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1075" windowHeight="12840" activeTab="0"/>
  </bookViews>
  <sheets>
    <sheet name="HP_testing July 2012" sheetId="1" r:id="rId1"/>
    <sheet name="N_Calculations" sheetId="2" r:id="rId2"/>
    <sheet name="urea" sheetId="3" r:id="rId3"/>
  </sheets>
  <definedNames/>
  <calcPr fullCalcOnLoad="1"/>
</workbook>
</file>

<file path=xl/sharedStrings.xml><?xml version="1.0" encoding="utf-8"?>
<sst xmlns="http://schemas.openxmlformats.org/spreadsheetml/2006/main" count="79" uniqueCount="51">
  <si>
    <t>Date</t>
  </si>
  <si>
    <t>lighter springs, brush adjustments</t>
  </si>
  <si>
    <t>Blanks</t>
  </si>
  <si>
    <t>Doubles</t>
  </si>
  <si>
    <t>Triples</t>
  </si>
  <si>
    <t>OS</t>
  </si>
  <si>
    <t>Total</t>
  </si>
  <si>
    <t>adjustment made by AK, RT</t>
  </si>
  <si>
    <t xml:space="preserve"> =((total-(doubles*2 + triples*3)))/100</t>
  </si>
  <si>
    <t>MF</t>
  </si>
  <si>
    <t>MF = medium flat</t>
  </si>
  <si>
    <t>SR = small round</t>
  </si>
  <si>
    <t>SR</t>
  </si>
  <si>
    <t>mixed</t>
  </si>
  <si>
    <t>- new upper housing with the pipe screwing over instead of into the piece. This opened up the inside enormously. The seed should now flow down much more easily.</t>
  </si>
  <si>
    <t>- drum driving pin replaced. The pin, that was coming loose, has been replaced by a much beefier one. I also adjusted the reciprocating lever accordingly.</t>
  </si>
  <si>
    <t>- the drum has now two small screws sticking out next to the cutout. Later they could be replaced by pins, but now as screws the protruding length can be easily adjusted. These screws work as an agitator of the seed near the cutout. I ran quite a few seeds through the planter at the lab, and the blanks are more or less gone.</t>
  </si>
  <si>
    <t>- I reinstalled the earlier brush. This gave me the best results by "eyeballing" the performance.</t>
  </si>
  <si>
    <t>Urea</t>
  </si>
  <si>
    <t>amount/plant</t>
  </si>
  <si>
    <t>seeds/ha</t>
  </si>
  <si>
    <t>Plant Population</t>
  </si>
  <si>
    <t>g</t>
  </si>
  <si>
    <t>Topdress N rate</t>
  </si>
  <si>
    <t>kg N/ha</t>
  </si>
  <si>
    <t>kg product/ha</t>
  </si>
  <si>
    <t>heavier springs</t>
  </si>
  <si>
    <t>plugged 2 times (200 strikes), even with new upper housing</t>
  </si>
  <si>
    <t>800 strikes, no clogging</t>
  </si>
  <si>
    <t>smaller hole/drum</t>
  </si>
  <si>
    <t>rec:  smaller hole/drum for next iteration, or heavier brush</t>
  </si>
  <si>
    <t>Operator 1 Peter (hard strike)</t>
  </si>
  <si>
    <t>Operator 2 Natasha( gentle strike)</t>
  </si>
  <si>
    <t>Operator</t>
  </si>
  <si>
    <t>Wt/10 strikes</t>
  </si>
  <si>
    <t>wt/strike</t>
  </si>
  <si>
    <t xml:space="preserve">Operator </t>
  </si>
  <si>
    <t>Wt/10strikes</t>
  </si>
  <si>
    <t>Observations</t>
  </si>
  <si>
    <t>No clogging</t>
  </si>
  <si>
    <t>Urea spread out in larger area</t>
  </si>
  <si>
    <t xml:space="preserve">more force, resulted in less singles </t>
  </si>
  <si>
    <t>more data on seed size</t>
  </si>
  <si>
    <t>used heavier brush</t>
  </si>
  <si>
    <t>OS-calc</t>
  </si>
  <si>
    <t>MR</t>
  </si>
  <si>
    <t>S_OSU</t>
  </si>
  <si>
    <t>used a stronger brush</t>
  </si>
  <si>
    <t>Singles</t>
  </si>
  <si>
    <t>LR</t>
  </si>
  <si>
    <t>used a lighter brush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</si>
</sst>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left"/>
    </xf>
    <xf numFmtId="15" fontId="0" fillId="0" borderId="0" xfId="0" applyNumberFormat="1" applyAlignment="1">
      <alignment horizontal="left"/>
    </xf>
    <xf numFmtId="0" fontId="35" fillId="0" borderId="0" xfId="0" applyFont="1" applyAlignment="1">
      <alignment horizontal="left"/>
    </xf>
    <xf numFmtId="0" fontId="35" fillId="33" borderId="0" xfId="0" applyFont="1" applyFill="1" applyAlignment="1">
      <alignment horizontal="left"/>
    </xf>
    <xf numFmtId="0" fontId="35" fillId="34" borderId="0" xfId="0" applyFont="1" applyFill="1" applyAlignment="1">
      <alignment/>
    </xf>
    <xf numFmtId="0" fontId="36" fillId="0" borderId="0" xfId="0" applyFont="1" applyAlignment="1">
      <alignment horizontal="left"/>
    </xf>
    <xf numFmtId="0" fontId="0" fillId="0" borderId="0" xfId="0" applyAlignment="1">
      <alignment/>
    </xf>
    <xf numFmtId="0" fontId="0" fillId="0" borderId="0" xfId="0" applyAlignment="1">
      <alignment horizontal="center"/>
    </xf>
    <xf numFmtId="0" fontId="0" fillId="33"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Optimum Singulation</a:t>
            </a:r>
          </a:p>
        </c:rich>
      </c:tx>
      <c:layout>
        <c:manualLayout>
          <c:xMode val="factor"/>
          <c:yMode val="factor"/>
          <c:x val="-0.00175"/>
          <c:y val="-0.01075"/>
        </c:manualLayout>
      </c:layout>
      <c:spPr>
        <a:noFill/>
        <a:ln w="3175">
          <a:noFill/>
        </a:ln>
      </c:spPr>
    </c:title>
    <c:plotArea>
      <c:layout>
        <c:manualLayout>
          <c:xMode val="edge"/>
          <c:yMode val="edge"/>
          <c:x val="0.053"/>
          <c:y val="0.03075"/>
          <c:w val="0.9385"/>
          <c:h val="0.87225"/>
        </c:manualLayout>
      </c:layout>
      <c:scatterChart>
        <c:scatterStyle val="lineMarker"/>
        <c:varyColors val="0"/>
        <c:ser>
          <c:idx val="0"/>
          <c:order val="0"/>
          <c:tx>
            <c:strRef>
              <c:f>'HP_testing July 2012'!$K$5</c:f>
              <c:strCache>
                <c:ptCount val="1"/>
                <c:pt idx="0">
                  <c:v>OS-calc</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'HP_testing July 2012'!$C$6:$C$40</c:f>
              <c:strCache/>
            </c:strRef>
          </c:xVal>
          <c:yVal>
            <c:numRef>
              <c:f>'HP_testing July 2012'!$K$6:$K$40</c:f>
              <c:numCache/>
            </c:numRef>
          </c:yVal>
          <c:smooth val="0"/>
        </c:ser>
        <c:ser>
          <c:idx val="1"/>
          <c:order val="1"/>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'HP_testing July 2012'!$C$6:$C$40</c:f>
              <c:strCache/>
            </c:strRef>
          </c:xVal>
          <c:yVal>
            <c:numRef>
              <c:f>'HP_testing July 2012'!$F$6:$F$40</c:f>
              <c:numCache/>
            </c:numRef>
          </c:yVal>
          <c:smooth val="0"/>
        </c:ser>
        <c:ser>
          <c:idx val="2"/>
          <c:order val="2"/>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strRef>
              <c:f>'HP_testing July 2012'!$C$6:$C$40</c:f>
              <c:strCache/>
            </c:strRef>
          </c:xVal>
          <c:yVal>
            <c:numRef>
              <c:f>'HP_testing July 2012'!$G$6:$G$40</c:f>
              <c:numCache/>
            </c:numRef>
          </c:yVal>
          <c:smooth val="0"/>
        </c:ser>
        <c:axId val="26533467"/>
        <c:axId val="37474612"/>
      </c:scatterChart>
      <c:valAx>
        <c:axId val="265334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474612"/>
        <c:crosses val="autoZero"/>
        <c:crossBetween val="midCat"/>
        <c:dispUnits/>
      </c:valAx>
      <c:valAx>
        <c:axId val="374746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OS, %</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533467"/>
        <c:crosses val="autoZero"/>
        <c:crossBetween val="midCat"/>
        <c:dispUnits/>
      </c:valAx>
      <c:spPr>
        <a:solidFill>
          <a:srgbClr val="FFFFFF"/>
        </a:solidFill>
        <a:ln w="3175">
          <a:noFill/>
        </a:ln>
      </c:spPr>
    </c:plotArea>
    <c:legend>
      <c:legendPos val="r"/>
      <c:layout>
        <c:manualLayout>
          <c:xMode val="edge"/>
          <c:yMode val="edge"/>
          <c:x val="0.72325"/>
          <c:y val="0.3545"/>
          <c:w val="0.14025"/>
          <c:h val="0.1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085"/>
          <c:w val="0.88525"/>
          <c:h val="0.9605"/>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2012'!$F$6:$F$41</c:f>
              <c:numCache/>
            </c:numRef>
          </c:xVal>
          <c:yVal>
            <c:numRef>
              <c:f>'HP_testing July 2012'!$G$6:$G$41</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2012'!$F$6:$F$41</c:f>
              <c:numCache/>
            </c:numRef>
          </c:xVal>
          <c:yVal>
            <c:numRef>
              <c:f>'HP_testing July 2012'!$H$6:$H$41</c:f>
              <c:numCache/>
            </c:numRef>
          </c:yVal>
          <c:smooth val="0"/>
        </c:ser>
        <c:ser>
          <c:idx val="2"/>
          <c:order val="2"/>
          <c:tx>
            <c:strRef>
              <c:f>'HP_testing July 2012'!$I$5</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2012'!$F$6:$F$41</c:f>
              <c:numCache/>
            </c:numRef>
          </c:xVal>
          <c:yVal>
            <c:numRef>
              <c:f>'HP_testing July 2012'!$I$6:$I$41</c:f>
              <c:numCache/>
            </c:numRef>
          </c:yVal>
          <c:smooth val="0"/>
        </c:ser>
        <c:axId val="1727189"/>
        <c:axId val="15544702"/>
      </c:scatterChart>
      <c:valAx>
        <c:axId val="1727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Blanks</a:t>
                </a:r>
              </a:p>
            </c:rich>
          </c:tx>
          <c:layout>
            <c:manualLayout>
              <c:xMode val="factor"/>
              <c:yMode val="factor"/>
              <c:x val="-0.006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544702"/>
        <c:crosses val="autoZero"/>
        <c:crossBetween val="midCat"/>
        <c:dispUnits/>
      </c:valAx>
      <c:valAx>
        <c:axId val="155447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Doubles/Triples/Total</a:t>
                </a:r>
              </a:p>
            </c:rich>
          </c:tx>
          <c:layout>
            <c:manualLayout>
              <c:xMode val="factor"/>
              <c:yMode val="factor"/>
              <c:x val="-0.009"/>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27189"/>
        <c:crosses val="autoZero"/>
        <c:crossBetween val="midCat"/>
        <c:dispUnits/>
      </c:valAx>
      <c:spPr>
        <a:solidFill>
          <a:srgbClr val="FFFFFF"/>
        </a:solidFill>
        <a:ln w="3175">
          <a:noFill/>
        </a:ln>
      </c:spPr>
    </c:plotArea>
    <c:legend>
      <c:legendPos val="r"/>
      <c:layout>
        <c:manualLayout>
          <c:xMode val="edge"/>
          <c:yMode val="edge"/>
          <c:x val="0.7855"/>
          <c:y val="0.0465"/>
          <c:w val="0.142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85"/>
          <c:w val="0.92775"/>
          <c:h val="0.908"/>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2012'!$I$6:$I$39</c:f>
              <c:numCache/>
            </c:numRef>
          </c:xVal>
          <c:yVal>
            <c:numRef>
              <c:f>'HP_testing July 2012'!$G$6:$G$38</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2012'!$I$6:$I$38</c:f>
              <c:numCache/>
            </c:numRef>
          </c:xVal>
          <c:yVal>
            <c:numRef>
              <c:f>'HP_testing July 2012'!$H$6:$H$38</c:f>
              <c:numCache/>
            </c:numRef>
          </c:yVal>
          <c:smooth val="0"/>
        </c:ser>
        <c:ser>
          <c:idx val="2"/>
          <c:order val="2"/>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2012'!$I$6:$I$38</c:f>
              <c:numCache/>
            </c:numRef>
          </c:xVal>
          <c:yVal>
            <c:numRef>
              <c:f>'HP_testing July 2012'!$F$6:$F$38</c:f>
              <c:numCache/>
            </c:numRef>
          </c:yVal>
          <c:smooth val="0"/>
        </c:ser>
        <c:axId val="5684591"/>
        <c:axId val="51161320"/>
      </c:scatterChart>
      <c:valAx>
        <c:axId val="5684591"/>
        <c:scaling>
          <c:orientation val="minMax"/>
          <c:min val="50"/>
        </c:scaling>
        <c:axPos val="b"/>
        <c:title>
          <c:tx>
            <c:rich>
              <a:bodyPr vert="horz" rot="0" anchor="ctr"/>
              <a:lstStyle/>
              <a:p>
                <a:pPr algn="ctr">
                  <a:defRPr/>
                </a:pPr>
                <a:r>
                  <a:rPr lang="en-US" cap="none" sz="1000" b="1" i="0" u="none" baseline="0">
                    <a:solidFill>
                      <a:srgbClr val="000000"/>
                    </a:solidFill>
                    <a:latin typeface="Calibri"/>
                    <a:ea typeface="Calibri"/>
                    <a:cs typeface="Calibri"/>
                  </a:rPr>
                  <a:t>Total</a:t>
                </a:r>
              </a:p>
            </c:rich>
          </c:tx>
          <c:layout>
            <c:manualLayout>
              <c:xMode val="factor"/>
              <c:yMode val="factor"/>
              <c:x val="-0.008"/>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161320"/>
        <c:crosses val="autoZero"/>
        <c:crossBetween val="midCat"/>
        <c:dispUnits/>
      </c:valAx>
      <c:valAx>
        <c:axId val="511613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Doubles/Triples/Blanks</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84591"/>
        <c:crosses val="autoZero"/>
        <c:crossBetween val="midCat"/>
        <c:dispUnits/>
      </c:valAx>
      <c:spPr>
        <a:solidFill>
          <a:srgbClr val="FFFFFF"/>
        </a:solidFill>
        <a:ln w="3175">
          <a:noFill/>
        </a:ln>
      </c:spPr>
    </c:plotArea>
    <c:legend>
      <c:legendPos val="r"/>
      <c:layout>
        <c:manualLayout>
          <c:xMode val="edge"/>
          <c:yMode val="edge"/>
          <c:x val="0.1635"/>
          <c:y val="0.018"/>
          <c:w val="0.142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085"/>
          <c:w val="0.949"/>
          <c:h val="0.951"/>
        </c:manualLayout>
      </c:layout>
      <c:scatterChart>
        <c:scatterStyle val="lineMarker"/>
        <c:varyColors val="0"/>
        <c:ser>
          <c:idx val="0"/>
          <c:order val="0"/>
          <c:tx>
            <c:strRef>
              <c:f>'HP_testing July 2012'!$G$5</c:f>
              <c:strCache>
                <c:ptCount val="1"/>
                <c:pt idx="0">
                  <c:v>Doubles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'HP_testing July 2012'!$J$6:$J$42</c:f>
              <c:numCache/>
            </c:numRef>
          </c:xVal>
          <c:yVal>
            <c:numRef>
              <c:f>'HP_testing July 2012'!$G$6:$G$41</c:f>
              <c:numCache/>
            </c:numRef>
          </c:yVal>
          <c:smooth val="0"/>
        </c:ser>
        <c:ser>
          <c:idx val="1"/>
          <c:order val="1"/>
          <c:tx>
            <c:strRef>
              <c:f>'HP_testing July 2012'!$H$5</c:f>
              <c:strCache>
                <c:ptCount val="1"/>
                <c:pt idx="0">
                  <c:v>Triples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'HP_testing July 2012'!$J$6:$J$41</c:f>
              <c:numCache/>
            </c:numRef>
          </c:xVal>
          <c:yVal>
            <c:numRef>
              <c:f>'HP_testing July 2012'!$H$6:$H$41</c:f>
              <c:numCache/>
            </c:numRef>
          </c:yVal>
          <c:smooth val="0"/>
        </c:ser>
        <c:ser>
          <c:idx val="2"/>
          <c:order val="2"/>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'HP_testing July 2012'!$J$6:$J$41</c:f>
              <c:numCache/>
            </c:numRef>
          </c:xVal>
          <c:yVal>
            <c:numRef>
              <c:f>'HP_testing July 2012'!$F$6:$F$41</c:f>
              <c:numCache/>
            </c:numRef>
          </c:yVal>
          <c:smooth val="0"/>
        </c:ser>
        <c:ser>
          <c:idx val="3"/>
          <c:order val="3"/>
          <c:tx>
            <c:strRef>
              <c:f>'HP_testing July 2012'!$I$5</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xVal>
            <c:numRef>
              <c:f>'HP_testing July 2012'!$J$6:$J$41</c:f>
              <c:numCache/>
            </c:numRef>
          </c:xVal>
          <c:yVal>
            <c:numRef>
              <c:f>'HP_testing July 2012'!$I$6:$I$41</c:f>
              <c:numCache/>
            </c:numRef>
          </c:yVal>
          <c:smooth val="0"/>
        </c:ser>
        <c:axId val="57798697"/>
        <c:axId val="50426226"/>
      </c:scatterChart>
      <c:valAx>
        <c:axId val="57798697"/>
        <c:scaling>
          <c:orientation val="minMax"/>
          <c:min val="54"/>
        </c:scaling>
        <c:axPos val="b"/>
        <c:title>
          <c:tx>
            <c:rich>
              <a:bodyPr vert="horz" rot="0" anchor="ctr"/>
              <a:lstStyle/>
              <a:p>
                <a:pPr algn="ctr">
                  <a:defRPr/>
                </a:pPr>
                <a:r>
                  <a:rPr lang="en-US" cap="none" sz="1000" b="1" i="0" u="none" baseline="0">
                    <a:solidFill>
                      <a:srgbClr val="000000"/>
                    </a:solidFill>
                    <a:latin typeface="Calibri"/>
                    <a:ea typeface="Calibri"/>
                    <a:cs typeface="Calibri"/>
                  </a:rPr>
                  <a:t>OS</a:t>
                </a:r>
              </a:p>
            </c:rich>
          </c:tx>
          <c:layout>
            <c:manualLayout>
              <c:xMode val="factor"/>
              <c:yMode val="factor"/>
              <c:x val="-0.007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426226"/>
        <c:crosses val="autoZero"/>
        <c:crossBetween val="midCat"/>
        <c:dispUnits/>
      </c:valAx>
      <c:valAx>
        <c:axId val="50426226"/>
        <c:scaling>
          <c:orientation val="minMax"/>
          <c:max val="14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Doubles/Triples/Blanks</a:t>
                </a:r>
              </a:p>
            </c:rich>
          </c:tx>
          <c:layout>
            <c:manualLayout>
              <c:xMode val="factor"/>
              <c:yMode val="factor"/>
              <c:x val="-0.005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798697"/>
        <c:crosses val="autoZero"/>
        <c:crossBetween val="midCat"/>
        <c:dispUnits/>
      </c:valAx>
      <c:spPr>
        <a:solidFill>
          <a:srgbClr val="FFFFFF"/>
        </a:solidFill>
        <a:ln w="3175">
          <a:noFill/>
        </a:ln>
      </c:spPr>
    </c:plotArea>
    <c:legend>
      <c:legendPos val="r"/>
      <c:layout>
        <c:manualLayout>
          <c:xMode val="edge"/>
          <c:yMode val="edge"/>
          <c:x val="0.10275"/>
          <c:y val="0"/>
          <c:w val="0.18875"/>
          <c:h val="0.2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Optimum Singulation</a:t>
            </a:r>
          </a:p>
        </c:rich>
      </c:tx>
      <c:layout>
        <c:manualLayout>
          <c:xMode val="factor"/>
          <c:yMode val="factor"/>
          <c:x val="-0.00175"/>
          <c:y val="-0.01075"/>
        </c:manualLayout>
      </c:layout>
      <c:spPr>
        <a:noFill/>
        <a:ln w="3175">
          <a:noFill/>
        </a:ln>
      </c:spPr>
    </c:title>
    <c:plotArea>
      <c:layout>
        <c:manualLayout>
          <c:xMode val="edge"/>
          <c:yMode val="edge"/>
          <c:x val="0.0485"/>
          <c:y val="0.0295"/>
          <c:w val="0.946"/>
          <c:h val="0.9325"/>
        </c:manualLayout>
      </c:layout>
      <c:scatterChart>
        <c:scatterStyle val="lineMarker"/>
        <c:varyColors val="0"/>
        <c:ser>
          <c:idx val="0"/>
          <c:order val="0"/>
          <c:tx>
            <c:strRef>
              <c:f>'HP_testing July 2012'!$K$5</c:f>
              <c:strCache>
                <c:ptCount val="1"/>
                <c:pt idx="0">
                  <c:v>OS-calc</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'HP_testing July 2012'!$C$6:$C$40</c:f>
              <c:strCache/>
            </c:strRef>
          </c:xVal>
          <c:yVal>
            <c:numRef>
              <c:f>'HP_testing July 2012'!$K$6:$K$40</c:f>
              <c:numCache/>
            </c:numRef>
          </c:yVal>
          <c:smooth val="0"/>
        </c:ser>
        <c:ser>
          <c:idx val="1"/>
          <c:order val="1"/>
          <c:tx>
            <c:strRef>
              <c:f>'HP_testing July 2012'!$F$5</c:f>
              <c:strCache>
                <c:ptCount val="1"/>
                <c:pt idx="0">
                  <c:v>Blanks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'HP_testing July 2012'!$C$6:$C$40</c:f>
              <c:strCache/>
            </c:strRef>
          </c:xVal>
          <c:yVal>
            <c:numRef>
              <c:f>'HP_testing July 2012'!$F$5:$F$39</c:f>
              <c:numCache/>
            </c:numRef>
          </c:yVal>
          <c:smooth val="0"/>
        </c:ser>
        <c:ser>
          <c:idx val="2"/>
          <c:order val="2"/>
          <c:tx>
            <c:strRef>
              <c:f>'HP_testing July 2012'!$J$5</c:f>
              <c:strCache>
                <c:ptCount val="1"/>
                <c:pt idx="0">
                  <c:v>S_OSU</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strRef>
              <c:f>'HP_testing July 2012'!$C$6:$C$40</c:f>
              <c:strCache/>
            </c:strRef>
          </c:xVal>
          <c:yVal>
            <c:numRef>
              <c:f>'HP_testing July 2012'!$J$6:$J$40</c:f>
              <c:numCache/>
            </c:numRef>
          </c:yVal>
          <c:smooth val="0"/>
        </c:ser>
        <c:axId val="51182851"/>
        <c:axId val="57992476"/>
      </c:scatterChart>
      <c:valAx>
        <c:axId val="51182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992476"/>
        <c:crosses val="autoZero"/>
        <c:crossBetween val="midCat"/>
        <c:dispUnits/>
      </c:valAx>
      <c:valAx>
        <c:axId val="579924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OS, %</a:t>
                </a:r>
              </a:p>
            </c:rich>
          </c:tx>
          <c:layout>
            <c:manualLayout>
              <c:xMode val="factor"/>
              <c:yMode val="factor"/>
              <c:x val="-0.007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182851"/>
        <c:crosses val="autoZero"/>
        <c:crossBetween val="midCat"/>
        <c:dispUnits/>
      </c:valAx>
      <c:spPr>
        <a:solidFill>
          <a:srgbClr val="FFFFFF"/>
        </a:solidFill>
        <a:ln w="3175">
          <a:noFill/>
        </a:ln>
      </c:spPr>
    </c:plotArea>
    <c:legend>
      <c:legendPos val="r"/>
      <c:layout>
        <c:manualLayout>
          <c:xMode val="edge"/>
          <c:yMode val="edge"/>
          <c:x val="0.6655"/>
          <c:y val="0.4965"/>
          <c:w val="0.14025"/>
          <c:h val="0.1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40</xdr:row>
      <xdr:rowOff>180975</xdr:rowOff>
    </xdr:from>
    <xdr:to>
      <xdr:col>10</xdr:col>
      <xdr:colOff>552450</xdr:colOff>
      <xdr:row>55</xdr:row>
      <xdr:rowOff>95250</xdr:rowOff>
    </xdr:to>
    <xdr:graphicFrame>
      <xdr:nvGraphicFramePr>
        <xdr:cNvPr id="1" name="Chart 1"/>
        <xdr:cNvGraphicFramePr/>
      </xdr:nvGraphicFramePr>
      <xdr:xfrm>
        <a:off x="1485900" y="7800975"/>
        <a:ext cx="5181600" cy="2771775"/>
      </xdr:xfrm>
      <a:graphic>
        <a:graphicData uri="http://schemas.openxmlformats.org/drawingml/2006/chart">
          <c:chart xmlns:c="http://schemas.openxmlformats.org/drawingml/2006/chart" r:id="rId1"/>
        </a:graphicData>
      </a:graphic>
    </xdr:graphicFrame>
    <xdr:clientData/>
  </xdr:twoCellAnchor>
  <xdr:twoCellAnchor>
    <xdr:from>
      <xdr:col>12</xdr:col>
      <xdr:colOff>247650</xdr:colOff>
      <xdr:row>40</xdr:row>
      <xdr:rowOff>152400</xdr:rowOff>
    </xdr:from>
    <xdr:to>
      <xdr:col>19</xdr:col>
      <xdr:colOff>552450</xdr:colOff>
      <xdr:row>55</xdr:row>
      <xdr:rowOff>38100</xdr:rowOff>
    </xdr:to>
    <xdr:graphicFrame>
      <xdr:nvGraphicFramePr>
        <xdr:cNvPr id="2" name="Chart 3"/>
        <xdr:cNvGraphicFramePr/>
      </xdr:nvGraphicFramePr>
      <xdr:xfrm>
        <a:off x="7581900" y="7772400"/>
        <a:ext cx="4572000" cy="2743200"/>
      </xdr:xfrm>
      <a:graphic>
        <a:graphicData uri="http://schemas.openxmlformats.org/drawingml/2006/chart">
          <c:chart xmlns:c="http://schemas.openxmlformats.org/drawingml/2006/chart" r:id="rId2"/>
        </a:graphicData>
      </a:graphic>
    </xdr:graphicFrame>
    <xdr:clientData/>
  </xdr:twoCellAnchor>
  <xdr:twoCellAnchor>
    <xdr:from>
      <xdr:col>12</xdr:col>
      <xdr:colOff>238125</xdr:colOff>
      <xdr:row>56</xdr:row>
      <xdr:rowOff>57150</xdr:rowOff>
    </xdr:from>
    <xdr:to>
      <xdr:col>19</xdr:col>
      <xdr:colOff>542925</xdr:colOff>
      <xdr:row>70</xdr:row>
      <xdr:rowOff>133350</xdr:rowOff>
    </xdr:to>
    <xdr:graphicFrame>
      <xdr:nvGraphicFramePr>
        <xdr:cNvPr id="3" name="Chart 5"/>
        <xdr:cNvGraphicFramePr/>
      </xdr:nvGraphicFramePr>
      <xdr:xfrm>
        <a:off x="7572375" y="10725150"/>
        <a:ext cx="4572000" cy="2743200"/>
      </xdr:xfrm>
      <a:graphic>
        <a:graphicData uri="http://schemas.openxmlformats.org/drawingml/2006/chart">
          <c:chart xmlns:c="http://schemas.openxmlformats.org/drawingml/2006/chart" r:id="rId3"/>
        </a:graphicData>
      </a:graphic>
    </xdr:graphicFrame>
    <xdr:clientData/>
  </xdr:twoCellAnchor>
  <xdr:twoCellAnchor>
    <xdr:from>
      <xdr:col>2</xdr:col>
      <xdr:colOff>257175</xdr:colOff>
      <xdr:row>56</xdr:row>
      <xdr:rowOff>28575</xdr:rowOff>
    </xdr:from>
    <xdr:to>
      <xdr:col>10</xdr:col>
      <xdr:colOff>542925</xdr:colOff>
      <xdr:row>70</xdr:row>
      <xdr:rowOff>104775</xdr:rowOff>
    </xdr:to>
    <xdr:graphicFrame>
      <xdr:nvGraphicFramePr>
        <xdr:cNvPr id="4" name="Chart 6"/>
        <xdr:cNvGraphicFramePr/>
      </xdr:nvGraphicFramePr>
      <xdr:xfrm>
        <a:off x="1476375" y="10696575"/>
        <a:ext cx="5181600" cy="2743200"/>
      </xdr:xfrm>
      <a:graphic>
        <a:graphicData uri="http://schemas.openxmlformats.org/drawingml/2006/chart">
          <c:chart xmlns:c="http://schemas.openxmlformats.org/drawingml/2006/chart" r:id="rId4"/>
        </a:graphicData>
      </a:graphic>
    </xdr:graphicFrame>
    <xdr:clientData/>
  </xdr:twoCellAnchor>
  <xdr:twoCellAnchor>
    <xdr:from>
      <xdr:col>15</xdr:col>
      <xdr:colOff>95250</xdr:colOff>
      <xdr:row>0</xdr:row>
      <xdr:rowOff>66675</xdr:rowOff>
    </xdr:from>
    <xdr:to>
      <xdr:col>23</xdr:col>
      <xdr:colOff>400050</xdr:colOff>
      <xdr:row>14</xdr:row>
      <xdr:rowOff>171450</xdr:rowOff>
    </xdr:to>
    <xdr:graphicFrame>
      <xdr:nvGraphicFramePr>
        <xdr:cNvPr id="5" name="Chart 8"/>
        <xdr:cNvGraphicFramePr/>
      </xdr:nvGraphicFramePr>
      <xdr:xfrm>
        <a:off x="9258300" y="66675"/>
        <a:ext cx="5181600" cy="2771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40"/>
  <sheetViews>
    <sheetView tabSelected="1" zoomScalePageLayoutView="0" workbookViewId="0" topLeftCell="A1">
      <selection activeCell="Z7" sqref="Z7"/>
    </sheetView>
  </sheetViews>
  <sheetFormatPr defaultColWidth="9.140625" defaultRowHeight="15"/>
  <cols>
    <col min="1" max="2" width="9.140625" style="1" customWidth="1"/>
    <col min="3" max="3" width="9.421875" style="1" bestFit="1" customWidth="1"/>
    <col min="4" max="16384" width="9.140625" style="1" customWidth="1"/>
  </cols>
  <sheetData>
    <row r="2" ht="15">
      <c r="B2" s="1" t="s">
        <v>10</v>
      </c>
    </row>
    <row r="3" spans="2:9" ht="15">
      <c r="B3" s="1" t="s">
        <v>11</v>
      </c>
      <c r="H3" s="1" t="s">
        <v>5</v>
      </c>
      <c r="I3" s="1" t="s">
        <v>8</v>
      </c>
    </row>
    <row r="5" spans="3:11" ht="15">
      <c r="C5" s="3" t="s">
        <v>0</v>
      </c>
      <c r="D5" s="4"/>
      <c r="E5" s="4" t="s">
        <v>48</v>
      </c>
      <c r="F5" s="4" t="s">
        <v>2</v>
      </c>
      <c r="G5" s="4" t="s">
        <v>3</v>
      </c>
      <c r="H5" s="4" t="s">
        <v>4</v>
      </c>
      <c r="I5" s="4" t="s">
        <v>6</v>
      </c>
      <c r="J5" s="4" t="s">
        <v>46</v>
      </c>
      <c r="K5" s="4" t="s">
        <v>44</v>
      </c>
    </row>
    <row r="6" spans="3:12" ht="15">
      <c r="C6" s="2">
        <v>41088</v>
      </c>
      <c r="F6" s="1">
        <v>14.5</v>
      </c>
      <c r="G6" s="1">
        <v>21</v>
      </c>
      <c r="H6" s="1">
        <v>6</v>
      </c>
      <c r="I6" s="1">
        <v>121</v>
      </c>
      <c r="J6" s="1">
        <f>((100-F6)+G6/2)-H6</f>
        <v>90</v>
      </c>
      <c r="K6" s="1">
        <f>(I6-(G6*2+H6*3))</f>
        <v>61</v>
      </c>
      <c r="L6" s="1" t="s">
        <v>7</v>
      </c>
    </row>
    <row r="7" spans="2:11" ht="15">
      <c r="B7" s="1" t="s">
        <v>9</v>
      </c>
      <c r="C7" s="2">
        <v>41089</v>
      </c>
      <c r="F7" s="1">
        <v>17</v>
      </c>
      <c r="G7" s="1">
        <v>21</v>
      </c>
      <c r="H7" s="1">
        <v>3</v>
      </c>
      <c r="I7" s="1">
        <v>112</v>
      </c>
      <c r="J7" s="1">
        <f aca="true" t="shared" si="0" ref="J7:J38">((100-F7)+G7/2)-H7</f>
        <v>90.5</v>
      </c>
      <c r="K7" s="1">
        <f aca="true" t="shared" si="1" ref="K7:K26">(I7-(G7*2+H7*3))</f>
        <v>61</v>
      </c>
    </row>
    <row r="8" spans="2:12" ht="15">
      <c r="B8" s="1" t="s">
        <v>12</v>
      </c>
      <c r="C8" s="2">
        <v>41089</v>
      </c>
      <c r="F8" s="1">
        <v>17</v>
      </c>
      <c r="G8" s="1">
        <v>22</v>
      </c>
      <c r="H8" s="1">
        <v>2</v>
      </c>
      <c r="I8" s="1">
        <v>116</v>
      </c>
      <c r="J8" s="1">
        <f t="shared" si="0"/>
        <v>92</v>
      </c>
      <c r="K8" s="1">
        <f t="shared" si="1"/>
        <v>66</v>
      </c>
      <c r="L8" s="1" t="s">
        <v>1</v>
      </c>
    </row>
    <row r="9" spans="2:11" ht="15">
      <c r="B9" s="1" t="s">
        <v>13</v>
      </c>
      <c r="C9" s="2">
        <v>41089</v>
      </c>
      <c r="F9" s="1">
        <v>12.3</v>
      </c>
      <c r="G9" s="1">
        <v>24</v>
      </c>
      <c r="H9" s="1">
        <v>4</v>
      </c>
      <c r="I9" s="1">
        <v>119</v>
      </c>
      <c r="J9" s="1">
        <f t="shared" si="0"/>
        <v>95.7</v>
      </c>
      <c r="K9" s="1">
        <f t="shared" si="1"/>
        <v>59</v>
      </c>
    </row>
    <row r="10" spans="2:11" ht="15">
      <c r="B10" s="1" t="s">
        <v>13</v>
      </c>
      <c r="C10" s="2">
        <v>41092</v>
      </c>
      <c r="F10" s="1">
        <v>32</v>
      </c>
      <c r="G10" s="1">
        <v>14</v>
      </c>
      <c r="H10" s="1">
        <v>1</v>
      </c>
      <c r="I10" s="1">
        <v>84</v>
      </c>
      <c r="J10" s="1">
        <f t="shared" si="0"/>
        <v>74</v>
      </c>
      <c r="K10" s="1">
        <f t="shared" si="1"/>
        <v>53</v>
      </c>
    </row>
    <row r="11" spans="2:11" ht="15">
      <c r="B11" s="1" t="s">
        <v>13</v>
      </c>
      <c r="C11" s="2">
        <v>41092</v>
      </c>
      <c r="F11" s="1">
        <v>12</v>
      </c>
      <c r="G11" s="1">
        <v>24</v>
      </c>
      <c r="H11" s="1">
        <v>4</v>
      </c>
      <c r="I11" s="1">
        <v>118</v>
      </c>
      <c r="J11" s="1">
        <f t="shared" si="0"/>
        <v>96</v>
      </c>
      <c r="K11" s="1">
        <f t="shared" si="1"/>
        <v>58</v>
      </c>
    </row>
    <row r="12" spans="3:11" ht="15">
      <c r="C12" s="2">
        <v>41093</v>
      </c>
      <c r="F12" s="1">
        <v>26</v>
      </c>
      <c r="G12" s="1">
        <v>12</v>
      </c>
      <c r="H12" s="1">
        <v>2</v>
      </c>
      <c r="I12" s="1">
        <v>88</v>
      </c>
      <c r="J12" s="1">
        <f t="shared" si="0"/>
        <v>78</v>
      </c>
      <c r="K12" s="1">
        <f t="shared" si="1"/>
        <v>58</v>
      </c>
    </row>
    <row r="13" ht="15">
      <c r="C13" s="2">
        <v>41095</v>
      </c>
    </row>
    <row r="14" spans="2:11" ht="15">
      <c r="B14" s="1" t="s">
        <v>9</v>
      </c>
      <c r="C14" s="2">
        <v>41099</v>
      </c>
      <c r="F14" s="1">
        <v>19</v>
      </c>
      <c r="G14" s="1">
        <v>30</v>
      </c>
      <c r="H14" s="1">
        <v>2</v>
      </c>
      <c r="I14" s="1">
        <v>112</v>
      </c>
      <c r="J14" s="1">
        <f t="shared" si="0"/>
        <v>94</v>
      </c>
      <c r="K14" s="1">
        <f t="shared" si="1"/>
        <v>46</v>
      </c>
    </row>
    <row r="15" spans="2:11" ht="15">
      <c r="B15" s="1" t="s">
        <v>13</v>
      </c>
      <c r="C15" s="2">
        <v>41099</v>
      </c>
      <c r="F15" s="1">
        <v>16</v>
      </c>
      <c r="G15" s="1">
        <v>32</v>
      </c>
      <c r="H15" s="1">
        <v>5</v>
      </c>
      <c r="I15" s="1">
        <v>121</v>
      </c>
      <c r="J15" s="1">
        <f t="shared" si="0"/>
        <v>95</v>
      </c>
      <c r="K15" s="1">
        <f t="shared" si="1"/>
        <v>42</v>
      </c>
    </row>
    <row r="16" ht="15">
      <c r="L16" s="1" t="s">
        <v>14</v>
      </c>
    </row>
    <row r="17" ht="15">
      <c r="L17" s="1" t="s">
        <v>15</v>
      </c>
    </row>
    <row r="18" ht="15">
      <c r="L18" s="1" t="s">
        <v>16</v>
      </c>
    </row>
    <row r="19" ht="15">
      <c r="L19" s="1" t="s">
        <v>17</v>
      </c>
    </row>
    <row r="20" spans="2:12" ht="15">
      <c r="B20" s="1" t="s">
        <v>12</v>
      </c>
      <c r="C20" s="2">
        <v>41101</v>
      </c>
      <c r="F20" s="1">
        <v>6</v>
      </c>
      <c r="G20" s="1">
        <v>43</v>
      </c>
      <c r="H20" s="1">
        <v>8</v>
      </c>
      <c r="I20" s="1">
        <v>155</v>
      </c>
      <c r="J20" s="1">
        <f t="shared" si="0"/>
        <v>107.5</v>
      </c>
      <c r="K20" s="1">
        <f t="shared" si="1"/>
        <v>45</v>
      </c>
      <c r="L20" s="1" t="s">
        <v>26</v>
      </c>
    </row>
    <row r="21" spans="2:12" ht="15">
      <c r="B21" s="1" t="s">
        <v>9</v>
      </c>
      <c r="C21" s="2">
        <v>41101</v>
      </c>
      <c r="F21" s="1">
        <v>12</v>
      </c>
      <c r="G21" s="1">
        <v>26</v>
      </c>
      <c r="H21" s="1">
        <v>2</v>
      </c>
      <c r="I21" s="1">
        <v>118</v>
      </c>
      <c r="J21" s="1">
        <f t="shared" si="0"/>
        <v>99</v>
      </c>
      <c r="K21" s="1">
        <f t="shared" si="1"/>
        <v>60</v>
      </c>
      <c r="L21" s="1" t="s">
        <v>26</v>
      </c>
    </row>
    <row r="22" spans="2:13" ht="15">
      <c r="B22" s="1" t="s">
        <v>12</v>
      </c>
      <c r="C22" s="2">
        <v>41101</v>
      </c>
      <c r="F22" s="1">
        <v>8</v>
      </c>
      <c r="G22" s="1">
        <v>34</v>
      </c>
      <c r="H22" s="1">
        <v>10.5</v>
      </c>
      <c r="I22" s="1">
        <v>147</v>
      </c>
      <c r="J22" s="1">
        <f t="shared" si="0"/>
        <v>98.5</v>
      </c>
      <c r="K22" s="1">
        <f t="shared" si="1"/>
        <v>47.5</v>
      </c>
      <c r="M22" s="6" t="s">
        <v>27</v>
      </c>
    </row>
    <row r="23" spans="2:11" ht="15">
      <c r="B23" s="1" t="s">
        <v>9</v>
      </c>
      <c r="C23" s="2">
        <v>41101</v>
      </c>
      <c r="F23" s="1">
        <v>12</v>
      </c>
      <c r="G23" s="1">
        <v>25</v>
      </c>
      <c r="H23" s="1">
        <v>4</v>
      </c>
      <c r="I23" s="1">
        <v>122</v>
      </c>
      <c r="J23" s="1">
        <f t="shared" si="0"/>
        <v>96.5</v>
      </c>
      <c r="K23" s="1">
        <f t="shared" si="1"/>
        <v>60</v>
      </c>
    </row>
    <row r="24" spans="2:14" ht="15">
      <c r="B24" s="1" t="s">
        <v>9</v>
      </c>
      <c r="C24" s="2">
        <v>41107</v>
      </c>
      <c r="F24" s="1">
        <v>13</v>
      </c>
      <c r="G24" s="1">
        <v>18</v>
      </c>
      <c r="H24" s="1">
        <v>3</v>
      </c>
      <c r="I24" s="1">
        <v>112</v>
      </c>
      <c r="J24" s="1">
        <f t="shared" si="0"/>
        <v>93</v>
      </c>
      <c r="K24" s="1">
        <f t="shared" si="1"/>
        <v>67</v>
      </c>
      <c r="L24" s="1" t="s">
        <v>29</v>
      </c>
      <c r="N24" s="1" t="s">
        <v>28</v>
      </c>
    </row>
    <row r="25" spans="2:12" ht="15">
      <c r="B25" s="1" t="s">
        <v>12</v>
      </c>
      <c r="C25" s="2">
        <v>41107</v>
      </c>
      <c r="F25" s="1">
        <v>5</v>
      </c>
      <c r="G25" s="1">
        <v>26.5</v>
      </c>
      <c r="H25" s="1">
        <v>1.5</v>
      </c>
      <c r="I25" s="1">
        <v>123</v>
      </c>
      <c r="J25" s="1">
        <f t="shared" si="0"/>
        <v>106.75</v>
      </c>
      <c r="K25" s="1">
        <f t="shared" si="1"/>
        <v>65.5</v>
      </c>
      <c r="L25" s="1" t="s">
        <v>30</v>
      </c>
    </row>
    <row r="26" spans="2:12" ht="15">
      <c r="B26" s="1" t="s">
        <v>9</v>
      </c>
      <c r="C26" s="2">
        <v>41108</v>
      </c>
      <c r="F26" s="1">
        <v>3</v>
      </c>
      <c r="G26" s="1">
        <v>30</v>
      </c>
      <c r="H26" s="1">
        <v>4</v>
      </c>
      <c r="I26" s="1">
        <v>134</v>
      </c>
      <c r="J26" s="1">
        <f t="shared" si="0"/>
        <v>108</v>
      </c>
      <c r="K26" s="1">
        <f t="shared" si="1"/>
        <v>62</v>
      </c>
      <c r="L26" s="1" t="s">
        <v>41</v>
      </c>
    </row>
    <row r="27" spans="2:12" ht="15">
      <c r="B27" s="1" t="s">
        <v>12</v>
      </c>
      <c r="C27" s="2">
        <v>41108</v>
      </c>
      <c r="F27" s="1">
        <v>2.5</v>
      </c>
      <c r="G27" s="1">
        <v>22</v>
      </c>
      <c r="H27" s="1">
        <v>1</v>
      </c>
      <c r="I27" s="1">
        <v>123</v>
      </c>
      <c r="J27" s="1">
        <f t="shared" si="0"/>
        <v>107.5</v>
      </c>
      <c r="K27" s="1">
        <f aca="true" t="shared" si="2" ref="K27:K38">(I27-(G27*2+H27*3))</f>
        <v>76</v>
      </c>
      <c r="L27" s="1" t="s">
        <v>43</v>
      </c>
    </row>
    <row r="28" spans="2:11" ht="15">
      <c r="B28" s="1" t="s">
        <v>45</v>
      </c>
      <c r="C28" s="2">
        <v>41113</v>
      </c>
      <c r="F28" s="1">
        <v>5</v>
      </c>
      <c r="G28" s="1">
        <v>28</v>
      </c>
      <c r="H28" s="1">
        <v>3</v>
      </c>
      <c r="I28" s="1">
        <v>129</v>
      </c>
      <c r="J28" s="1">
        <f t="shared" si="0"/>
        <v>106</v>
      </c>
      <c r="K28" s="1">
        <f t="shared" si="2"/>
        <v>64</v>
      </c>
    </row>
    <row r="29" spans="2:11" ht="15">
      <c r="B29" s="1" t="s">
        <v>13</v>
      </c>
      <c r="C29" s="2">
        <v>41113</v>
      </c>
      <c r="F29" s="1">
        <v>5</v>
      </c>
      <c r="G29" s="1">
        <v>31</v>
      </c>
      <c r="H29" s="1">
        <v>3</v>
      </c>
      <c r="I29" s="1">
        <v>130</v>
      </c>
      <c r="J29" s="1">
        <f t="shared" si="0"/>
        <v>107.5</v>
      </c>
      <c r="K29" s="1">
        <f t="shared" si="2"/>
        <v>59</v>
      </c>
    </row>
    <row r="30" spans="2:12" ht="15">
      <c r="B30" s="1" t="s">
        <v>9</v>
      </c>
      <c r="C30" s="2">
        <v>41114</v>
      </c>
      <c r="F30" s="1">
        <v>5</v>
      </c>
      <c r="G30" s="1">
        <v>21</v>
      </c>
      <c r="H30" s="1">
        <v>2</v>
      </c>
      <c r="I30" s="1">
        <v>117</v>
      </c>
      <c r="J30" s="1">
        <f t="shared" si="0"/>
        <v>103.5</v>
      </c>
      <c r="K30" s="1">
        <f t="shared" si="2"/>
        <v>69</v>
      </c>
      <c r="L30" s="9" t="s">
        <v>47</v>
      </c>
    </row>
    <row r="31" spans="2:12" ht="15">
      <c r="B31" s="1" t="s">
        <v>45</v>
      </c>
      <c r="C31" s="2">
        <v>41114</v>
      </c>
      <c r="F31" s="1">
        <v>3</v>
      </c>
      <c r="G31" s="1">
        <v>23</v>
      </c>
      <c r="H31" s="1">
        <v>1</v>
      </c>
      <c r="I31" s="1">
        <v>121</v>
      </c>
      <c r="J31" s="1">
        <f t="shared" si="0"/>
        <v>107.5</v>
      </c>
      <c r="K31" s="1">
        <f t="shared" si="2"/>
        <v>72</v>
      </c>
      <c r="L31" s="9"/>
    </row>
    <row r="32" spans="2:12" ht="15">
      <c r="B32" s="1" t="s">
        <v>13</v>
      </c>
      <c r="C32" s="2">
        <v>41114</v>
      </c>
      <c r="F32" s="1">
        <v>7</v>
      </c>
      <c r="G32" s="1">
        <v>21</v>
      </c>
      <c r="H32" s="1">
        <v>1</v>
      </c>
      <c r="I32" s="1">
        <v>118</v>
      </c>
      <c r="J32" s="1">
        <f t="shared" si="0"/>
        <v>102.5</v>
      </c>
      <c r="K32" s="1">
        <f t="shared" si="2"/>
        <v>73</v>
      </c>
      <c r="L32" s="9"/>
    </row>
    <row r="33" spans="2:12" ht="15">
      <c r="B33" s="1" t="s">
        <v>9</v>
      </c>
      <c r="C33" s="2">
        <v>41122</v>
      </c>
      <c r="E33" s="1">
        <v>77</v>
      </c>
      <c r="F33" s="1">
        <v>14</v>
      </c>
      <c r="G33" s="1">
        <v>13</v>
      </c>
      <c r="H33" s="1">
        <v>1</v>
      </c>
      <c r="I33" s="1">
        <v>95</v>
      </c>
      <c r="J33" s="1">
        <f t="shared" si="0"/>
        <v>91.5</v>
      </c>
      <c r="K33" s="1">
        <f t="shared" si="2"/>
        <v>66</v>
      </c>
      <c r="L33" s="9" t="s">
        <v>50</v>
      </c>
    </row>
    <row r="34" spans="2:12" ht="15">
      <c r="B34" s="1" t="s">
        <v>9</v>
      </c>
      <c r="C34" s="2">
        <v>41122</v>
      </c>
      <c r="E34" s="1">
        <v>70</v>
      </c>
      <c r="F34" s="1">
        <v>8</v>
      </c>
      <c r="G34" s="1">
        <v>15</v>
      </c>
      <c r="H34" s="1">
        <v>0</v>
      </c>
      <c r="I34" s="1">
        <v>104</v>
      </c>
      <c r="J34" s="1">
        <f t="shared" si="0"/>
        <v>99.5</v>
      </c>
      <c r="K34" s="1">
        <f t="shared" si="2"/>
        <v>74</v>
      </c>
      <c r="L34" s="9" t="s">
        <v>50</v>
      </c>
    </row>
    <row r="35" spans="2:12" ht="15">
      <c r="B35" s="1" t="s">
        <v>12</v>
      </c>
      <c r="C35" s="2">
        <v>41122</v>
      </c>
      <c r="E35" s="1">
        <v>82</v>
      </c>
      <c r="F35" s="1">
        <v>8</v>
      </c>
      <c r="G35" s="1">
        <v>9</v>
      </c>
      <c r="H35" s="1">
        <v>0</v>
      </c>
      <c r="I35" s="1">
        <v>100</v>
      </c>
      <c r="J35" s="1">
        <f t="shared" si="0"/>
        <v>96.5</v>
      </c>
      <c r="K35" s="1">
        <f t="shared" si="2"/>
        <v>82</v>
      </c>
      <c r="L35" s="9" t="s">
        <v>50</v>
      </c>
    </row>
    <row r="36" spans="2:12" ht="15">
      <c r="B36" s="1" t="s">
        <v>12</v>
      </c>
      <c r="C36" s="2">
        <v>41122</v>
      </c>
      <c r="E36" s="1">
        <v>84</v>
      </c>
      <c r="F36" s="1">
        <v>11</v>
      </c>
      <c r="G36" s="1">
        <v>6</v>
      </c>
      <c r="H36" s="1">
        <v>0</v>
      </c>
      <c r="I36" s="1">
        <v>94</v>
      </c>
      <c r="J36" s="1">
        <f t="shared" si="0"/>
        <v>92</v>
      </c>
      <c r="K36" s="1">
        <f t="shared" si="2"/>
        <v>82</v>
      </c>
      <c r="L36" s="9" t="s">
        <v>50</v>
      </c>
    </row>
    <row r="37" spans="2:12" ht="15">
      <c r="B37" s="1" t="s">
        <v>49</v>
      </c>
      <c r="C37" s="2">
        <v>41122</v>
      </c>
      <c r="E37" s="1">
        <v>67</v>
      </c>
      <c r="F37" s="1">
        <v>23</v>
      </c>
      <c r="G37" s="1">
        <v>8</v>
      </c>
      <c r="H37" s="1">
        <v>0</v>
      </c>
      <c r="I37" s="1">
        <v>81</v>
      </c>
      <c r="J37" s="1">
        <f t="shared" si="0"/>
        <v>81</v>
      </c>
      <c r="K37" s="1">
        <f t="shared" si="2"/>
        <v>65</v>
      </c>
      <c r="L37" s="9" t="s">
        <v>50</v>
      </c>
    </row>
    <row r="38" spans="2:12" ht="15">
      <c r="B38" s="1" t="s">
        <v>49</v>
      </c>
      <c r="C38" s="2">
        <v>41122</v>
      </c>
      <c r="E38" s="1">
        <v>80</v>
      </c>
      <c r="F38" s="1">
        <v>12</v>
      </c>
      <c r="G38" s="1">
        <v>7.5</v>
      </c>
      <c r="H38" s="1">
        <v>0</v>
      </c>
      <c r="I38" s="1">
        <v>95</v>
      </c>
      <c r="J38" s="1">
        <f t="shared" si="0"/>
        <v>91.75</v>
      </c>
      <c r="K38" s="1">
        <f t="shared" si="2"/>
        <v>80</v>
      </c>
      <c r="L38" s="9" t="s">
        <v>50</v>
      </c>
    </row>
    <row r="39" ht="15">
      <c r="C39" s="2"/>
    </row>
    <row r="40" spans="2:3" ht="15">
      <c r="B40" s="1" t="s">
        <v>42</v>
      </c>
      <c r="C40" s="2"/>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D7"/>
  <sheetViews>
    <sheetView zoomScalePageLayoutView="0" workbookViewId="0" topLeftCell="A1">
      <selection activeCell="C7" sqref="C7"/>
    </sheetView>
  </sheetViews>
  <sheetFormatPr defaultColWidth="9.140625" defaultRowHeight="15"/>
  <cols>
    <col min="2" max="2" width="19.8515625" style="0" customWidth="1"/>
    <col min="3" max="3" width="11.57421875" style="1" customWidth="1"/>
  </cols>
  <sheetData>
    <row r="3" spans="2:4" ht="15">
      <c r="B3" s="5" t="s">
        <v>23</v>
      </c>
      <c r="C3" s="1">
        <v>50</v>
      </c>
      <c r="D3" t="s">
        <v>24</v>
      </c>
    </row>
    <row r="4" spans="2:4" ht="15">
      <c r="B4" s="5" t="s">
        <v>18</v>
      </c>
      <c r="C4" s="1">
        <f>C3/0.46</f>
        <v>108.69565217391303</v>
      </c>
      <c r="D4" t="s">
        <v>25</v>
      </c>
    </row>
    <row r="5" ht="15">
      <c r="B5" s="5"/>
    </row>
    <row r="6" spans="2:4" ht="15">
      <c r="B6" s="5" t="s">
        <v>21</v>
      </c>
      <c r="C6" s="1">
        <v>70000</v>
      </c>
      <c r="D6" t="s">
        <v>20</v>
      </c>
    </row>
    <row r="7" spans="2:4" ht="15">
      <c r="B7" s="5" t="s">
        <v>19</v>
      </c>
      <c r="C7" s="1">
        <f>(C4*1000/C6)</f>
        <v>1.5527950310559004</v>
      </c>
      <c r="D7" t="s">
        <v>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J18"/>
  <sheetViews>
    <sheetView zoomScalePageLayoutView="0" workbookViewId="0" topLeftCell="A1">
      <selection activeCell="H28" sqref="H28"/>
    </sheetView>
  </sheetViews>
  <sheetFormatPr defaultColWidth="9.140625" defaultRowHeight="15"/>
  <sheetData>
    <row r="2" spans="3:10" ht="15">
      <c r="C2" s="7"/>
      <c r="D2" s="7" t="s">
        <v>31</v>
      </c>
      <c r="E2" s="7"/>
      <c r="F2" s="7"/>
      <c r="G2" s="7"/>
      <c r="H2" s="7"/>
      <c r="I2" s="8" t="s">
        <v>32</v>
      </c>
      <c r="J2" s="7"/>
    </row>
    <row r="3" spans="3:10" ht="15">
      <c r="C3" s="7" t="s">
        <v>33</v>
      </c>
      <c r="D3" s="7" t="s">
        <v>34</v>
      </c>
      <c r="E3" s="7" t="s">
        <v>35</v>
      </c>
      <c r="F3" s="7"/>
      <c r="G3" s="7"/>
      <c r="H3" s="7" t="s">
        <v>36</v>
      </c>
      <c r="I3" s="7" t="s">
        <v>37</v>
      </c>
      <c r="J3" s="7" t="s">
        <v>35</v>
      </c>
    </row>
    <row r="4" spans="3:10" ht="15">
      <c r="C4" s="7">
        <v>1</v>
      </c>
      <c r="D4" s="7">
        <v>16.5</v>
      </c>
      <c r="E4" s="7">
        <v>1.8</v>
      </c>
      <c r="F4" s="7"/>
      <c r="G4" s="7"/>
      <c r="H4" s="7">
        <v>2</v>
      </c>
      <c r="I4" s="7">
        <v>17.6</v>
      </c>
      <c r="J4" s="7">
        <v>1.8</v>
      </c>
    </row>
    <row r="5" spans="3:10" ht="15">
      <c r="C5" s="7">
        <v>1</v>
      </c>
      <c r="D5" s="7">
        <v>16.1</v>
      </c>
      <c r="E5" s="7">
        <v>1.6</v>
      </c>
      <c r="F5" s="7"/>
      <c r="G5" s="7"/>
      <c r="H5" s="7">
        <v>2</v>
      </c>
      <c r="I5" s="7">
        <v>19.5</v>
      </c>
      <c r="J5" s="7">
        <v>1.7</v>
      </c>
    </row>
    <row r="6" spans="3:10" ht="15">
      <c r="C6" s="7">
        <v>1</v>
      </c>
      <c r="D6" s="7">
        <v>16.7</v>
      </c>
      <c r="E6" s="7">
        <v>1.8</v>
      </c>
      <c r="F6" s="7"/>
      <c r="G6" s="7"/>
      <c r="H6" s="7">
        <v>2</v>
      </c>
      <c r="I6" s="7">
        <v>17.7</v>
      </c>
      <c r="J6" s="7">
        <v>1.7</v>
      </c>
    </row>
    <row r="7" spans="3:10" ht="15">
      <c r="C7" s="7">
        <v>1</v>
      </c>
      <c r="D7" s="7">
        <v>16.4</v>
      </c>
      <c r="E7" s="7">
        <v>1.8</v>
      </c>
      <c r="F7" s="7"/>
      <c r="G7" s="7"/>
      <c r="H7" s="7">
        <v>2</v>
      </c>
      <c r="I7" s="7">
        <v>17.5</v>
      </c>
      <c r="J7" s="7">
        <v>1.7</v>
      </c>
    </row>
    <row r="8" spans="3:10" ht="15">
      <c r="C8" s="7">
        <v>1</v>
      </c>
      <c r="D8" s="7">
        <v>16.9</v>
      </c>
      <c r="E8" s="7">
        <v>1.8</v>
      </c>
      <c r="F8" s="7"/>
      <c r="G8" s="7"/>
      <c r="H8" s="7">
        <v>2</v>
      </c>
      <c r="I8" s="7">
        <v>17.5</v>
      </c>
      <c r="J8" s="7">
        <v>1.8</v>
      </c>
    </row>
    <row r="9" spans="3:10" ht="15">
      <c r="C9" s="7">
        <v>1</v>
      </c>
      <c r="D9" s="7">
        <v>16.5</v>
      </c>
      <c r="E9" s="7">
        <v>1.7</v>
      </c>
      <c r="F9" s="7"/>
      <c r="G9" s="7"/>
      <c r="H9" s="7">
        <v>2</v>
      </c>
      <c r="I9" s="7">
        <v>17.7</v>
      </c>
      <c r="J9" s="7">
        <v>1.7</v>
      </c>
    </row>
    <row r="10" spans="3:10" ht="15">
      <c r="C10" s="7">
        <v>1</v>
      </c>
      <c r="D10" s="7">
        <v>16.8</v>
      </c>
      <c r="E10" s="7">
        <v>1.6</v>
      </c>
      <c r="F10" s="7"/>
      <c r="G10" s="7"/>
      <c r="H10" s="7">
        <v>2</v>
      </c>
      <c r="I10" s="7">
        <v>18</v>
      </c>
      <c r="J10" s="7">
        <v>1.6</v>
      </c>
    </row>
    <row r="11" spans="3:10" ht="15">
      <c r="C11" s="7">
        <v>1</v>
      </c>
      <c r="D11" s="7">
        <v>16.3</v>
      </c>
      <c r="E11" s="7">
        <v>1.7</v>
      </c>
      <c r="F11" s="7"/>
      <c r="G11" s="7"/>
      <c r="H11" s="7">
        <v>2</v>
      </c>
      <c r="I11" s="7">
        <v>17.5</v>
      </c>
      <c r="J11" s="7">
        <v>1.7</v>
      </c>
    </row>
    <row r="12" spans="3:10" ht="15">
      <c r="C12" s="7">
        <v>1</v>
      </c>
      <c r="D12" s="7">
        <v>16.7</v>
      </c>
      <c r="E12" s="7">
        <v>1.7</v>
      </c>
      <c r="F12" s="7"/>
      <c r="G12" s="7"/>
      <c r="H12" s="7">
        <v>2</v>
      </c>
      <c r="I12" s="7">
        <v>17.7</v>
      </c>
      <c r="J12" s="7">
        <v>1.6</v>
      </c>
    </row>
    <row r="13" spans="3:10" ht="15">
      <c r="C13" s="7">
        <v>1</v>
      </c>
      <c r="D13" s="7">
        <v>16.9</v>
      </c>
      <c r="E13" s="7">
        <v>1.6</v>
      </c>
      <c r="F13" s="7"/>
      <c r="G13" s="7"/>
      <c r="H13" s="7">
        <v>2</v>
      </c>
      <c r="I13" s="7">
        <v>17.4</v>
      </c>
      <c r="J13" s="7">
        <v>1.7</v>
      </c>
    </row>
    <row r="16" spans="3:10" ht="15">
      <c r="C16" s="7"/>
      <c r="D16" s="7" t="s">
        <v>38</v>
      </c>
      <c r="E16" s="7"/>
      <c r="F16" s="7"/>
      <c r="G16" s="7"/>
      <c r="H16" s="7"/>
      <c r="I16" s="7"/>
      <c r="J16" s="7"/>
    </row>
    <row r="17" ht="15">
      <c r="D17" s="7" t="s">
        <v>39</v>
      </c>
    </row>
    <row r="18" ht="15">
      <c r="D18" s="7"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raun</dc:creator>
  <cp:keywords/>
  <dc:description/>
  <cp:lastModifiedBy>bill raun</cp:lastModifiedBy>
  <dcterms:created xsi:type="dcterms:W3CDTF">2012-07-10T12:25:33Z</dcterms:created>
  <dcterms:modified xsi:type="dcterms:W3CDTF">2012-08-02T18:29:43Z</dcterms:modified>
  <cp:category/>
  <cp:version/>
  <cp:contentType/>
  <cp:contentStatus/>
</cp:coreProperties>
</file>