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2.xml" ContentType="application/vnd.openxmlformats-officedocument.drawing+xml"/>
  <Override PartName="/xl/charts/chart12.xml" ContentType="application/vnd.openxmlformats-officedocument.drawingml.chart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drawings/drawing4.xml" ContentType="application/vnd.openxmlformats-officedocument.drawingml.chartshapes+xml"/>
  <Override PartName="/xl/charts/chart1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7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SU\LT\Magruder Plots\"/>
    </mc:Choice>
  </mc:AlternateContent>
  <bookViews>
    <workbookView xWindow="2970" yWindow="3450" windowWidth="18180" windowHeight="14535" firstSheet="1" activeTab="8"/>
  </bookViews>
  <sheets>
    <sheet name="TRT MEANS stability" sheetId="2" r:id="rId1"/>
    <sheet name="economic" sheetId="8" r:id="rId2"/>
    <sheet name="root-disease" sheetId="7" r:id="rId3"/>
    <sheet name="MAGSTAB" sheetId="6" r:id="rId4"/>
    <sheet name="Grain_N_removed" sheetId="3" r:id="rId5"/>
    <sheet name="Transposed" sheetId="4" r:id="rId6"/>
    <sheet name="K_Response" sheetId="9" r:id="rId7"/>
    <sheet name="dataforsas" sheetId="5" r:id="rId8"/>
    <sheet name="COMAG_14" sheetId="1" r:id="rId9"/>
    <sheet name="Sheet1" sheetId="10" r:id="rId10"/>
  </sheets>
  <calcPr calcId="152511"/>
</workbook>
</file>

<file path=xl/calcChain.xml><?xml version="1.0" encoding="utf-8"?>
<calcChain xmlns="http://schemas.openxmlformats.org/spreadsheetml/2006/main">
  <c r="D126" i="2" l="1"/>
  <c r="E126" i="2"/>
  <c r="F126" i="2"/>
  <c r="G126" i="2"/>
  <c r="H126" i="2"/>
  <c r="C126" i="2"/>
  <c r="A124" i="2"/>
  <c r="A115" i="2"/>
  <c r="A116" i="2"/>
  <c r="A117" i="2"/>
  <c r="A118" i="2"/>
  <c r="A119" i="2"/>
  <c r="A120" i="2"/>
  <c r="A121" i="2"/>
  <c r="A122" i="2"/>
  <c r="A123" i="2"/>
  <c r="A114" i="2"/>
  <c r="X559" i="1" l="1"/>
  <c r="W505" i="1" l="1"/>
  <c r="W535" i="1"/>
  <c r="X571" i="1" l="1"/>
  <c r="X572" i="1"/>
  <c r="X573" i="1"/>
  <c r="X574" i="1"/>
  <c r="X575" i="1"/>
  <c r="X576" i="1"/>
  <c r="X566" i="1" l="1"/>
  <c r="X567" i="1"/>
  <c r="X568" i="1"/>
  <c r="X569" i="1"/>
  <c r="X570" i="1"/>
  <c r="X565" i="1"/>
  <c r="E579" i="3" l="1"/>
  <c r="H3" i="9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2" i="9"/>
  <c r="G81" i="9"/>
  <c r="G80" i="9"/>
  <c r="G3" i="9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2" i="9"/>
  <c r="W5" i="1"/>
  <c r="W6" i="1"/>
  <c r="W71" i="1"/>
  <c r="W72" i="1"/>
  <c r="W127" i="1"/>
  <c r="W128" i="1"/>
  <c r="W129" i="1"/>
  <c r="W130" i="1"/>
  <c r="W131" i="1"/>
  <c r="W132" i="1"/>
  <c r="W223" i="1"/>
  <c r="W224" i="1"/>
  <c r="W367" i="1"/>
  <c r="W368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506" i="1"/>
  <c r="W507" i="1"/>
  <c r="W508" i="1"/>
  <c r="W509" i="1"/>
  <c r="W510" i="1"/>
  <c r="W511" i="1"/>
  <c r="W512" i="1"/>
  <c r="W513" i="1"/>
  <c r="W514" i="1"/>
  <c r="W515" i="1"/>
  <c r="W516" i="1"/>
  <c r="W536" i="1"/>
  <c r="W537" i="1"/>
  <c r="W538" i="1"/>
  <c r="W539" i="1"/>
  <c r="W540" i="1"/>
  <c r="R625" i="1"/>
  <c r="R624" i="1" s="1"/>
  <c r="R623" i="1" s="1"/>
  <c r="R622" i="1" s="1"/>
  <c r="R621" i="1" s="1"/>
  <c r="R620" i="1" s="1"/>
  <c r="R619" i="1" s="1"/>
  <c r="R618" i="1" s="1"/>
  <c r="R617" i="1" s="1"/>
  <c r="R616" i="1" s="1"/>
  <c r="R615" i="1" s="1"/>
  <c r="R614" i="1" s="1"/>
  <c r="R613" i="1" s="1"/>
  <c r="R612" i="1" s="1"/>
  <c r="R611" i="1" s="1"/>
  <c r="R610" i="1" s="1"/>
  <c r="R609" i="1" s="1"/>
  <c r="R608" i="1" s="1"/>
  <c r="R607" i="1" s="1"/>
  <c r="R606" i="1" s="1"/>
  <c r="R605" i="1" s="1"/>
  <c r="R604" i="1" s="1"/>
  <c r="R603" i="1" s="1"/>
  <c r="R602" i="1" s="1"/>
  <c r="R601" i="1" s="1"/>
  <c r="R600" i="1" s="1"/>
  <c r="R599" i="1" s="1"/>
  <c r="R598" i="1" s="1"/>
  <c r="R597" i="1" s="1"/>
  <c r="R596" i="1" s="1"/>
  <c r="X560" i="1"/>
  <c r="X561" i="1"/>
  <c r="X562" i="1"/>
  <c r="X563" i="1"/>
  <c r="X564" i="1"/>
  <c r="X463" i="1"/>
  <c r="X464" i="1"/>
  <c r="X465" i="1"/>
  <c r="X466" i="1"/>
  <c r="X467" i="1"/>
  <c r="X468" i="1"/>
  <c r="X440" i="1"/>
  <c r="X441" i="1"/>
  <c r="X442" i="1"/>
  <c r="X443" i="1"/>
  <c r="X444" i="1"/>
  <c r="X439" i="1"/>
  <c r="I256" i="2"/>
  <c r="J256" i="2"/>
  <c r="H256" i="2"/>
  <c r="I255" i="2"/>
  <c r="J255" i="2"/>
  <c r="H255" i="2"/>
  <c r="I254" i="2"/>
  <c r="J254" i="2"/>
  <c r="H254" i="2"/>
  <c r="I253" i="2"/>
  <c r="J253" i="2"/>
  <c r="H253" i="2"/>
  <c r="I252" i="2"/>
  <c r="J252" i="2"/>
  <c r="H252" i="2"/>
  <c r="E146" i="2"/>
  <c r="D146" i="2"/>
  <c r="B148" i="2"/>
  <c r="B147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29" i="2"/>
  <c r="H248" i="2"/>
  <c r="I248" i="2"/>
  <c r="J248" i="2"/>
  <c r="G248" i="2"/>
  <c r="T14" i="6"/>
  <c r="U14" i="6"/>
  <c r="V14" i="6"/>
  <c r="W14" i="6"/>
  <c r="X14" i="6"/>
  <c r="S14" i="6"/>
  <c r="H2" i="6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I129" i="2"/>
  <c r="I130" i="2"/>
  <c r="I131" i="2"/>
  <c r="I132" i="2"/>
  <c r="I133" i="2"/>
  <c r="I128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40" i="2"/>
  <c r="B3" i="2"/>
  <c r="B4" i="2" s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I112" i="4"/>
  <c r="J112" i="4"/>
  <c r="K112" i="4"/>
  <c r="L112" i="4"/>
  <c r="M112" i="4"/>
  <c r="N112" i="4"/>
  <c r="H14" i="4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52" i="4" s="1"/>
  <c r="H53" i="4" s="1"/>
  <c r="H54" i="4" s="1"/>
  <c r="H55" i="4" s="1"/>
  <c r="H56" i="4" s="1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92" i="4" s="1"/>
  <c r="H93" i="4" s="1"/>
  <c r="H94" i="4" s="1"/>
  <c r="H95" i="4" s="1"/>
  <c r="H96" i="4" s="1"/>
  <c r="H97" i="4" s="1"/>
  <c r="H98" i="4" s="1"/>
  <c r="H99" i="4" s="1"/>
  <c r="H100" i="4" s="1"/>
  <c r="H101" i="4" s="1"/>
  <c r="H102" i="4" s="1"/>
  <c r="H103" i="4" s="1"/>
  <c r="H104" i="4" s="1"/>
  <c r="H105" i="4" s="1"/>
  <c r="H106" i="4" s="1"/>
  <c r="H107" i="4" s="1"/>
  <c r="H108" i="4" s="1"/>
  <c r="H109" i="4" s="1"/>
  <c r="H110" i="4" s="1"/>
  <c r="H111" i="4" s="1"/>
  <c r="H112" i="4" s="1"/>
  <c r="A14" i="4"/>
  <c r="A15" i="4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E576" i="3"/>
  <c r="E577" i="3"/>
  <c r="E578" i="3"/>
  <c r="E580" i="3"/>
  <c r="E581" i="3"/>
  <c r="I4" i="4"/>
  <c r="J4" i="4"/>
  <c r="I5" i="4"/>
  <c r="J5" i="4"/>
  <c r="I6" i="4"/>
  <c r="J6" i="4"/>
  <c r="I7" i="4"/>
  <c r="J7" i="4"/>
  <c r="I8" i="4"/>
  <c r="J8" i="4"/>
  <c r="I9" i="4"/>
  <c r="J9" i="4"/>
  <c r="I10" i="4"/>
  <c r="J10" i="4"/>
  <c r="I11" i="4"/>
  <c r="J11" i="4"/>
  <c r="I12" i="4"/>
  <c r="J12" i="4"/>
  <c r="I13" i="4"/>
  <c r="J13" i="4"/>
  <c r="I14" i="4"/>
  <c r="J14" i="4"/>
  <c r="I15" i="4"/>
  <c r="J15" i="4"/>
  <c r="I16" i="4"/>
  <c r="J16" i="4"/>
  <c r="I17" i="4"/>
  <c r="J17" i="4"/>
  <c r="I18" i="4"/>
  <c r="J18" i="4"/>
  <c r="I19" i="4"/>
  <c r="J19" i="4"/>
  <c r="I20" i="4"/>
  <c r="J20" i="4"/>
  <c r="I21" i="4"/>
  <c r="J21" i="4"/>
  <c r="I22" i="4"/>
  <c r="J22" i="4"/>
  <c r="I23" i="4"/>
  <c r="J23" i="4"/>
  <c r="I24" i="4"/>
  <c r="J24" i="4"/>
  <c r="I25" i="4"/>
  <c r="J25" i="4"/>
  <c r="I26" i="4"/>
  <c r="J26" i="4"/>
  <c r="I27" i="4"/>
  <c r="J27" i="4"/>
  <c r="I28" i="4"/>
  <c r="J28" i="4"/>
  <c r="I29" i="4"/>
  <c r="J29" i="4"/>
  <c r="I30" i="4"/>
  <c r="J30" i="4"/>
  <c r="I31" i="4"/>
  <c r="J31" i="4"/>
  <c r="I32" i="4"/>
  <c r="J32" i="4"/>
  <c r="I33" i="4"/>
  <c r="J33" i="4"/>
  <c r="I34" i="4"/>
  <c r="J34" i="4"/>
  <c r="I35" i="4"/>
  <c r="J35" i="4"/>
  <c r="I36" i="4"/>
  <c r="J36" i="4"/>
  <c r="I37" i="4"/>
  <c r="J37" i="4"/>
  <c r="I38" i="4"/>
  <c r="J38" i="4"/>
  <c r="I39" i="4"/>
  <c r="J39" i="4"/>
  <c r="I40" i="4"/>
  <c r="J40" i="4"/>
  <c r="K40" i="4"/>
  <c r="L40" i="4"/>
  <c r="M40" i="4"/>
  <c r="N40" i="4"/>
  <c r="I41" i="4"/>
  <c r="J41" i="4"/>
  <c r="K41" i="4"/>
  <c r="L41" i="4"/>
  <c r="M41" i="4"/>
  <c r="N41" i="4"/>
  <c r="I42" i="4"/>
  <c r="J42" i="4"/>
  <c r="K42" i="4"/>
  <c r="L42" i="4"/>
  <c r="M42" i="4"/>
  <c r="N42" i="4"/>
  <c r="I43" i="4"/>
  <c r="J43" i="4"/>
  <c r="K43" i="4"/>
  <c r="L43" i="4"/>
  <c r="M43" i="4"/>
  <c r="N43" i="4"/>
  <c r="I44" i="4"/>
  <c r="J44" i="4"/>
  <c r="K44" i="4"/>
  <c r="L44" i="4"/>
  <c r="M44" i="4"/>
  <c r="N44" i="4"/>
  <c r="I45" i="4"/>
  <c r="J45" i="4"/>
  <c r="K45" i="4"/>
  <c r="L45" i="4"/>
  <c r="M45" i="4"/>
  <c r="N45" i="4"/>
  <c r="I46" i="4"/>
  <c r="J46" i="4"/>
  <c r="K46" i="4"/>
  <c r="L46" i="4"/>
  <c r="M46" i="4"/>
  <c r="N46" i="4"/>
  <c r="I47" i="4"/>
  <c r="J47" i="4"/>
  <c r="K47" i="4"/>
  <c r="L47" i="4"/>
  <c r="M47" i="4"/>
  <c r="N47" i="4"/>
  <c r="I48" i="4"/>
  <c r="J48" i="4"/>
  <c r="K48" i="4"/>
  <c r="L48" i="4"/>
  <c r="M48" i="4"/>
  <c r="N48" i="4"/>
  <c r="I49" i="4"/>
  <c r="J49" i="4"/>
  <c r="K49" i="4"/>
  <c r="L49" i="4"/>
  <c r="M49" i="4"/>
  <c r="N49" i="4"/>
  <c r="I50" i="4"/>
  <c r="J50" i="4"/>
  <c r="K50" i="4"/>
  <c r="L50" i="4"/>
  <c r="M50" i="4"/>
  <c r="N50" i="4"/>
  <c r="I51" i="4"/>
  <c r="J51" i="4"/>
  <c r="K51" i="4"/>
  <c r="L51" i="4"/>
  <c r="M51" i="4"/>
  <c r="N51" i="4"/>
  <c r="I52" i="4"/>
  <c r="J52" i="4"/>
  <c r="K52" i="4"/>
  <c r="L52" i="4"/>
  <c r="M52" i="4"/>
  <c r="N52" i="4"/>
  <c r="I53" i="4"/>
  <c r="J53" i="4"/>
  <c r="K53" i="4"/>
  <c r="L53" i="4"/>
  <c r="M53" i="4"/>
  <c r="N53" i="4"/>
  <c r="I54" i="4"/>
  <c r="J54" i="4"/>
  <c r="K54" i="4"/>
  <c r="L54" i="4"/>
  <c r="M54" i="4"/>
  <c r="N54" i="4"/>
  <c r="I55" i="4"/>
  <c r="J55" i="4"/>
  <c r="K55" i="4"/>
  <c r="L55" i="4"/>
  <c r="M55" i="4"/>
  <c r="N55" i="4"/>
  <c r="I56" i="4"/>
  <c r="J56" i="4"/>
  <c r="K56" i="4"/>
  <c r="L56" i="4"/>
  <c r="M56" i="4"/>
  <c r="N56" i="4"/>
  <c r="I57" i="4"/>
  <c r="J57" i="4"/>
  <c r="K57" i="4"/>
  <c r="L57" i="4"/>
  <c r="M57" i="4"/>
  <c r="N57" i="4"/>
  <c r="I58" i="4"/>
  <c r="J58" i="4"/>
  <c r="K58" i="4"/>
  <c r="L58" i="4"/>
  <c r="M58" i="4"/>
  <c r="N58" i="4"/>
  <c r="I59" i="4"/>
  <c r="J59" i="4"/>
  <c r="K59" i="4"/>
  <c r="L59" i="4"/>
  <c r="M59" i="4"/>
  <c r="N59" i="4"/>
  <c r="I60" i="4"/>
  <c r="J60" i="4"/>
  <c r="K60" i="4"/>
  <c r="L60" i="4"/>
  <c r="M60" i="4"/>
  <c r="N60" i="4"/>
  <c r="I61" i="4"/>
  <c r="J61" i="4"/>
  <c r="K61" i="4"/>
  <c r="L61" i="4"/>
  <c r="M61" i="4"/>
  <c r="N61" i="4"/>
  <c r="I62" i="4"/>
  <c r="J62" i="4"/>
  <c r="K62" i="4"/>
  <c r="L62" i="4"/>
  <c r="M62" i="4"/>
  <c r="N62" i="4"/>
  <c r="I63" i="4"/>
  <c r="J63" i="4"/>
  <c r="K63" i="4"/>
  <c r="L63" i="4"/>
  <c r="M63" i="4"/>
  <c r="N63" i="4"/>
  <c r="I64" i="4"/>
  <c r="J64" i="4"/>
  <c r="K64" i="4"/>
  <c r="L64" i="4"/>
  <c r="M64" i="4"/>
  <c r="N64" i="4"/>
  <c r="I65" i="4"/>
  <c r="J65" i="4"/>
  <c r="K65" i="4"/>
  <c r="L65" i="4"/>
  <c r="M65" i="4"/>
  <c r="N65" i="4"/>
  <c r="I66" i="4"/>
  <c r="J66" i="4"/>
  <c r="K66" i="4"/>
  <c r="L66" i="4"/>
  <c r="M66" i="4"/>
  <c r="N66" i="4"/>
  <c r="I67" i="4"/>
  <c r="J67" i="4"/>
  <c r="K67" i="4"/>
  <c r="L67" i="4"/>
  <c r="M67" i="4"/>
  <c r="N67" i="4"/>
  <c r="I68" i="4"/>
  <c r="J68" i="4"/>
  <c r="K68" i="4"/>
  <c r="L68" i="4"/>
  <c r="M68" i="4"/>
  <c r="N68" i="4"/>
  <c r="I69" i="4"/>
  <c r="J69" i="4"/>
  <c r="K69" i="4"/>
  <c r="L69" i="4"/>
  <c r="M69" i="4"/>
  <c r="N69" i="4"/>
  <c r="I70" i="4"/>
  <c r="J70" i="4"/>
  <c r="K70" i="4"/>
  <c r="L70" i="4"/>
  <c r="M70" i="4"/>
  <c r="N70" i="4"/>
  <c r="I71" i="4"/>
  <c r="J71" i="4"/>
  <c r="K71" i="4"/>
  <c r="L71" i="4"/>
  <c r="M71" i="4"/>
  <c r="N71" i="4"/>
  <c r="I72" i="4"/>
  <c r="J72" i="4"/>
  <c r="K72" i="4"/>
  <c r="L72" i="4"/>
  <c r="M72" i="4"/>
  <c r="N72" i="4"/>
  <c r="I73" i="4"/>
  <c r="J73" i="4"/>
  <c r="K73" i="4"/>
  <c r="L73" i="4"/>
  <c r="M73" i="4"/>
  <c r="N73" i="4"/>
  <c r="I74" i="4"/>
  <c r="J74" i="4"/>
  <c r="K74" i="4"/>
  <c r="L74" i="4"/>
  <c r="M74" i="4"/>
  <c r="N74" i="4"/>
  <c r="I75" i="4"/>
  <c r="J75" i="4"/>
  <c r="K75" i="4"/>
  <c r="L75" i="4"/>
  <c r="M75" i="4"/>
  <c r="N75" i="4"/>
  <c r="I76" i="4"/>
  <c r="J76" i="4"/>
  <c r="K76" i="4"/>
  <c r="L76" i="4"/>
  <c r="M76" i="4"/>
  <c r="N76" i="4"/>
  <c r="I77" i="4"/>
  <c r="J77" i="4"/>
  <c r="K77" i="4"/>
  <c r="L77" i="4"/>
  <c r="M77" i="4"/>
  <c r="N77" i="4"/>
  <c r="I78" i="4"/>
  <c r="J78" i="4"/>
  <c r="K78" i="4"/>
  <c r="L78" i="4"/>
  <c r="M78" i="4"/>
  <c r="N78" i="4"/>
  <c r="I79" i="4"/>
  <c r="J79" i="4"/>
  <c r="K79" i="4"/>
  <c r="L79" i="4"/>
  <c r="M79" i="4"/>
  <c r="N79" i="4"/>
  <c r="I80" i="4"/>
  <c r="J80" i="4"/>
  <c r="K80" i="4"/>
  <c r="L80" i="4"/>
  <c r="M80" i="4"/>
  <c r="N80" i="4"/>
  <c r="I81" i="4"/>
  <c r="J81" i="4"/>
  <c r="K81" i="4"/>
  <c r="L81" i="4"/>
  <c r="M81" i="4"/>
  <c r="N81" i="4"/>
  <c r="I82" i="4"/>
  <c r="J82" i="4"/>
  <c r="K82" i="4"/>
  <c r="L82" i="4"/>
  <c r="M82" i="4"/>
  <c r="N82" i="4"/>
  <c r="I83" i="4"/>
  <c r="J83" i="4"/>
  <c r="K83" i="4"/>
  <c r="L83" i="4"/>
  <c r="M83" i="4"/>
  <c r="N83" i="4"/>
  <c r="I84" i="4"/>
  <c r="J84" i="4"/>
  <c r="K84" i="4"/>
  <c r="L84" i="4"/>
  <c r="M84" i="4"/>
  <c r="N84" i="4"/>
  <c r="I85" i="4"/>
  <c r="J85" i="4"/>
  <c r="K85" i="4"/>
  <c r="L85" i="4"/>
  <c r="M85" i="4"/>
  <c r="N85" i="4"/>
  <c r="I86" i="4"/>
  <c r="J86" i="4"/>
  <c r="K86" i="4"/>
  <c r="L86" i="4"/>
  <c r="M86" i="4"/>
  <c r="N86" i="4"/>
  <c r="I87" i="4"/>
  <c r="J87" i="4"/>
  <c r="K87" i="4"/>
  <c r="L87" i="4"/>
  <c r="M87" i="4"/>
  <c r="I88" i="4"/>
  <c r="J88" i="4"/>
  <c r="K88" i="4"/>
  <c r="L88" i="4"/>
  <c r="M88" i="4"/>
  <c r="N88" i="4"/>
  <c r="I89" i="4"/>
  <c r="J89" i="4"/>
  <c r="K89" i="4"/>
  <c r="L89" i="4"/>
  <c r="M89" i="4"/>
  <c r="N89" i="4"/>
  <c r="I90" i="4"/>
  <c r="J90" i="4"/>
  <c r="K90" i="4"/>
  <c r="L90" i="4"/>
  <c r="M90" i="4"/>
  <c r="N90" i="4"/>
  <c r="I91" i="4"/>
  <c r="J91" i="4"/>
  <c r="K91" i="4"/>
  <c r="L91" i="4"/>
  <c r="M91" i="4"/>
  <c r="N91" i="4"/>
  <c r="I92" i="4"/>
  <c r="J92" i="4"/>
  <c r="K92" i="4"/>
  <c r="L92" i="4"/>
  <c r="M92" i="4"/>
  <c r="N92" i="4"/>
  <c r="I93" i="4"/>
  <c r="J93" i="4"/>
  <c r="K93" i="4"/>
  <c r="L93" i="4"/>
  <c r="M93" i="4"/>
  <c r="N93" i="4"/>
  <c r="I94" i="4"/>
  <c r="J94" i="4"/>
  <c r="K94" i="4"/>
  <c r="L94" i="4"/>
  <c r="M94" i="4"/>
  <c r="N94" i="4"/>
  <c r="I95" i="4"/>
  <c r="J95" i="4"/>
  <c r="K95" i="4"/>
  <c r="L95" i="4"/>
  <c r="M95" i="4"/>
  <c r="N95" i="4"/>
  <c r="I96" i="4"/>
  <c r="J96" i="4"/>
  <c r="K96" i="4"/>
  <c r="L96" i="4"/>
  <c r="M96" i="4"/>
  <c r="N96" i="4"/>
  <c r="I97" i="4"/>
  <c r="J97" i="4"/>
  <c r="K97" i="4"/>
  <c r="L97" i="4"/>
  <c r="M97" i="4"/>
  <c r="N97" i="4"/>
  <c r="I98" i="4"/>
  <c r="J98" i="4"/>
  <c r="K98" i="4"/>
  <c r="L98" i="4"/>
  <c r="M98" i="4"/>
  <c r="N98" i="4"/>
  <c r="I99" i="4"/>
  <c r="J99" i="4"/>
  <c r="K99" i="4"/>
  <c r="L99" i="4"/>
  <c r="M99" i="4"/>
  <c r="N99" i="4"/>
  <c r="I100" i="4"/>
  <c r="J100" i="4"/>
  <c r="K100" i="4"/>
  <c r="L100" i="4"/>
  <c r="M100" i="4"/>
  <c r="N100" i="4"/>
  <c r="I101" i="4"/>
  <c r="J101" i="4"/>
  <c r="K101" i="4"/>
  <c r="L101" i="4"/>
  <c r="M101" i="4"/>
  <c r="N101" i="4"/>
  <c r="I102" i="4"/>
  <c r="J102" i="4"/>
  <c r="K102" i="4"/>
  <c r="L102" i="4"/>
  <c r="M102" i="4"/>
  <c r="N102" i="4"/>
  <c r="I103" i="4"/>
  <c r="J103" i="4"/>
  <c r="K103" i="4"/>
  <c r="L103" i="4"/>
  <c r="M103" i="4"/>
  <c r="N103" i="4"/>
  <c r="I104" i="4"/>
  <c r="J104" i="4"/>
  <c r="K104" i="4"/>
  <c r="L104" i="4"/>
  <c r="M104" i="4"/>
  <c r="N104" i="4"/>
  <c r="I105" i="4"/>
  <c r="J105" i="4"/>
  <c r="K105" i="4"/>
  <c r="L105" i="4"/>
  <c r="M105" i="4"/>
  <c r="N105" i="4"/>
  <c r="I106" i="4"/>
  <c r="J106" i="4"/>
  <c r="K106" i="4"/>
  <c r="L106" i="4"/>
  <c r="M106" i="4"/>
  <c r="N106" i="4"/>
  <c r="I107" i="4"/>
  <c r="J107" i="4"/>
  <c r="K107" i="4"/>
  <c r="L107" i="4"/>
  <c r="M107" i="4"/>
  <c r="N107" i="4"/>
  <c r="I108" i="4"/>
  <c r="J108" i="4"/>
  <c r="K108" i="4"/>
  <c r="L108" i="4"/>
  <c r="M108" i="4"/>
  <c r="N108" i="4"/>
  <c r="I109" i="4"/>
  <c r="J109" i="4"/>
  <c r="K109" i="4"/>
  <c r="L109" i="4"/>
  <c r="M109" i="4"/>
  <c r="N109" i="4"/>
  <c r="I110" i="4"/>
  <c r="J110" i="4"/>
  <c r="K110" i="4"/>
  <c r="L110" i="4"/>
  <c r="M110" i="4"/>
  <c r="N110" i="4"/>
  <c r="I111" i="4"/>
  <c r="J111" i="4"/>
  <c r="K111" i="4"/>
  <c r="L111" i="4"/>
  <c r="M111" i="4"/>
  <c r="N111" i="4"/>
  <c r="J3" i="4"/>
  <c r="I3" i="4"/>
  <c r="E3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2" i="3"/>
  <c r="C27" i="8"/>
  <c r="D27" i="8" s="1"/>
  <c r="C28" i="8"/>
  <c r="D28" i="8" s="1"/>
  <c r="C29" i="8"/>
  <c r="D29" i="8" s="1"/>
  <c r="C30" i="8"/>
  <c r="D30" i="8" s="1"/>
  <c r="C31" i="8"/>
  <c r="D31" i="8" s="1"/>
  <c r="C32" i="8"/>
  <c r="D32" i="8" s="1"/>
  <c r="C33" i="8"/>
  <c r="D33" i="8" s="1"/>
  <c r="C34" i="8"/>
  <c r="D34" i="8" s="1"/>
  <c r="C35" i="8"/>
  <c r="D35" i="8" s="1"/>
  <c r="C36" i="8"/>
  <c r="D36" i="8" s="1"/>
  <c r="C26" i="8"/>
  <c r="D26" i="8" s="1"/>
  <c r="H29" i="8"/>
  <c r="H28" i="8"/>
  <c r="B150" i="2" l="1"/>
  <c r="B149" i="2"/>
</calcChain>
</file>

<file path=xl/sharedStrings.xml><?xml version="1.0" encoding="utf-8"?>
<sst xmlns="http://schemas.openxmlformats.org/spreadsheetml/2006/main" count="5782" uniqueCount="216">
  <si>
    <t>.</t>
  </si>
  <si>
    <t>FULTZ</t>
  </si>
  <si>
    <t>CURRELL</t>
  </si>
  <si>
    <t>SNG</t>
  </si>
  <si>
    <t>KHARKOV</t>
  </si>
  <si>
    <t>TURKEY</t>
  </si>
  <si>
    <t>TENMARQ</t>
  </si>
  <si>
    <t>PAWNEE</t>
  </si>
  <si>
    <t>PONCA</t>
  </si>
  <si>
    <t>CONCHO</t>
  </si>
  <si>
    <t>KAW</t>
  </si>
  <si>
    <t>SCOUT66</t>
  </si>
  <si>
    <t>TRIUMPH6</t>
  </si>
  <si>
    <t>OSAGE</t>
  </si>
  <si>
    <t>TAM101</t>
  </si>
  <si>
    <t>KARL</t>
  </si>
  <si>
    <t>TONKAWA</t>
  </si>
  <si>
    <t>YR</t>
  </si>
  <si>
    <t>TRT</t>
  </si>
  <si>
    <t>BUAC</t>
  </si>
  <si>
    <t>GN</t>
  </si>
  <si>
    <t>GP</t>
  </si>
  <si>
    <t>GK</t>
  </si>
  <si>
    <t>PH</t>
  </si>
  <si>
    <t>SP</t>
  </si>
  <si>
    <t>SK</t>
  </si>
  <si>
    <t>OM</t>
  </si>
  <si>
    <t>STRYLD</t>
  </si>
  <si>
    <t>VARI</t>
  </si>
  <si>
    <t>BI</t>
  </si>
  <si>
    <t>SN</t>
  </si>
  <si>
    <t>Straw N</t>
  </si>
  <si>
    <t>CUSTER</t>
  </si>
  <si>
    <t>grain N</t>
  </si>
  <si>
    <t>grain P</t>
  </si>
  <si>
    <t>grain K</t>
  </si>
  <si>
    <t>soil pH</t>
  </si>
  <si>
    <t xml:space="preserve">buffer index </t>
  </si>
  <si>
    <t>total soil N</t>
  </si>
  <si>
    <t>organic matter</t>
  </si>
  <si>
    <t>straw yield</t>
  </si>
  <si>
    <t>bushels/ac</t>
  </si>
  <si>
    <t>variety</t>
  </si>
  <si>
    <t>year</t>
  </si>
  <si>
    <t>treatment</t>
  </si>
  <si>
    <t>mehlich III P</t>
  </si>
  <si>
    <t>mehlich III K</t>
  </si>
  <si>
    <t>1988 - present, organic C * 2 = organic matter</t>
  </si>
  <si>
    <t>%N</t>
  </si>
  <si>
    <t>lb/ac</t>
  </si>
  <si>
    <t>T/ac</t>
  </si>
  <si>
    <t>N</t>
  </si>
  <si>
    <t>Lime</t>
  </si>
  <si>
    <t>Fertilizer Applied</t>
  </si>
  <si>
    <t>P2O5</t>
  </si>
  <si>
    <t>K2O</t>
  </si>
  <si>
    <t>Year</t>
  </si>
  <si>
    <t>Manure</t>
  </si>
  <si>
    <t>Check</t>
  </si>
  <si>
    <t>P</t>
  </si>
  <si>
    <t>NP</t>
  </si>
  <si>
    <t>NPK</t>
  </si>
  <si>
    <t>NPKL</t>
  </si>
  <si>
    <t>bu/ac</t>
  </si>
  <si>
    <t>kg/ha</t>
  </si>
  <si>
    <t>%</t>
  </si>
  <si>
    <t>ppm</t>
  </si>
  <si>
    <t>Env. Mean</t>
  </si>
  <si>
    <t>Organic matter</t>
  </si>
  <si>
    <t>organic matter = 1.8*organic carbon + 0.35</t>
  </si>
  <si>
    <t>Grain N rem kg/ha</t>
  </si>
  <si>
    <t>Endurance</t>
  </si>
  <si>
    <t>Mgha</t>
  </si>
  <si>
    <t>Yield</t>
  </si>
  <si>
    <t>Grain yield</t>
  </si>
  <si>
    <t>Fultz</t>
  </si>
  <si>
    <t>Currell</t>
  </si>
  <si>
    <t>Kharkov</t>
  </si>
  <si>
    <t>Turkey</t>
  </si>
  <si>
    <t>Tenmarq</t>
  </si>
  <si>
    <t>Pawnee</t>
  </si>
  <si>
    <t>Ponca</t>
  </si>
  <si>
    <t>Concho</t>
  </si>
  <si>
    <t>Kaw</t>
  </si>
  <si>
    <t>Scout66</t>
  </si>
  <si>
    <t>Triumph6</t>
  </si>
  <si>
    <t>Osage</t>
  </si>
  <si>
    <t>Karl</t>
  </si>
  <si>
    <t>Tam101</t>
  </si>
  <si>
    <t>Tonkawa</t>
  </si>
  <si>
    <t>Custer</t>
  </si>
  <si>
    <t xml:space="preserve">Mean grain yield </t>
  </si>
  <si>
    <t>SD</t>
  </si>
  <si>
    <t>ck</t>
  </si>
  <si>
    <t>LSD</t>
  </si>
  <si>
    <t>ns</t>
  </si>
  <si>
    <t>ck,p</t>
  </si>
  <si>
    <t>65,41,32</t>
  </si>
  <si>
    <t>1893-1907</t>
  </si>
  <si>
    <t>1908-1911</t>
  </si>
  <si>
    <t>1912-1916</t>
  </si>
  <si>
    <t>1943-1945</t>
  </si>
  <si>
    <t>1946-1953</t>
  </si>
  <si>
    <t>1954-1957</t>
  </si>
  <si>
    <t>1958-1963</t>
  </si>
  <si>
    <t>1964-1968</t>
  </si>
  <si>
    <t>1969-1973</t>
  </si>
  <si>
    <t>1974-1977</t>
  </si>
  <si>
    <t>1978-1979</t>
  </si>
  <si>
    <t>1980-1992</t>
  </si>
  <si>
    <t>1993-1994</t>
  </si>
  <si>
    <t>1995-1999</t>
  </si>
  <si>
    <t>1917-1942</t>
  </si>
  <si>
    <t>2000-2005</t>
  </si>
  <si>
    <t>Variety</t>
  </si>
  <si>
    <t>Years sown</t>
  </si>
  <si>
    <t xml:space="preserve"> YR  </t>
  </si>
  <si>
    <t xml:space="preserve">     _1   </t>
  </si>
  <si>
    <t xml:space="preserve">       _2   </t>
  </si>
  <si>
    <t xml:space="preserve">       _3   </t>
  </si>
  <si>
    <t xml:space="preserve">       _4   </t>
  </si>
  <si>
    <t xml:space="preserve">       _5   </t>
  </si>
  <si>
    <t xml:space="preserve">       _6</t>
  </si>
  <si>
    <t>MEAN</t>
  </si>
  <si>
    <t>manure</t>
  </si>
  <si>
    <t>p</t>
  </si>
  <si>
    <t>np</t>
  </si>
  <si>
    <t>npk</t>
  </si>
  <si>
    <t>npkl</t>
  </si>
  <si>
    <t>r2</t>
  </si>
  <si>
    <t>slope</t>
  </si>
  <si>
    <t>int</t>
  </si>
  <si>
    <t>r</t>
  </si>
  <si>
    <t xml:space="preserve">    .</t>
  </si>
  <si>
    <t>_x001A_</t>
  </si>
  <si>
    <t>Lower internode discoloration(%)</t>
  </si>
  <si>
    <t>Pythium spp. Infection (%)</t>
  </si>
  <si>
    <t>$/bu</t>
  </si>
  <si>
    <t>wheat</t>
  </si>
  <si>
    <t>adjested for inflation</t>
  </si>
  <si>
    <t>nh4-no3</t>
  </si>
  <si>
    <t>$/lb</t>
  </si>
  <si>
    <t>Nitrogen $0.335 /lb. 22% P2O5 $0.3125 /lb. 5% K2O $0.205 /lb. 32%</t>
  </si>
  <si>
    <t>Group</t>
  </si>
  <si>
    <t>1893-1898</t>
  </si>
  <si>
    <t>1899-1929</t>
  </si>
  <si>
    <t>1830-1957</t>
  </si>
  <si>
    <t>1958-1994</t>
  </si>
  <si>
    <t>1995-2006</t>
  </si>
  <si>
    <t>check</t>
  </si>
  <si>
    <t>1930-1957</t>
  </si>
  <si>
    <t>P effect</t>
  </si>
  <si>
    <t>Lime effect</t>
  </si>
  <si>
    <t>k effect</t>
  </si>
  <si>
    <t>N effect/P limiting</t>
  </si>
  <si>
    <t>N effect/P non-limiting</t>
  </si>
  <si>
    <t>OK Field</t>
  </si>
  <si>
    <t>Planting</t>
  </si>
  <si>
    <t>(1) Manure Every 4 Years</t>
  </si>
  <si>
    <t>(2) Check</t>
  </si>
  <si>
    <t>(3) Phosphorus 0-30-0</t>
  </si>
  <si>
    <t>(4) Nitrogen &amp; phosphorus 60-30-0</t>
  </si>
  <si>
    <t>(5) Nitrogen &amp; phosphorus &amp; potassium 60-30-30</t>
  </si>
  <si>
    <t>(6) Nitrogen &amp; phosphorus &amp; potassium &amp; lime 60-30-30 + Lime</t>
  </si>
  <si>
    <t>Lime only applied when soil pH &lt; 5.5</t>
  </si>
  <si>
    <t>Seed</t>
  </si>
  <si>
    <t>Lime applied to</t>
  </si>
  <si>
    <t>Treatment 6</t>
  </si>
  <si>
    <t>pH was 4.9</t>
  </si>
  <si>
    <t>2 tons/ac</t>
  </si>
  <si>
    <t>applied once in 1954 and once in 2009</t>
  </si>
  <si>
    <t>240 lb N/ac</t>
  </si>
  <si>
    <t>OC</t>
  </si>
  <si>
    <t>organic carbon</t>
  </si>
  <si>
    <t>OM-Ranney</t>
  </si>
  <si>
    <t>Run in 2009</t>
  </si>
  <si>
    <t>Manure Applied</t>
  </si>
  <si>
    <t>0.1</t>
  </si>
  <si>
    <t>September 30, 2009</t>
  </si>
  <si>
    <t xml:space="preserve">NP </t>
  </si>
  <si>
    <t>K Response</t>
  </si>
  <si>
    <t>N Response</t>
  </si>
  <si>
    <t xml:space="preserve">*Spring Wheat </t>
  </si>
  <si>
    <t xml:space="preserve">because of poor </t>
  </si>
  <si>
    <t>stand and ryegrass</t>
  </si>
  <si>
    <t>*3/3/2010</t>
  </si>
  <si>
    <t>Golead</t>
  </si>
  <si>
    <t>Centerfield</t>
  </si>
  <si>
    <t>1983 – September 2</t>
  </si>
  <si>
    <t>1987 – August 17</t>
  </si>
  <si>
    <t>1991 – September 11</t>
  </si>
  <si>
    <t>1995 – October 9</t>
  </si>
  <si>
    <t>1999 – October 18</t>
  </si>
  <si>
    <t>2003 – September 1</t>
  </si>
  <si>
    <t>2007 – October 19</t>
  </si>
  <si>
    <t xml:space="preserve">2011- September 19 </t>
  </si>
  <si>
    <t>NDVI</t>
  </si>
  <si>
    <t>GDD&gt;0</t>
  </si>
  <si>
    <t>Applied 1999, 2003, 2007, 2011, next 2015</t>
  </si>
  <si>
    <t>nh4-n</t>
  </si>
  <si>
    <t>no3-n</t>
  </si>
  <si>
    <t>OK9915C</t>
  </si>
  <si>
    <t>LabID</t>
  </si>
  <si>
    <t>Ca</t>
  </si>
  <si>
    <t>K</t>
  </si>
  <si>
    <t>Mg</t>
  </si>
  <si>
    <t>Na</t>
  </si>
  <si>
    <t>S</t>
  </si>
  <si>
    <t>Fe</t>
  </si>
  <si>
    <t>Zn</t>
  </si>
  <si>
    <t>Cu</t>
  </si>
  <si>
    <t>Mn</t>
  </si>
  <si>
    <t xml:space="preserve">Manure application has been made in the fall - </t>
  </si>
  <si>
    <t>Manure Application Dates</t>
  </si>
  <si>
    <t>125th harvest will be in 2017</t>
  </si>
  <si>
    <t>UP to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</si>
</sst>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</font>
    <font>
      <sz val="10"/>
      <name val="Arial"/>
      <family val="2"/>
    </font>
    <font>
      <sz val="10"/>
      <name val="Helv"/>
    </font>
    <font>
      <sz val="8"/>
      <name val="Helv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rgb="FF1F497D"/>
      <name val="Calibri"/>
      <family val="2"/>
    </font>
    <font>
      <sz val="12"/>
      <name val="Arial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0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0" fontId="10" fillId="0" borderId="0"/>
    <xf numFmtId="0" fontId="8" fillId="0" borderId="0"/>
    <xf numFmtId="0" fontId="4" fillId="0" borderId="0"/>
    <xf numFmtId="0" fontId="3" fillId="0" borderId="0"/>
    <xf numFmtId="0" fontId="15" fillId="0" borderId="0"/>
    <xf numFmtId="0" fontId="16" fillId="0" borderId="0" applyNumberFormat="0" applyFill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15" borderId="0" applyNumberFormat="0" applyBorder="0" applyAlignment="0" applyProtection="0"/>
    <xf numFmtId="0" fontId="21" fillId="16" borderId="0" applyNumberFormat="0" applyBorder="0" applyAlignment="0" applyProtection="0"/>
    <xf numFmtId="0" fontId="22" fillId="17" borderId="0" applyNumberFormat="0" applyBorder="0" applyAlignment="0" applyProtection="0"/>
    <xf numFmtId="0" fontId="23" fillId="18" borderId="8" applyNumberFormat="0" applyAlignment="0" applyProtection="0"/>
    <xf numFmtId="0" fontId="24" fillId="19" borderId="9" applyNumberFormat="0" applyAlignment="0" applyProtection="0"/>
    <xf numFmtId="0" fontId="25" fillId="19" borderId="8" applyNumberFormat="0" applyAlignment="0" applyProtection="0"/>
    <xf numFmtId="0" fontId="26" fillId="0" borderId="10" applyNumberFormat="0" applyFill="0" applyAlignment="0" applyProtection="0"/>
    <xf numFmtId="0" fontId="27" fillId="20" borderId="11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3" applyNumberFormat="0" applyFill="0" applyAlignment="0" applyProtection="0"/>
    <xf numFmtId="0" fontId="3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31" fillId="45" borderId="0" applyNumberFormat="0" applyBorder="0" applyAlignment="0" applyProtection="0"/>
    <xf numFmtId="0" fontId="2" fillId="0" borderId="0"/>
    <xf numFmtId="0" fontId="2" fillId="21" borderId="12" applyNumberFormat="0" applyFont="0" applyAlignment="0" applyProtection="0"/>
    <xf numFmtId="0" fontId="1" fillId="0" borderId="0"/>
    <xf numFmtId="0" fontId="1" fillId="21" borderId="12" applyNumberFormat="0" applyFont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</cellStyleXfs>
  <cellXfs count="72">
    <xf numFmtId="0" fontId="0" fillId="0" borderId="0" xfId="0"/>
    <xf numFmtId="11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1" fontId="0" fillId="0" borderId="0" xfId="0" applyNumberFormat="1"/>
    <xf numFmtId="1" fontId="6" fillId="0" borderId="0" xfId="0" applyNumberFormat="1" applyFont="1"/>
    <xf numFmtId="0" fontId="6" fillId="0" borderId="0" xfId="0" applyFont="1"/>
    <xf numFmtId="0" fontId="6" fillId="3" borderId="0" xfId="0" applyFont="1" applyFill="1"/>
    <xf numFmtId="0" fontId="0" fillId="3" borderId="0" xfId="0" applyFill="1"/>
    <xf numFmtId="0" fontId="6" fillId="4" borderId="0" xfId="0" applyFont="1" applyFill="1"/>
    <xf numFmtId="164" fontId="7" fillId="0" borderId="0" xfId="2" applyNumberFormat="1" applyFont="1" applyAlignment="1">
      <alignment horizontal="right" vertical="center"/>
    </xf>
    <xf numFmtId="0" fontId="6" fillId="2" borderId="4" xfId="0" applyFont="1" applyFill="1" applyBorder="1"/>
    <xf numFmtId="2" fontId="0" fillId="0" borderId="0" xfId="0" applyNumberFormat="1"/>
    <xf numFmtId="164" fontId="0" fillId="0" borderId="0" xfId="0" applyNumberFormat="1"/>
    <xf numFmtId="0" fontId="9" fillId="0" borderId="0" xfId="0" applyFont="1"/>
    <xf numFmtId="0" fontId="10" fillId="0" borderId="0" xfId="1"/>
    <xf numFmtId="2" fontId="10" fillId="0" borderId="0" xfId="1" applyNumberFormat="1"/>
    <xf numFmtId="0" fontId="0" fillId="5" borderId="0" xfId="0" applyFill="1"/>
    <xf numFmtId="0" fontId="0" fillId="6" borderId="0" xfId="0" applyFill="1" applyAlignment="1">
      <alignment horizontal="left"/>
    </xf>
    <xf numFmtId="0" fontId="6" fillId="6" borderId="0" xfId="0" applyFont="1" applyFill="1" applyAlignment="1">
      <alignment horizontal="left"/>
    </xf>
    <xf numFmtId="0" fontId="0" fillId="7" borderId="0" xfId="0" applyFill="1" applyAlignment="1">
      <alignment horizontal="left"/>
    </xf>
    <xf numFmtId="0" fontId="6" fillId="7" borderId="0" xfId="0" applyFont="1" applyFill="1" applyAlignment="1">
      <alignment horizontal="left"/>
    </xf>
    <xf numFmtId="15" fontId="0" fillId="0" borderId="0" xfId="0" applyNumberFormat="1"/>
    <xf numFmtId="1" fontId="9" fillId="0" borderId="0" xfId="0" applyNumberFormat="1" applyFont="1"/>
    <xf numFmtId="0" fontId="0" fillId="8" borderId="0" xfId="0" applyFill="1"/>
    <xf numFmtId="0" fontId="0" fillId="9" borderId="0" xfId="0" applyFill="1"/>
    <xf numFmtId="0" fontId="12" fillId="9" borderId="0" xfId="0" applyFont="1" applyFill="1"/>
    <xf numFmtId="0" fontId="13" fillId="9" borderId="0" xfId="0" applyFont="1" applyFill="1"/>
    <xf numFmtId="0" fontId="0" fillId="8" borderId="0" xfId="0" applyFill="1" applyAlignment="1">
      <alignment horizontal="left"/>
    </xf>
    <xf numFmtId="14" fontId="0" fillId="8" borderId="0" xfId="0" applyNumberFormat="1" applyFill="1" applyAlignment="1">
      <alignment horizontal="left"/>
    </xf>
    <xf numFmtId="0" fontId="6" fillId="10" borderId="0" xfId="0" applyFont="1" applyFill="1"/>
    <xf numFmtId="0" fontId="0" fillId="11" borderId="0" xfId="0" applyFill="1"/>
    <xf numFmtId="0" fontId="9" fillId="11" borderId="0" xfId="0" applyFont="1" applyFill="1"/>
    <xf numFmtId="0" fontId="6" fillId="11" borderId="0" xfId="0" applyFont="1" applyFill="1"/>
    <xf numFmtId="0" fontId="0" fillId="7" borderId="0" xfId="0" applyFill="1"/>
    <xf numFmtId="0" fontId="0" fillId="0" borderId="0" xfId="0" applyAlignment="1">
      <alignment horizontal="left"/>
    </xf>
    <xf numFmtId="0" fontId="0" fillId="12" borderId="0" xfId="0" applyFill="1"/>
    <xf numFmtId="0" fontId="6" fillId="12" borderId="0" xfId="0" applyFont="1" applyFill="1"/>
    <xf numFmtId="0" fontId="0" fillId="13" borderId="0" xfId="0" applyFill="1"/>
    <xf numFmtId="0" fontId="0" fillId="0" borderId="0" xfId="0" applyFill="1"/>
    <xf numFmtId="2" fontId="0" fillId="13" borderId="0" xfId="0" applyNumberFormat="1" applyFill="1" applyAlignment="1">
      <alignment horizontal="center"/>
    </xf>
    <xf numFmtId="165" fontId="0" fillId="13" borderId="0" xfId="0" applyNumberFormat="1" applyFill="1"/>
    <xf numFmtId="15" fontId="0" fillId="0" borderId="0" xfId="0" applyNumberFormat="1" applyFill="1"/>
    <xf numFmtId="0" fontId="9" fillId="0" borderId="0" xfId="0" applyFont="1" applyFill="1" applyAlignment="1">
      <alignment horizontal="left"/>
    </xf>
    <xf numFmtId="15" fontId="9" fillId="0" borderId="0" xfId="0" applyNumberFormat="1" applyFont="1"/>
    <xf numFmtId="0" fontId="9" fillId="0" borderId="0" xfId="0" applyFont="1" applyFill="1"/>
    <xf numFmtId="0" fontId="0" fillId="0" borderId="0" xfId="0" applyFont="1" applyFill="1"/>
    <xf numFmtId="0" fontId="14" fillId="0" borderId="0" xfId="0" applyFont="1"/>
    <xf numFmtId="1" fontId="9" fillId="8" borderId="0" xfId="0" applyNumberFormat="1" applyFont="1" applyFill="1"/>
    <xf numFmtId="1" fontId="9" fillId="14" borderId="0" xfId="0" applyNumberFormat="1" applyFont="1" applyFill="1"/>
    <xf numFmtId="164" fontId="4" fillId="0" borderId="0" xfId="3" applyNumberFormat="1"/>
    <xf numFmtId="164" fontId="4" fillId="0" borderId="0" xfId="3" applyNumberFormat="1"/>
    <xf numFmtId="0" fontId="0" fillId="10" borderId="0" xfId="0" applyFill="1"/>
    <xf numFmtId="0" fontId="3" fillId="0" borderId="0" xfId="4"/>
    <xf numFmtId="0" fontId="15" fillId="0" borderId="4" xfId="5" applyNumberFormat="1" applyBorder="1"/>
    <xf numFmtId="166" fontId="15" fillId="0" borderId="4" xfId="5" applyNumberFormat="1" applyBorder="1"/>
    <xf numFmtId="2" fontId="15" fillId="0" borderId="4" xfId="5" applyNumberFormat="1" applyBorder="1"/>
    <xf numFmtId="14" fontId="15" fillId="0" borderId="4" xfId="5" applyNumberFormat="1" applyBorder="1"/>
    <xf numFmtId="0" fontId="15" fillId="0" borderId="4" xfId="5" applyBorder="1"/>
    <xf numFmtId="164" fontId="15" fillId="0" borderId="4" xfId="5" applyNumberFormat="1" applyBorder="1"/>
    <xf numFmtId="0" fontId="2" fillId="0" borderId="0" xfId="46"/>
    <xf numFmtId="0" fontId="2" fillId="0" borderId="0" xfId="46"/>
    <xf numFmtId="0" fontId="2" fillId="0" borderId="0" xfId="46"/>
    <xf numFmtId="164" fontId="2" fillId="0" borderId="0" xfId="46" applyNumberFormat="1" applyAlignment="1">
      <alignment horizontal="right"/>
    </xf>
    <xf numFmtId="0" fontId="32" fillId="0" borderId="0" xfId="0" applyFont="1"/>
    <xf numFmtId="14" fontId="0" fillId="0" borderId="0" xfId="0" applyNumberFormat="1"/>
    <xf numFmtId="0" fontId="1" fillId="0" borderId="0" xfId="48"/>
    <xf numFmtId="0" fontId="1" fillId="0" borderId="0" xfId="48"/>
    <xf numFmtId="0" fontId="1" fillId="0" borderId="0" xfId="48"/>
    <xf numFmtId="0" fontId="12" fillId="14" borderId="0" xfId="0" applyFont="1" applyFill="1"/>
    <xf numFmtId="0" fontId="13" fillId="14" borderId="0" xfId="0" applyFont="1" applyFill="1"/>
  </cellXfs>
  <cellStyles count="62">
    <cellStyle name="20% - Accent1" xfId="23" builtinId="30" customBuiltin="1"/>
    <cellStyle name="20% - Accent1 2" xfId="50"/>
    <cellStyle name="20% - Accent2" xfId="27" builtinId="34" customBuiltin="1"/>
    <cellStyle name="20% - Accent2 2" xfId="52"/>
    <cellStyle name="20% - Accent3" xfId="31" builtinId="38" customBuiltin="1"/>
    <cellStyle name="20% - Accent3 2" xfId="54"/>
    <cellStyle name="20% - Accent4" xfId="35" builtinId="42" customBuiltin="1"/>
    <cellStyle name="20% - Accent4 2" xfId="56"/>
    <cellStyle name="20% - Accent5" xfId="39" builtinId="46" customBuiltin="1"/>
    <cellStyle name="20% - Accent5 2" xfId="58"/>
    <cellStyle name="20% - Accent6" xfId="43" builtinId="50" customBuiltin="1"/>
    <cellStyle name="20% - Accent6 2" xfId="60"/>
    <cellStyle name="40% - Accent1" xfId="24" builtinId="31" customBuiltin="1"/>
    <cellStyle name="40% - Accent1 2" xfId="51"/>
    <cellStyle name="40% - Accent2" xfId="28" builtinId="35" customBuiltin="1"/>
    <cellStyle name="40% - Accent2 2" xfId="53"/>
    <cellStyle name="40% - Accent3" xfId="32" builtinId="39" customBuiltin="1"/>
    <cellStyle name="40% - Accent3 2" xfId="55"/>
    <cellStyle name="40% - Accent4" xfId="36" builtinId="43" customBuiltin="1"/>
    <cellStyle name="40% - Accent4 2" xfId="57"/>
    <cellStyle name="40% - Accent5" xfId="40" builtinId="47" customBuiltin="1"/>
    <cellStyle name="40% - Accent5 2" xfId="59"/>
    <cellStyle name="40% - Accent6" xfId="44" builtinId="51" customBuiltin="1"/>
    <cellStyle name="40% - Accent6 2" xfId="6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2" xfId="3"/>
    <cellStyle name="Normal 3" xfId="4"/>
    <cellStyle name="Normal 4" xfId="5"/>
    <cellStyle name="Normal 5" xfId="46"/>
    <cellStyle name="Normal 6" xfId="48"/>
    <cellStyle name="Normal_MAGSTAB" xfId="1"/>
    <cellStyle name="Normal_Sheet1" xfId="2"/>
    <cellStyle name="Note 2" xfId="47"/>
    <cellStyle name="Note 3" xfId="49"/>
    <cellStyle name="Output" xfId="15" builtinId="21" customBuiltin="1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/>
              <a:t>1930-2014</a:t>
            </a:r>
          </a:p>
        </c:rich>
      </c:tx>
      <c:layout>
        <c:manualLayout>
          <c:xMode val="edge"/>
          <c:yMode val="edge"/>
          <c:x val="0.58250399637040529"/>
          <c:y val="8.396305625524769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39265021759703"/>
          <c:y val="5.54156852857434E-2"/>
          <c:w val="0.87399099637062505"/>
          <c:h val="0.76070622528611265"/>
        </c:manualLayout>
      </c:layout>
      <c:scatterChart>
        <c:scatterStyle val="lineMarker"/>
        <c:varyColors val="0"/>
        <c:ser>
          <c:idx val="2"/>
          <c:order val="0"/>
          <c:tx>
            <c:strRef>
              <c:f>'TRT MEANS stability'!$G$39</c:f>
              <c:strCache>
                <c:ptCount val="1"/>
                <c:pt idx="0">
                  <c:v>NPK</c:v>
                </c:pt>
              </c:strCache>
            </c:strRef>
          </c:tx>
          <c:spPr>
            <a:ln w="28575">
              <a:noFill/>
            </a:ln>
          </c:spPr>
          <c:xVal>
            <c:numRef>
              <c:f>'TRT MEANS stability'!$A$40:$A$124</c:f>
              <c:numCache>
                <c:formatCode>General</c:formatCode>
                <c:ptCount val="85"/>
                <c:pt idx="0">
                  <c:v>8.6999999999999993</c:v>
                </c:pt>
                <c:pt idx="1">
                  <c:v>28.150000000000002</c:v>
                </c:pt>
                <c:pt idx="2">
                  <c:v>25.366666666666664</c:v>
                </c:pt>
                <c:pt idx="3">
                  <c:v>22.25</c:v>
                </c:pt>
                <c:pt idx="4">
                  <c:v>16.066666666666666</c:v>
                </c:pt>
                <c:pt idx="5">
                  <c:v>24.483333333333334</c:v>
                </c:pt>
                <c:pt idx="6">
                  <c:v>19.700000000000003</c:v>
                </c:pt>
                <c:pt idx="7">
                  <c:v>29.016666666666666</c:v>
                </c:pt>
                <c:pt idx="8">
                  <c:v>10.583333333333334</c:v>
                </c:pt>
                <c:pt idx="9">
                  <c:v>24.233333333333331</c:v>
                </c:pt>
                <c:pt idx="10">
                  <c:v>28.316666666666663</c:v>
                </c:pt>
                <c:pt idx="11">
                  <c:v>6.8</c:v>
                </c:pt>
                <c:pt idx="12">
                  <c:v>9.5666666666666647</c:v>
                </c:pt>
                <c:pt idx="13">
                  <c:v>9.9833333333333343</c:v>
                </c:pt>
                <c:pt idx="14">
                  <c:v>22.516666666666666</c:v>
                </c:pt>
                <c:pt idx="15">
                  <c:v>8</c:v>
                </c:pt>
                <c:pt idx="16">
                  <c:v>16.849999999999998</c:v>
                </c:pt>
                <c:pt idx="17">
                  <c:v>21.2</c:v>
                </c:pt>
                <c:pt idx="18">
                  <c:v>29.75</c:v>
                </c:pt>
                <c:pt idx="19">
                  <c:v>17.349999999999998</c:v>
                </c:pt>
                <c:pt idx="20">
                  <c:v>23.75</c:v>
                </c:pt>
                <c:pt idx="21">
                  <c:v>21.25</c:v>
                </c:pt>
                <c:pt idx="22">
                  <c:v>16.55</c:v>
                </c:pt>
                <c:pt idx="23">
                  <c:v>26.416666666666668</c:v>
                </c:pt>
                <c:pt idx="24">
                  <c:v>14.633333333333333</c:v>
                </c:pt>
                <c:pt idx="25">
                  <c:v>5.583333333333333</c:v>
                </c:pt>
                <c:pt idx="26">
                  <c:v>16.2</c:v>
                </c:pt>
                <c:pt idx="27">
                  <c:v>16.05</c:v>
                </c:pt>
                <c:pt idx="28">
                  <c:v>33.416666666666664</c:v>
                </c:pt>
                <c:pt idx="29">
                  <c:v>36.916666666666664</c:v>
                </c:pt>
                <c:pt idx="30">
                  <c:v>27.7</c:v>
                </c:pt>
                <c:pt idx="31">
                  <c:v>24.100000000000005</c:v>
                </c:pt>
                <c:pt idx="32">
                  <c:v>23.95</c:v>
                </c:pt>
                <c:pt idx="33">
                  <c:v>34.35</c:v>
                </c:pt>
                <c:pt idx="34">
                  <c:v>16.583333333333332</c:v>
                </c:pt>
                <c:pt idx="35">
                  <c:v>31.833333333333332</c:v>
                </c:pt>
                <c:pt idx="36">
                  <c:v>35.65</c:v>
                </c:pt>
                <c:pt idx="37">
                  <c:v>9.35</c:v>
                </c:pt>
                <c:pt idx="38">
                  <c:v>19.383333333333336</c:v>
                </c:pt>
                <c:pt idx="39">
                  <c:v>21.466666666666665</c:v>
                </c:pt>
                <c:pt idx="40">
                  <c:v>24.933333333333334</c:v>
                </c:pt>
                <c:pt idx="41">
                  <c:v>30.950000000000003</c:v>
                </c:pt>
                <c:pt idx="42">
                  <c:v>30.299999999999997</c:v>
                </c:pt>
                <c:pt idx="43">
                  <c:v>34.783333333333324</c:v>
                </c:pt>
                <c:pt idx="44">
                  <c:v>29.783333333333331</c:v>
                </c:pt>
                <c:pt idx="45">
                  <c:v>38.483333333333334</c:v>
                </c:pt>
                <c:pt idx="46">
                  <c:v>36.216666666666661</c:v>
                </c:pt>
                <c:pt idx="47">
                  <c:v>21.86</c:v>
                </c:pt>
                <c:pt idx="48">
                  <c:v>26.783333333333331</c:v>
                </c:pt>
                <c:pt idx="49">
                  <c:v>44.883333333333333</c:v>
                </c:pt>
                <c:pt idx="50">
                  <c:v>35.68333333333333</c:v>
                </c:pt>
                <c:pt idx="51">
                  <c:v>31.266666666666669</c:v>
                </c:pt>
                <c:pt idx="52">
                  <c:v>36.750000000000007</c:v>
                </c:pt>
                <c:pt idx="53">
                  <c:v>24.383333333333336</c:v>
                </c:pt>
                <c:pt idx="54">
                  <c:v>33.150000000000006</c:v>
                </c:pt>
                <c:pt idx="55">
                  <c:v>21.599999999999998</c:v>
                </c:pt>
                <c:pt idx="56">
                  <c:v>17.233333333333331</c:v>
                </c:pt>
                <c:pt idx="57">
                  <c:v>12.383333333333333</c:v>
                </c:pt>
                <c:pt idx="58">
                  <c:v>25.766666666666666</c:v>
                </c:pt>
                <c:pt idx="59">
                  <c:v>20.111666666666668</c:v>
                </c:pt>
                <c:pt idx="60">
                  <c:v>28.533333333333331</c:v>
                </c:pt>
                <c:pt idx="61">
                  <c:v>28.066666666666666</c:v>
                </c:pt>
                <c:pt idx="62">
                  <c:v>21.904833333333332</c:v>
                </c:pt>
                <c:pt idx="63">
                  <c:v>30.598549999999999</c:v>
                </c:pt>
                <c:pt idx="64">
                  <c:v>22.150766666666669</c:v>
                </c:pt>
                <c:pt idx="65">
                  <c:v>5.9115666666666655</c:v>
                </c:pt>
                <c:pt idx="66">
                  <c:v>21.421666666666667</c:v>
                </c:pt>
                <c:pt idx="67">
                  <c:v>46.43333333333333</c:v>
                </c:pt>
                <c:pt idx="68">
                  <c:v>28.97</c:v>
                </c:pt>
                <c:pt idx="69">
                  <c:v>38.345555979695426</c:v>
                </c:pt>
                <c:pt idx="70">
                  <c:v>31.45561743902439</c:v>
                </c:pt>
                <c:pt idx="71">
                  <c:v>26.781024439024389</c:v>
                </c:pt>
                <c:pt idx="72">
                  <c:v>32.816166666666668</c:v>
                </c:pt>
                <c:pt idx="73">
                  <c:v>41.4</c:v>
                </c:pt>
                <c:pt idx="74">
                  <c:v>45.738368902439028</c:v>
                </c:pt>
                <c:pt idx="75">
                  <c:v>32.166666666666664</c:v>
                </c:pt>
                <c:pt idx="76">
                  <c:v>35.335519885362217</c:v>
                </c:pt>
                <c:pt idx="77">
                  <c:v>3.9091666666666662</c:v>
                </c:pt>
                <c:pt idx="78">
                  <c:v>42.8735</c:v>
                </c:pt>
                <c:pt idx="79">
                  <c:v>4.6616666666666662</c:v>
                </c:pt>
                <c:pt idx="80">
                  <c:v>31.628583295980004</c:v>
                </c:pt>
                <c:pt idx="81">
                  <c:v>17.653851035255773</c:v>
                </c:pt>
                <c:pt idx="82">
                  <c:v>34.991666666666667</c:v>
                </c:pt>
                <c:pt idx="83">
                  <c:v>39.203333333333333</c:v>
                </c:pt>
                <c:pt idx="84">
                  <c:v>28.094052889903846</c:v>
                </c:pt>
              </c:numCache>
            </c:numRef>
          </c:xVal>
          <c:yVal>
            <c:numRef>
              <c:f>'TRT MEANS stability'!$G$40:$G$124</c:f>
              <c:numCache>
                <c:formatCode>General</c:formatCode>
                <c:ptCount val="85"/>
                <c:pt idx="0">
                  <c:v>5.5</c:v>
                </c:pt>
                <c:pt idx="1">
                  <c:v>32.299999999999997</c:v>
                </c:pt>
                <c:pt idx="2">
                  <c:v>22.7</c:v>
                </c:pt>
                <c:pt idx="3">
                  <c:v>25.1</c:v>
                </c:pt>
                <c:pt idx="4">
                  <c:v>21.9</c:v>
                </c:pt>
                <c:pt idx="5">
                  <c:v>27</c:v>
                </c:pt>
                <c:pt idx="6">
                  <c:v>20.6</c:v>
                </c:pt>
                <c:pt idx="7">
                  <c:v>32.200000000000003</c:v>
                </c:pt>
                <c:pt idx="8">
                  <c:v>12.4</c:v>
                </c:pt>
                <c:pt idx="9">
                  <c:v>26.7</c:v>
                </c:pt>
                <c:pt idx="10">
                  <c:v>33.6</c:v>
                </c:pt>
                <c:pt idx="11">
                  <c:v>8.1999999999999993</c:v>
                </c:pt>
                <c:pt idx="12">
                  <c:v>9.9</c:v>
                </c:pt>
                <c:pt idx="13">
                  <c:v>10.9</c:v>
                </c:pt>
                <c:pt idx="14">
                  <c:v>23.1</c:v>
                </c:pt>
                <c:pt idx="15">
                  <c:v>9.9</c:v>
                </c:pt>
                <c:pt idx="16">
                  <c:v>15.1</c:v>
                </c:pt>
                <c:pt idx="17">
                  <c:v>24.1</c:v>
                </c:pt>
                <c:pt idx="18">
                  <c:v>34.4</c:v>
                </c:pt>
                <c:pt idx="19">
                  <c:v>19.7</c:v>
                </c:pt>
                <c:pt idx="20">
                  <c:v>21.4</c:v>
                </c:pt>
                <c:pt idx="21">
                  <c:v>24.2</c:v>
                </c:pt>
                <c:pt idx="22">
                  <c:v>16.7</c:v>
                </c:pt>
                <c:pt idx="23">
                  <c:v>32.1</c:v>
                </c:pt>
                <c:pt idx="24">
                  <c:v>15.3</c:v>
                </c:pt>
                <c:pt idx="25">
                  <c:v>2.5</c:v>
                </c:pt>
                <c:pt idx="26">
                  <c:v>15.6</c:v>
                </c:pt>
                <c:pt idx="27">
                  <c:v>17</c:v>
                </c:pt>
                <c:pt idx="28">
                  <c:v>35.700000000000003</c:v>
                </c:pt>
                <c:pt idx="29">
                  <c:v>39.4</c:v>
                </c:pt>
                <c:pt idx="30">
                  <c:v>35.200000000000003</c:v>
                </c:pt>
                <c:pt idx="31">
                  <c:v>27.6</c:v>
                </c:pt>
                <c:pt idx="32">
                  <c:v>27</c:v>
                </c:pt>
                <c:pt idx="33">
                  <c:v>32.299999999999997</c:v>
                </c:pt>
                <c:pt idx="34">
                  <c:v>22.2</c:v>
                </c:pt>
                <c:pt idx="35">
                  <c:v>29.9</c:v>
                </c:pt>
                <c:pt idx="36">
                  <c:v>34.5</c:v>
                </c:pt>
                <c:pt idx="37">
                  <c:v>9.9</c:v>
                </c:pt>
                <c:pt idx="38">
                  <c:v>23.8</c:v>
                </c:pt>
                <c:pt idx="39">
                  <c:v>27.1</c:v>
                </c:pt>
                <c:pt idx="40">
                  <c:v>31</c:v>
                </c:pt>
                <c:pt idx="41">
                  <c:v>29.6</c:v>
                </c:pt>
                <c:pt idx="42">
                  <c:v>37.1</c:v>
                </c:pt>
                <c:pt idx="43">
                  <c:v>43.3</c:v>
                </c:pt>
                <c:pt idx="44">
                  <c:v>30.4</c:v>
                </c:pt>
                <c:pt idx="45">
                  <c:v>47.8</c:v>
                </c:pt>
                <c:pt idx="46">
                  <c:v>45.3</c:v>
                </c:pt>
                <c:pt idx="47">
                  <c:v>23.8</c:v>
                </c:pt>
                <c:pt idx="48">
                  <c:v>33.700000000000003</c:v>
                </c:pt>
                <c:pt idx="49">
                  <c:v>50.3</c:v>
                </c:pt>
                <c:pt idx="50">
                  <c:v>37</c:v>
                </c:pt>
                <c:pt idx="51">
                  <c:v>32.6</c:v>
                </c:pt>
                <c:pt idx="52">
                  <c:v>40.299999999999997</c:v>
                </c:pt>
                <c:pt idx="53">
                  <c:v>25.4</c:v>
                </c:pt>
                <c:pt idx="54">
                  <c:v>32.6</c:v>
                </c:pt>
                <c:pt idx="55">
                  <c:v>23.4</c:v>
                </c:pt>
                <c:pt idx="56">
                  <c:v>21.3</c:v>
                </c:pt>
                <c:pt idx="57">
                  <c:v>12.3</c:v>
                </c:pt>
                <c:pt idx="58">
                  <c:v>29.7</c:v>
                </c:pt>
                <c:pt idx="59">
                  <c:v>25.07</c:v>
                </c:pt>
                <c:pt idx="60">
                  <c:v>32.200000000000003</c:v>
                </c:pt>
                <c:pt idx="61">
                  <c:v>42.1</c:v>
                </c:pt>
                <c:pt idx="62">
                  <c:v>31.578600000000002</c:v>
                </c:pt>
                <c:pt idx="63">
                  <c:v>36.942799999999998</c:v>
                </c:pt>
                <c:pt idx="64">
                  <c:v>31.651199999999999</c:v>
                </c:pt>
                <c:pt idx="65">
                  <c:v>8.5061</c:v>
                </c:pt>
                <c:pt idx="66">
                  <c:v>24.05</c:v>
                </c:pt>
                <c:pt idx="67">
                  <c:v>62.6</c:v>
                </c:pt>
                <c:pt idx="68">
                  <c:v>37.340000000000003</c:v>
                </c:pt>
                <c:pt idx="69">
                  <c:v>52.844544974619296</c:v>
                </c:pt>
                <c:pt idx="70">
                  <c:v>38.11772692682927</c:v>
                </c:pt>
                <c:pt idx="71">
                  <c:v>28.035286829268294</c:v>
                </c:pt>
                <c:pt idx="72">
                  <c:v>40.716000000000001</c:v>
                </c:pt>
                <c:pt idx="73">
                  <c:v>59.5</c:v>
                </c:pt>
                <c:pt idx="74">
                  <c:v>55.556707317073169</c:v>
                </c:pt>
                <c:pt idx="75">
                  <c:v>38</c:v>
                </c:pt>
                <c:pt idx="76">
                  <c:v>45.082316646933471</c:v>
                </c:pt>
                <c:pt idx="77">
                  <c:v>4.7889999999999997</c:v>
                </c:pt>
                <c:pt idx="78">
                  <c:v>45.856999999999999</c:v>
                </c:pt>
                <c:pt idx="79">
                  <c:v>8.27</c:v>
                </c:pt>
                <c:pt idx="80">
                  <c:v>37.017678177810005</c:v>
                </c:pt>
                <c:pt idx="81">
                  <c:v>23.818030269583847</c:v>
                </c:pt>
                <c:pt idx="82">
                  <c:v>46.67</c:v>
                </c:pt>
                <c:pt idx="83">
                  <c:v>49.43</c:v>
                </c:pt>
                <c:pt idx="84">
                  <c:v>31.949733305769229</c:v>
                </c:pt>
              </c:numCache>
            </c:numRef>
          </c:yVal>
          <c:smooth val="0"/>
        </c:ser>
        <c:ser>
          <c:idx val="3"/>
          <c:order val="1"/>
          <c:tx>
            <c:strRef>
              <c:f>'TRT MEANS stability'!$F$39</c:f>
              <c:strCache>
                <c:ptCount val="1"/>
                <c:pt idx="0">
                  <c:v>NP</c:v>
                </c:pt>
              </c:strCache>
            </c:strRef>
          </c:tx>
          <c:spPr>
            <a:ln w="28575">
              <a:noFill/>
            </a:ln>
          </c:spPr>
          <c:xVal>
            <c:numRef>
              <c:f>'TRT MEANS stability'!$A$40:$A$124</c:f>
              <c:numCache>
                <c:formatCode>General</c:formatCode>
                <c:ptCount val="85"/>
                <c:pt idx="0">
                  <c:v>8.6999999999999993</c:v>
                </c:pt>
                <c:pt idx="1">
                  <c:v>28.150000000000002</c:v>
                </c:pt>
                <c:pt idx="2">
                  <c:v>25.366666666666664</c:v>
                </c:pt>
                <c:pt idx="3">
                  <c:v>22.25</c:v>
                </c:pt>
                <c:pt idx="4">
                  <c:v>16.066666666666666</c:v>
                </c:pt>
                <c:pt idx="5">
                  <c:v>24.483333333333334</c:v>
                </c:pt>
                <c:pt idx="6">
                  <c:v>19.700000000000003</c:v>
                </c:pt>
                <c:pt idx="7">
                  <c:v>29.016666666666666</c:v>
                </c:pt>
                <c:pt idx="8">
                  <c:v>10.583333333333334</c:v>
                </c:pt>
                <c:pt idx="9">
                  <c:v>24.233333333333331</c:v>
                </c:pt>
                <c:pt idx="10">
                  <c:v>28.316666666666663</c:v>
                </c:pt>
                <c:pt idx="11">
                  <c:v>6.8</c:v>
                </c:pt>
                <c:pt idx="12">
                  <c:v>9.5666666666666647</c:v>
                </c:pt>
                <c:pt idx="13">
                  <c:v>9.9833333333333343</c:v>
                </c:pt>
                <c:pt idx="14">
                  <c:v>22.516666666666666</c:v>
                </c:pt>
                <c:pt idx="15">
                  <c:v>8</c:v>
                </c:pt>
                <c:pt idx="16">
                  <c:v>16.849999999999998</c:v>
                </c:pt>
                <c:pt idx="17">
                  <c:v>21.2</c:v>
                </c:pt>
                <c:pt idx="18">
                  <c:v>29.75</c:v>
                </c:pt>
                <c:pt idx="19">
                  <c:v>17.349999999999998</c:v>
                </c:pt>
                <c:pt idx="20">
                  <c:v>23.75</c:v>
                </c:pt>
                <c:pt idx="21">
                  <c:v>21.25</c:v>
                </c:pt>
                <c:pt idx="22">
                  <c:v>16.55</c:v>
                </c:pt>
                <c:pt idx="23">
                  <c:v>26.416666666666668</c:v>
                </c:pt>
                <c:pt idx="24">
                  <c:v>14.633333333333333</c:v>
                </c:pt>
                <c:pt idx="25">
                  <c:v>5.583333333333333</c:v>
                </c:pt>
                <c:pt idx="26">
                  <c:v>16.2</c:v>
                </c:pt>
                <c:pt idx="27">
                  <c:v>16.05</c:v>
                </c:pt>
                <c:pt idx="28">
                  <c:v>33.416666666666664</c:v>
                </c:pt>
                <c:pt idx="29">
                  <c:v>36.916666666666664</c:v>
                </c:pt>
                <c:pt idx="30">
                  <c:v>27.7</c:v>
                </c:pt>
                <c:pt idx="31">
                  <c:v>24.100000000000005</c:v>
                </c:pt>
                <c:pt idx="32">
                  <c:v>23.95</c:v>
                </c:pt>
                <c:pt idx="33">
                  <c:v>34.35</c:v>
                </c:pt>
                <c:pt idx="34">
                  <c:v>16.583333333333332</c:v>
                </c:pt>
                <c:pt idx="35">
                  <c:v>31.833333333333332</c:v>
                </c:pt>
                <c:pt idx="36">
                  <c:v>35.65</c:v>
                </c:pt>
                <c:pt idx="37">
                  <c:v>9.35</c:v>
                </c:pt>
                <c:pt idx="38">
                  <c:v>19.383333333333336</c:v>
                </c:pt>
                <c:pt idx="39">
                  <c:v>21.466666666666665</c:v>
                </c:pt>
                <c:pt idx="40">
                  <c:v>24.933333333333334</c:v>
                </c:pt>
                <c:pt idx="41">
                  <c:v>30.950000000000003</c:v>
                </c:pt>
                <c:pt idx="42">
                  <c:v>30.299999999999997</c:v>
                </c:pt>
                <c:pt idx="43">
                  <c:v>34.783333333333324</c:v>
                </c:pt>
                <c:pt idx="44">
                  <c:v>29.783333333333331</c:v>
                </c:pt>
                <c:pt idx="45">
                  <c:v>38.483333333333334</c:v>
                </c:pt>
                <c:pt idx="46">
                  <c:v>36.216666666666661</c:v>
                </c:pt>
                <c:pt idx="47">
                  <c:v>21.86</c:v>
                </c:pt>
                <c:pt idx="48">
                  <c:v>26.783333333333331</c:v>
                </c:pt>
                <c:pt idx="49">
                  <c:v>44.883333333333333</c:v>
                </c:pt>
                <c:pt idx="50">
                  <c:v>35.68333333333333</c:v>
                </c:pt>
                <c:pt idx="51">
                  <c:v>31.266666666666669</c:v>
                </c:pt>
                <c:pt idx="52">
                  <c:v>36.750000000000007</c:v>
                </c:pt>
                <c:pt idx="53">
                  <c:v>24.383333333333336</c:v>
                </c:pt>
                <c:pt idx="54">
                  <c:v>33.150000000000006</c:v>
                </c:pt>
                <c:pt idx="55">
                  <c:v>21.599999999999998</c:v>
                </c:pt>
                <c:pt idx="56">
                  <c:v>17.233333333333331</c:v>
                </c:pt>
                <c:pt idx="57">
                  <c:v>12.383333333333333</c:v>
                </c:pt>
                <c:pt idx="58">
                  <c:v>25.766666666666666</c:v>
                </c:pt>
                <c:pt idx="59">
                  <c:v>20.111666666666668</c:v>
                </c:pt>
                <c:pt idx="60">
                  <c:v>28.533333333333331</c:v>
                </c:pt>
                <c:pt idx="61">
                  <c:v>28.066666666666666</c:v>
                </c:pt>
                <c:pt idx="62">
                  <c:v>21.904833333333332</c:v>
                </c:pt>
                <c:pt idx="63">
                  <c:v>30.598549999999999</c:v>
                </c:pt>
                <c:pt idx="64">
                  <c:v>22.150766666666669</c:v>
                </c:pt>
                <c:pt idx="65">
                  <c:v>5.9115666666666655</c:v>
                </c:pt>
                <c:pt idx="66">
                  <c:v>21.421666666666667</c:v>
                </c:pt>
                <c:pt idx="67">
                  <c:v>46.43333333333333</c:v>
                </c:pt>
                <c:pt idx="68">
                  <c:v>28.97</c:v>
                </c:pt>
                <c:pt idx="69">
                  <c:v>38.345555979695426</c:v>
                </c:pt>
                <c:pt idx="70">
                  <c:v>31.45561743902439</c:v>
                </c:pt>
                <c:pt idx="71">
                  <c:v>26.781024439024389</c:v>
                </c:pt>
                <c:pt idx="72">
                  <c:v>32.816166666666668</c:v>
                </c:pt>
                <c:pt idx="73">
                  <c:v>41.4</c:v>
                </c:pt>
                <c:pt idx="74">
                  <c:v>45.738368902439028</c:v>
                </c:pt>
                <c:pt idx="75">
                  <c:v>32.166666666666664</c:v>
                </c:pt>
                <c:pt idx="76">
                  <c:v>35.335519885362217</c:v>
                </c:pt>
                <c:pt idx="77">
                  <c:v>3.9091666666666662</c:v>
                </c:pt>
                <c:pt idx="78">
                  <c:v>42.8735</c:v>
                </c:pt>
                <c:pt idx="79">
                  <c:v>4.6616666666666662</c:v>
                </c:pt>
                <c:pt idx="80">
                  <c:v>31.628583295980004</c:v>
                </c:pt>
                <c:pt idx="81">
                  <c:v>17.653851035255773</c:v>
                </c:pt>
                <c:pt idx="82">
                  <c:v>34.991666666666667</c:v>
                </c:pt>
                <c:pt idx="83">
                  <c:v>39.203333333333333</c:v>
                </c:pt>
                <c:pt idx="84">
                  <c:v>28.094052889903846</c:v>
                </c:pt>
              </c:numCache>
            </c:numRef>
          </c:xVal>
          <c:yVal>
            <c:numRef>
              <c:f>'TRT MEANS stability'!$F$40:$F$124</c:f>
              <c:numCache>
                <c:formatCode>General</c:formatCode>
                <c:ptCount val="85"/>
                <c:pt idx="0">
                  <c:v>6.5</c:v>
                </c:pt>
                <c:pt idx="1">
                  <c:v>28.4</c:v>
                </c:pt>
                <c:pt idx="2">
                  <c:v>28.6</c:v>
                </c:pt>
                <c:pt idx="3">
                  <c:v>22.9</c:v>
                </c:pt>
                <c:pt idx="4">
                  <c:v>18</c:v>
                </c:pt>
                <c:pt idx="5">
                  <c:v>26.1</c:v>
                </c:pt>
                <c:pt idx="6">
                  <c:v>20.2</c:v>
                </c:pt>
                <c:pt idx="7">
                  <c:v>30.3</c:v>
                </c:pt>
                <c:pt idx="8">
                  <c:v>11.7</c:v>
                </c:pt>
                <c:pt idx="9">
                  <c:v>24.4</c:v>
                </c:pt>
                <c:pt idx="10">
                  <c:v>30.6</c:v>
                </c:pt>
                <c:pt idx="11">
                  <c:v>8.6999999999999993</c:v>
                </c:pt>
                <c:pt idx="12">
                  <c:v>10.9</c:v>
                </c:pt>
                <c:pt idx="13">
                  <c:v>11.9</c:v>
                </c:pt>
                <c:pt idx="14">
                  <c:v>24.1</c:v>
                </c:pt>
                <c:pt idx="15">
                  <c:v>6.1</c:v>
                </c:pt>
                <c:pt idx="16">
                  <c:v>20.9</c:v>
                </c:pt>
                <c:pt idx="17">
                  <c:v>22.8</c:v>
                </c:pt>
                <c:pt idx="18">
                  <c:v>34.4</c:v>
                </c:pt>
                <c:pt idx="19">
                  <c:v>17.399999999999999</c:v>
                </c:pt>
                <c:pt idx="20">
                  <c:v>26.4</c:v>
                </c:pt>
                <c:pt idx="21">
                  <c:v>21.4</c:v>
                </c:pt>
                <c:pt idx="22">
                  <c:v>17.100000000000001</c:v>
                </c:pt>
                <c:pt idx="23">
                  <c:v>32</c:v>
                </c:pt>
                <c:pt idx="24">
                  <c:v>12.5</c:v>
                </c:pt>
                <c:pt idx="25">
                  <c:v>5.4</c:v>
                </c:pt>
                <c:pt idx="26">
                  <c:v>15.1</c:v>
                </c:pt>
                <c:pt idx="27">
                  <c:v>15.8</c:v>
                </c:pt>
                <c:pt idx="28">
                  <c:v>36.9</c:v>
                </c:pt>
                <c:pt idx="29">
                  <c:v>39.5</c:v>
                </c:pt>
                <c:pt idx="30">
                  <c:v>34</c:v>
                </c:pt>
                <c:pt idx="31">
                  <c:v>26.1</c:v>
                </c:pt>
                <c:pt idx="32">
                  <c:v>28.5</c:v>
                </c:pt>
                <c:pt idx="33">
                  <c:v>41.5</c:v>
                </c:pt>
                <c:pt idx="34">
                  <c:v>20.7</c:v>
                </c:pt>
                <c:pt idx="35">
                  <c:v>30.7</c:v>
                </c:pt>
                <c:pt idx="36">
                  <c:v>49.3</c:v>
                </c:pt>
                <c:pt idx="37">
                  <c:v>10.1</c:v>
                </c:pt>
                <c:pt idx="38">
                  <c:v>23.5</c:v>
                </c:pt>
                <c:pt idx="39">
                  <c:v>25.4</c:v>
                </c:pt>
                <c:pt idx="40">
                  <c:v>23.5</c:v>
                </c:pt>
                <c:pt idx="41">
                  <c:v>36.200000000000003</c:v>
                </c:pt>
                <c:pt idx="42">
                  <c:v>38.9</c:v>
                </c:pt>
                <c:pt idx="43">
                  <c:v>44.1</c:v>
                </c:pt>
                <c:pt idx="44">
                  <c:v>38.799999999999997</c:v>
                </c:pt>
                <c:pt idx="45">
                  <c:v>51.4</c:v>
                </c:pt>
                <c:pt idx="46">
                  <c:v>45.6</c:v>
                </c:pt>
                <c:pt idx="47">
                  <c:v>32.299999999999997</c:v>
                </c:pt>
                <c:pt idx="48">
                  <c:v>32.200000000000003</c:v>
                </c:pt>
                <c:pt idx="49">
                  <c:v>52.6</c:v>
                </c:pt>
                <c:pt idx="50">
                  <c:v>43</c:v>
                </c:pt>
                <c:pt idx="51">
                  <c:v>38.299999999999997</c:v>
                </c:pt>
                <c:pt idx="52">
                  <c:v>32.200000000000003</c:v>
                </c:pt>
                <c:pt idx="53">
                  <c:v>27.9</c:v>
                </c:pt>
                <c:pt idx="54">
                  <c:v>31.8</c:v>
                </c:pt>
                <c:pt idx="55">
                  <c:v>22.2</c:v>
                </c:pt>
                <c:pt idx="56">
                  <c:v>13.2</c:v>
                </c:pt>
                <c:pt idx="57">
                  <c:v>11.7</c:v>
                </c:pt>
                <c:pt idx="58">
                  <c:v>25</c:v>
                </c:pt>
                <c:pt idx="59">
                  <c:v>16.3</c:v>
                </c:pt>
                <c:pt idx="60">
                  <c:v>31.9</c:v>
                </c:pt>
                <c:pt idx="61">
                  <c:v>23.7</c:v>
                </c:pt>
                <c:pt idx="62">
                  <c:v>24.036799999999999</c:v>
                </c:pt>
                <c:pt idx="63">
                  <c:v>29.151599999999998</c:v>
                </c:pt>
                <c:pt idx="64">
                  <c:v>31.946000000000002</c:v>
                </c:pt>
                <c:pt idx="65">
                  <c:v>9.2579999999999991</c:v>
                </c:pt>
                <c:pt idx="66">
                  <c:v>22.19</c:v>
                </c:pt>
                <c:pt idx="67">
                  <c:v>60.8</c:v>
                </c:pt>
                <c:pt idx="68">
                  <c:v>33.81</c:v>
                </c:pt>
                <c:pt idx="69">
                  <c:v>52.067953461928937</c:v>
                </c:pt>
                <c:pt idx="70">
                  <c:v>33.103900097560974</c:v>
                </c:pt>
                <c:pt idx="71">
                  <c:v>24.874530731707313</c:v>
                </c:pt>
                <c:pt idx="72">
                  <c:v>41.664999999999999</c:v>
                </c:pt>
                <c:pt idx="73">
                  <c:v>51.6</c:v>
                </c:pt>
                <c:pt idx="74">
                  <c:v>54.671341463414635</c:v>
                </c:pt>
                <c:pt idx="75">
                  <c:v>31</c:v>
                </c:pt>
                <c:pt idx="76">
                  <c:v>43.634205134156346</c:v>
                </c:pt>
                <c:pt idx="77">
                  <c:v>6.0679999999999996</c:v>
                </c:pt>
                <c:pt idx="78">
                  <c:v>45.706000000000003</c:v>
                </c:pt>
                <c:pt idx="79">
                  <c:v>2.61</c:v>
                </c:pt>
                <c:pt idx="80">
                  <c:v>35.676356042002496</c:v>
                </c:pt>
                <c:pt idx="81">
                  <c:v>23.147570857569235</c:v>
                </c:pt>
                <c:pt idx="82">
                  <c:v>44.37</c:v>
                </c:pt>
                <c:pt idx="83">
                  <c:v>52.08</c:v>
                </c:pt>
                <c:pt idx="84">
                  <c:v>32.950048496538457</c:v>
                </c:pt>
              </c:numCache>
            </c:numRef>
          </c:yVal>
          <c:smooth val="0"/>
        </c:ser>
        <c:ser>
          <c:idx val="0"/>
          <c:order val="2"/>
          <c:tx>
            <c:strRef>
              <c:f>'TRT MEANS stability'!$G$39</c:f>
              <c:strCache>
                <c:ptCount val="1"/>
                <c:pt idx="0">
                  <c:v>NPK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38943204516321184"/>
                  <c:y val="-0.10393189656754014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'TRT MEANS stability'!$A$40:$A$124</c:f>
              <c:numCache>
                <c:formatCode>General</c:formatCode>
                <c:ptCount val="85"/>
                <c:pt idx="0">
                  <c:v>8.6999999999999993</c:v>
                </c:pt>
                <c:pt idx="1">
                  <c:v>28.150000000000002</c:v>
                </c:pt>
                <c:pt idx="2">
                  <c:v>25.366666666666664</c:v>
                </c:pt>
                <c:pt idx="3">
                  <c:v>22.25</c:v>
                </c:pt>
                <c:pt idx="4">
                  <c:v>16.066666666666666</c:v>
                </c:pt>
                <c:pt idx="5">
                  <c:v>24.483333333333334</c:v>
                </c:pt>
                <c:pt idx="6">
                  <c:v>19.700000000000003</c:v>
                </c:pt>
                <c:pt idx="7">
                  <c:v>29.016666666666666</c:v>
                </c:pt>
                <c:pt idx="8">
                  <c:v>10.583333333333334</c:v>
                </c:pt>
                <c:pt idx="9">
                  <c:v>24.233333333333331</c:v>
                </c:pt>
                <c:pt idx="10">
                  <c:v>28.316666666666663</c:v>
                </c:pt>
                <c:pt idx="11">
                  <c:v>6.8</c:v>
                </c:pt>
                <c:pt idx="12">
                  <c:v>9.5666666666666647</c:v>
                </c:pt>
                <c:pt idx="13">
                  <c:v>9.9833333333333343</c:v>
                </c:pt>
                <c:pt idx="14">
                  <c:v>22.516666666666666</c:v>
                </c:pt>
                <c:pt idx="15">
                  <c:v>8</c:v>
                </c:pt>
                <c:pt idx="16">
                  <c:v>16.849999999999998</c:v>
                </c:pt>
                <c:pt idx="17">
                  <c:v>21.2</c:v>
                </c:pt>
                <c:pt idx="18">
                  <c:v>29.75</c:v>
                </c:pt>
                <c:pt idx="19">
                  <c:v>17.349999999999998</c:v>
                </c:pt>
                <c:pt idx="20">
                  <c:v>23.75</c:v>
                </c:pt>
                <c:pt idx="21">
                  <c:v>21.25</c:v>
                </c:pt>
                <c:pt idx="22">
                  <c:v>16.55</c:v>
                </c:pt>
                <c:pt idx="23">
                  <c:v>26.416666666666668</c:v>
                </c:pt>
                <c:pt idx="24">
                  <c:v>14.633333333333333</c:v>
                </c:pt>
                <c:pt idx="25">
                  <c:v>5.583333333333333</c:v>
                </c:pt>
                <c:pt idx="26">
                  <c:v>16.2</c:v>
                </c:pt>
                <c:pt idx="27">
                  <c:v>16.05</c:v>
                </c:pt>
                <c:pt idx="28">
                  <c:v>33.416666666666664</c:v>
                </c:pt>
                <c:pt idx="29">
                  <c:v>36.916666666666664</c:v>
                </c:pt>
                <c:pt idx="30">
                  <c:v>27.7</c:v>
                </c:pt>
                <c:pt idx="31">
                  <c:v>24.100000000000005</c:v>
                </c:pt>
                <c:pt idx="32">
                  <c:v>23.95</c:v>
                </c:pt>
                <c:pt idx="33">
                  <c:v>34.35</c:v>
                </c:pt>
                <c:pt idx="34">
                  <c:v>16.583333333333332</c:v>
                </c:pt>
                <c:pt idx="35">
                  <c:v>31.833333333333332</c:v>
                </c:pt>
                <c:pt idx="36">
                  <c:v>35.65</c:v>
                </c:pt>
                <c:pt idx="37">
                  <c:v>9.35</c:v>
                </c:pt>
                <c:pt idx="38">
                  <c:v>19.383333333333336</c:v>
                </c:pt>
                <c:pt idx="39">
                  <c:v>21.466666666666665</c:v>
                </c:pt>
                <c:pt idx="40">
                  <c:v>24.933333333333334</c:v>
                </c:pt>
                <c:pt idx="41">
                  <c:v>30.950000000000003</c:v>
                </c:pt>
                <c:pt idx="42">
                  <c:v>30.299999999999997</c:v>
                </c:pt>
                <c:pt idx="43">
                  <c:v>34.783333333333324</c:v>
                </c:pt>
                <c:pt idx="44">
                  <c:v>29.783333333333331</c:v>
                </c:pt>
                <c:pt idx="45">
                  <c:v>38.483333333333334</c:v>
                </c:pt>
                <c:pt idx="46">
                  <c:v>36.216666666666661</c:v>
                </c:pt>
                <c:pt idx="47">
                  <c:v>21.86</c:v>
                </c:pt>
                <c:pt idx="48">
                  <c:v>26.783333333333331</c:v>
                </c:pt>
                <c:pt idx="49">
                  <c:v>44.883333333333333</c:v>
                </c:pt>
                <c:pt idx="50">
                  <c:v>35.68333333333333</c:v>
                </c:pt>
                <c:pt idx="51">
                  <c:v>31.266666666666669</c:v>
                </c:pt>
                <c:pt idx="52">
                  <c:v>36.750000000000007</c:v>
                </c:pt>
                <c:pt idx="53">
                  <c:v>24.383333333333336</c:v>
                </c:pt>
                <c:pt idx="54">
                  <c:v>33.150000000000006</c:v>
                </c:pt>
                <c:pt idx="55">
                  <c:v>21.599999999999998</c:v>
                </c:pt>
                <c:pt idx="56">
                  <c:v>17.233333333333331</c:v>
                </c:pt>
                <c:pt idx="57">
                  <c:v>12.383333333333333</c:v>
                </c:pt>
                <c:pt idx="58">
                  <c:v>25.766666666666666</c:v>
                </c:pt>
                <c:pt idx="59">
                  <c:v>20.111666666666668</c:v>
                </c:pt>
                <c:pt idx="60">
                  <c:v>28.533333333333331</c:v>
                </c:pt>
                <c:pt idx="61">
                  <c:v>28.066666666666666</c:v>
                </c:pt>
                <c:pt idx="62">
                  <c:v>21.904833333333332</c:v>
                </c:pt>
                <c:pt idx="63">
                  <c:v>30.598549999999999</c:v>
                </c:pt>
                <c:pt idx="64">
                  <c:v>22.150766666666669</c:v>
                </c:pt>
                <c:pt idx="65">
                  <c:v>5.9115666666666655</c:v>
                </c:pt>
                <c:pt idx="66">
                  <c:v>21.421666666666667</c:v>
                </c:pt>
                <c:pt idx="67">
                  <c:v>46.43333333333333</c:v>
                </c:pt>
                <c:pt idx="68">
                  <c:v>28.97</c:v>
                </c:pt>
                <c:pt idx="69">
                  <c:v>38.345555979695426</c:v>
                </c:pt>
                <c:pt idx="70">
                  <c:v>31.45561743902439</c:v>
                </c:pt>
                <c:pt idx="71">
                  <c:v>26.781024439024389</c:v>
                </c:pt>
                <c:pt idx="72">
                  <c:v>32.816166666666668</c:v>
                </c:pt>
                <c:pt idx="73">
                  <c:v>41.4</c:v>
                </c:pt>
                <c:pt idx="74">
                  <c:v>45.738368902439028</c:v>
                </c:pt>
                <c:pt idx="75">
                  <c:v>32.166666666666664</c:v>
                </c:pt>
                <c:pt idx="76">
                  <c:v>35.335519885362217</c:v>
                </c:pt>
                <c:pt idx="77">
                  <c:v>3.9091666666666662</c:v>
                </c:pt>
                <c:pt idx="78">
                  <c:v>42.8735</c:v>
                </c:pt>
                <c:pt idx="79">
                  <c:v>4.6616666666666662</c:v>
                </c:pt>
                <c:pt idx="80">
                  <c:v>31.628583295980004</c:v>
                </c:pt>
                <c:pt idx="81">
                  <c:v>17.653851035255773</c:v>
                </c:pt>
                <c:pt idx="82">
                  <c:v>34.991666666666667</c:v>
                </c:pt>
                <c:pt idx="83">
                  <c:v>39.203333333333333</c:v>
                </c:pt>
                <c:pt idx="84">
                  <c:v>28.094052889903846</c:v>
                </c:pt>
              </c:numCache>
            </c:numRef>
          </c:xVal>
          <c:yVal>
            <c:numRef>
              <c:f>'TRT MEANS stability'!$G$40:$G$124</c:f>
              <c:numCache>
                <c:formatCode>General</c:formatCode>
                <c:ptCount val="85"/>
                <c:pt idx="0">
                  <c:v>5.5</c:v>
                </c:pt>
                <c:pt idx="1">
                  <c:v>32.299999999999997</c:v>
                </c:pt>
                <c:pt idx="2">
                  <c:v>22.7</c:v>
                </c:pt>
                <c:pt idx="3">
                  <c:v>25.1</c:v>
                </c:pt>
                <c:pt idx="4">
                  <c:v>21.9</c:v>
                </c:pt>
                <c:pt idx="5">
                  <c:v>27</c:v>
                </c:pt>
                <c:pt idx="6">
                  <c:v>20.6</c:v>
                </c:pt>
                <c:pt idx="7">
                  <c:v>32.200000000000003</c:v>
                </c:pt>
                <c:pt idx="8">
                  <c:v>12.4</c:v>
                </c:pt>
                <c:pt idx="9">
                  <c:v>26.7</c:v>
                </c:pt>
                <c:pt idx="10">
                  <c:v>33.6</c:v>
                </c:pt>
                <c:pt idx="11">
                  <c:v>8.1999999999999993</c:v>
                </c:pt>
                <c:pt idx="12">
                  <c:v>9.9</c:v>
                </c:pt>
                <c:pt idx="13">
                  <c:v>10.9</c:v>
                </c:pt>
                <c:pt idx="14">
                  <c:v>23.1</c:v>
                </c:pt>
                <c:pt idx="15">
                  <c:v>9.9</c:v>
                </c:pt>
                <c:pt idx="16">
                  <c:v>15.1</c:v>
                </c:pt>
                <c:pt idx="17">
                  <c:v>24.1</c:v>
                </c:pt>
                <c:pt idx="18">
                  <c:v>34.4</c:v>
                </c:pt>
                <c:pt idx="19">
                  <c:v>19.7</c:v>
                </c:pt>
                <c:pt idx="20">
                  <c:v>21.4</c:v>
                </c:pt>
                <c:pt idx="21">
                  <c:v>24.2</c:v>
                </c:pt>
                <c:pt idx="22">
                  <c:v>16.7</c:v>
                </c:pt>
                <c:pt idx="23">
                  <c:v>32.1</c:v>
                </c:pt>
                <c:pt idx="24">
                  <c:v>15.3</c:v>
                </c:pt>
                <c:pt idx="25">
                  <c:v>2.5</c:v>
                </c:pt>
                <c:pt idx="26">
                  <c:v>15.6</c:v>
                </c:pt>
                <c:pt idx="27">
                  <c:v>17</c:v>
                </c:pt>
                <c:pt idx="28">
                  <c:v>35.700000000000003</c:v>
                </c:pt>
                <c:pt idx="29">
                  <c:v>39.4</c:v>
                </c:pt>
                <c:pt idx="30">
                  <c:v>35.200000000000003</c:v>
                </c:pt>
                <c:pt idx="31">
                  <c:v>27.6</c:v>
                </c:pt>
                <c:pt idx="32">
                  <c:v>27</c:v>
                </c:pt>
                <c:pt idx="33">
                  <c:v>32.299999999999997</c:v>
                </c:pt>
                <c:pt idx="34">
                  <c:v>22.2</c:v>
                </c:pt>
                <c:pt idx="35">
                  <c:v>29.9</c:v>
                </c:pt>
                <c:pt idx="36">
                  <c:v>34.5</c:v>
                </c:pt>
                <c:pt idx="37">
                  <c:v>9.9</c:v>
                </c:pt>
                <c:pt idx="38">
                  <c:v>23.8</c:v>
                </c:pt>
                <c:pt idx="39">
                  <c:v>27.1</c:v>
                </c:pt>
                <c:pt idx="40">
                  <c:v>31</c:v>
                </c:pt>
                <c:pt idx="41">
                  <c:v>29.6</c:v>
                </c:pt>
                <c:pt idx="42">
                  <c:v>37.1</c:v>
                </c:pt>
                <c:pt idx="43">
                  <c:v>43.3</c:v>
                </c:pt>
                <c:pt idx="44">
                  <c:v>30.4</c:v>
                </c:pt>
                <c:pt idx="45">
                  <c:v>47.8</c:v>
                </c:pt>
                <c:pt idx="46">
                  <c:v>45.3</c:v>
                </c:pt>
                <c:pt idx="47">
                  <c:v>23.8</c:v>
                </c:pt>
                <c:pt idx="48">
                  <c:v>33.700000000000003</c:v>
                </c:pt>
                <c:pt idx="49">
                  <c:v>50.3</c:v>
                </c:pt>
                <c:pt idx="50">
                  <c:v>37</c:v>
                </c:pt>
                <c:pt idx="51">
                  <c:v>32.6</c:v>
                </c:pt>
                <c:pt idx="52">
                  <c:v>40.299999999999997</c:v>
                </c:pt>
                <c:pt idx="53">
                  <c:v>25.4</c:v>
                </c:pt>
                <c:pt idx="54">
                  <c:v>32.6</c:v>
                </c:pt>
                <c:pt idx="55">
                  <c:v>23.4</c:v>
                </c:pt>
                <c:pt idx="56">
                  <c:v>21.3</c:v>
                </c:pt>
                <c:pt idx="57">
                  <c:v>12.3</c:v>
                </c:pt>
                <c:pt idx="58">
                  <c:v>29.7</c:v>
                </c:pt>
                <c:pt idx="59">
                  <c:v>25.07</c:v>
                </c:pt>
                <c:pt idx="60">
                  <c:v>32.200000000000003</c:v>
                </c:pt>
                <c:pt idx="61">
                  <c:v>42.1</c:v>
                </c:pt>
                <c:pt idx="62">
                  <c:v>31.578600000000002</c:v>
                </c:pt>
                <c:pt idx="63">
                  <c:v>36.942799999999998</c:v>
                </c:pt>
                <c:pt idx="64">
                  <c:v>31.651199999999999</c:v>
                </c:pt>
                <c:pt idx="65">
                  <c:v>8.5061</c:v>
                </c:pt>
                <c:pt idx="66">
                  <c:v>24.05</c:v>
                </c:pt>
                <c:pt idx="67">
                  <c:v>62.6</c:v>
                </c:pt>
                <c:pt idx="68">
                  <c:v>37.340000000000003</c:v>
                </c:pt>
                <c:pt idx="69">
                  <c:v>52.844544974619296</c:v>
                </c:pt>
                <c:pt idx="70">
                  <c:v>38.11772692682927</c:v>
                </c:pt>
                <c:pt idx="71">
                  <c:v>28.035286829268294</c:v>
                </c:pt>
                <c:pt idx="72">
                  <c:v>40.716000000000001</c:v>
                </c:pt>
                <c:pt idx="73">
                  <c:v>59.5</c:v>
                </c:pt>
                <c:pt idx="74">
                  <c:v>55.556707317073169</c:v>
                </c:pt>
                <c:pt idx="75">
                  <c:v>38</c:v>
                </c:pt>
                <c:pt idx="76">
                  <c:v>45.082316646933471</c:v>
                </c:pt>
                <c:pt idx="77">
                  <c:v>4.7889999999999997</c:v>
                </c:pt>
                <c:pt idx="78">
                  <c:v>45.856999999999999</c:v>
                </c:pt>
                <c:pt idx="79">
                  <c:v>8.27</c:v>
                </c:pt>
                <c:pt idx="80">
                  <c:v>37.017678177810005</c:v>
                </c:pt>
                <c:pt idx="81">
                  <c:v>23.818030269583847</c:v>
                </c:pt>
                <c:pt idx="82">
                  <c:v>46.67</c:v>
                </c:pt>
                <c:pt idx="83">
                  <c:v>49.43</c:v>
                </c:pt>
                <c:pt idx="84">
                  <c:v>31.949733305769229</c:v>
                </c:pt>
              </c:numCache>
            </c:numRef>
          </c:yVal>
          <c:smooth val="0"/>
        </c:ser>
        <c:ser>
          <c:idx val="1"/>
          <c:order val="3"/>
          <c:tx>
            <c:strRef>
              <c:f>'TRT MEANS stability'!$H$39</c:f>
              <c:strCache>
                <c:ptCount val="1"/>
                <c:pt idx="0">
                  <c:v>NPKL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38943204516321184"/>
                  <c:y val="3.4576606301955762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'TRT MEANS stability'!$A$40:$A$124</c:f>
              <c:numCache>
                <c:formatCode>General</c:formatCode>
                <c:ptCount val="85"/>
                <c:pt idx="0">
                  <c:v>8.6999999999999993</c:v>
                </c:pt>
                <c:pt idx="1">
                  <c:v>28.150000000000002</c:v>
                </c:pt>
                <c:pt idx="2">
                  <c:v>25.366666666666664</c:v>
                </c:pt>
                <c:pt idx="3">
                  <c:v>22.25</c:v>
                </c:pt>
                <c:pt idx="4">
                  <c:v>16.066666666666666</c:v>
                </c:pt>
                <c:pt idx="5">
                  <c:v>24.483333333333334</c:v>
                </c:pt>
                <c:pt idx="6">
                  <c:v>19.700000000000003</c:v>
                </c:pt>
                <c:pt idx="7">
                  <c:v>29.016666666666666</c:v>
                </c:pt>
                <c:pt idx="8">
                  <c:v>10.583333333333334</c:v>
                </c:pt>
                <c:pt idx="9">
                  <c:v>24.233333333333331</c:v>
                </c:pt>
                <c:pt idx="10">
                  <c:v>28.316666666666663</c:v>
                </c:pt>
                <c:pt idx="11">
                  <c:v>6.8</c:v>
                </c:pt>
                <c:pt idx="12">
                  <c:v>9.5666666666666647</c:v>
                </c:pt>
                <c:pt idx="13">
                  <c:v>9.9833333333333343</c:v>
                </c:pt>
                <c:pt idx="14">
                  <c:v>22.516666666666666</c:v>
                </c:pt>
                <c:pt idx="15">
                  <c:v>8</c:v>
                </c:pt>
                <c:pt idx="16">
                  <c:v>16.849999999999998</c:v>
                </c:pt>
                <c:pt idx="17">
                  <c:v>21.2</c:v>
                </c:pt>
                <c:pt idx="18">
                  <c:v>29.75</c:v>
                </c:pt>
                <c:pt idx="19">
                  <c:v>17.349999999999998</c:v>
                </c:pt>
                <c:pt idx="20">
                  <c:v>23.75</c:v>
                </c:pt>
                <c:pt idx="21">
                  <c:v>21.25</c:v>
                </c:pt>
                <c:pt idx="22">
                  <c:v>16.55</c:v>
                </c:pt>
                <c:pt idx="23">
                  <c:v>26.416666666666668</c:v>
                </c:pt>
                <c:pt idx="24">
                  <c:v>14.633333333333333</c:v>
                </c:pt>
                <c:pt idx="25">
                  <c:v>5.583333333333333</c:v>
                </c:pt>
                <c:pt idx="26">
                  <c:v>16.2</c:v>
                </c:pt>
                <c:pt idx="27">
                  <c:v>16.05</c:v>
                </c:pt>
                <c:pt idx="28">
                  <c:v>33.416666666666664</c:v>
                </c:pt>
                <c:pt idx="29">
                  <c:v>36.916666666666664</c:v>
                </c:pt>
                <c:pt idx="30">
                  <c:v>27.7</c:v>
                </c:pt>
                <c:pt idx="31">
                  <c:v>24.100000000000005</c:v>
                </c:pt>
                <c:pt idx="32">
                  <c:v>23.95</c:v>
                </c:pt>
                <c:pt idx="33">
                  <c:v>34.35</c:v>
                </c:pt>
                <c:pt idx="34">
                  <c:v>16.583333333333332</c:v>
                </c:pt>
                <c:pt idx="35">
                  <c:v>31.833333333333332</c:v>
                </c:pt>
                <c:pt idx="36">
                  <c:v>35.65</c:v>
                </c:pt>
                <c:pt idx="37">
                  <c:v>9.35</c:v>
                </c:pt>
                <c:pt idx="38">
                  <c:v>19.383333333333336</c:v>
                </c:pt>
                <c:pt idx="39">
                  <c:v>21.466666666666665</c:v>
                </c:pt>
                <c:pt idx="40">
                  <c:v>24.933333333333334</c:v>
                </c:pt>
                <c:pt idx="41">
                  <c:v>30.950000000000003</c:v>
                </c:pt>
                <c:pt idx="42">
                  <c:v>30.299999999999997</c:v>
                </c:pt>
                <c:pt idx="43">
                  <c:v>34.783333333333324</c:v>
                </c:pt>
                <c:pt idx="44">
                  <c:v>29.783333333333331</c:v>
                </c:pt>
                <c:pt idx="45">
                  <c:v>38.483333333333334</c:v>
                </c:pt>
                <c:pt idx="46">
                  <c:v>36.216666666666661</c:v>
                </c:pt>
                <c:pt idx="47">
                  <c:v>21.86</c:v>
                </c:pt>
                <c:pt idx="48">
                  <c:v>26.783333333333331</c:v>
                </c:pt>
                <c:pt idx="49">
                  <c:v>44.883333333333333</c:v>
                </c:pt>
                <c:pt idx="50">
                  <c:v>35.68333333333333</c:v>
                </c:pt>
                <c:pt idx="51">
                  <c:v>31.266666666666669</c:v>
                </c:pt>
                <c:pt idx="52">
                  <c:v>36.750000000000007</c:v>
                </c:pt>
                <c:pt idx="53">
                  <c:v>24.383333333333336</c:v>
                </c:pt>
                <c:pt idx="54">
                  <c:v>33.150000000000006</c:v>
                </c:pt>
                <c:pt idx="55">
                  <c:v>21.599999999999998</c:v>
                </c:pt>
                <c:pt idx="56">
                  <c:v>17.233333333333331</c:v>
                </c:pt>
                <c:pt idx="57">
                  <c:v>12.383333333333333</c:v>
                </c:pt>
                <c:pt idx="58">
                  <c:v>25.766666666666666</c:v>
                </c:pt>
                <c:pt idx="59">
                  <c:v>20.111666666666668</c:v>
                </c:pt>
                <c:pt idx="60">
                  <c:v>28.533333333333331</c:v>
                </c:pt>
                <c:pt idx="61">
                  <c:v>28.066666666666666</c:v>
                </c:pt>
                <c:pt idx="62">
                  <c:v>21.904833333333332</c:v>
                </c:pt>
                <c:pt idx="63">
                  <c:v>30.598549999999999</c:v>
                </c:pt>
                <c:pt idx="64">
                  <c:v>22.150766666666669</c:v>
                </c:pt>
                <c:pt idx="65">
                  <c:v>5.9115666666666655</c:v>
                </c:pt>
                <c:pt idx="66">
                  <c:v>21.421666666666667</c:v>
                </c:pt>
                <c:pt idx="67">
                  <c:v>46.43333333333333</c:v>
                </c:pt>
                <c:pt idx="68">
                  <c:v>28.97</c:v>
                </c:pt>
                <c:pt idx="69">
                  <c:v>38.345555979695426</c:v>
                </c:pt>
                <c:pt idx="70">
                  <c:v>31.45561743902439</c:v>
                </c:pt>
                <c:pt idx="71">
                  <c:v>26.781024439024389</c:v>
                </c:pt>
                <c:pt idx="72">
                  <c:v>32.816166666666668</c:v>
                </c:pt>
                <c:pt idx="73">
                  <c:v>41.4</c:v>
                </c:pt>
                <c:pt idx="74">
                  <c:v>45.738368902439028</c:v>
                </c:pt>
                <c:pt idx="75">
                  <c:v>32.166666666666664</c:v>
                </c:pt>
                <c:pt idx="76">
                  <c:v>35.335519885362217</c:v>
                </c:pt>
                <c:pt idx="77">
                  <c:v>3.9091666666666662</c:v>
                </c:pt>
                <c:pt idx="78">
                  <c:v>42.8735</c:v>
                </c:pt>
                <c:pt idx="79">
                  <c:v>4.6616666666666662</c:v>
                </c:pt>
                <c:pt idx="80">
                  <c:v>31.628583295980004</c:v>
                </c:pt>
                <c:pt idx="81">
                  <c:v>17.653851035255773</c:v>
                </c:pt>
                <c:pt idx="82">
                  <c:v>34.991666666666667</c:v>
                </c:pt>
                <c:pt idx="83">
                  <c:v>39.203333333333333</c:v>
                </c:pt>
                <c:pt idx="84">
                  <c:v>28.094052889903846</c:v>
                </c:pt>
              </c:numCache>
            </c:numRef>
          </c:xVal>
          <c:yVal>
            <c:numRef>
              <c:f>'TRT MEANS stability'!$H$40:$H$124</c:f>
              <c:numCache>
                <c:formatCode>General</c:formatCode>
                <c:ptCount val="85"/>
                <c:pt idx="0">
                  <c:v>5.8</c:v>
                </c:pt>
                <c:pt idx="1">
                  <c:v>32.4</c:v>
                </c:pt>
                <c:pt idx="2">
                  <c:v>27.5</c:v>
                </c:pt>
                <c:pt idx="3">
                  <c:v>23.1</c:v>
                </c:pt>
                <c:pt idx="4">
                  <c:v>12.4</c:v>
                </c:pt>
                <c:pt idx="5">
                  <c:v>28</c:v>
                </c:pt>
                <c:pt idx="6">
                  <c:v>16.899999999999999</c:v>
                </c:pt>
                <c:pt idx="7">
                  <c:v>32.5</c:v>
                </c:pt>
                <c:pt idx="8">
                  <c:v>14.1</c:v>
                </c:pt>
                <c:pt idx="9">
                  <c:v>28</c:v>
                </c:pt>
                <c:pt idx="10">
                  <c:v>33.700000000000003</c:v>
                </c:pt>
                <c:pt idx="11">
                  <c:v>8.5</c:v>
                </c:pt>
                <c:pt idx="12">
                  <c:v>10.8</c:v>
                </c:pt>
                <c:pt idx="13">
                  <c:v>12.3</c:v>
                </c:pt>
                <c:pt idx="14">
                  <c:v>23.6</c:v>
                </c:pt>
                <c:pt idx="15">
                  <c:v>10.3</c:v>
                </c:pt>
                <c:pt idx="16">
                  <c:v>12.1</c:v>
                </c:pt>
                <c:pt idx="17">
                  <c:v>20</c:v>
                </c:pt>
                <c:pt idx="18">
                  <c:v>33.700000000000003</c:v>
                </c:pt>
                <c:pt idx="19">
                  <c:v>20.399999999999999</c:v>
                </c:pt>
                <c:pt idx="20">
                  <c:v>26.2</c:v>
                </c:pt>
                <c:pt idx="21">
                  <c:v>29.1</c:v>
                </c:pt>
                <c:pt idx="22">
                  <c:v>29</c:v>
                </c:pt>
                <c:pt idx="23">
                  <c:v>33.6</c:v>
                </c:pt>
                <c:pt idx="24">
                  <c:v>16.7</c:v>
                </c:pt>
                <c:pt idx="25">
                  <c:v>6.5</c:v>
                </c:pt>
                <c:pt idx="26">
                  <c:v>15.4</c:v>
                </c:pt>
                <c:pt idx="27">
                  <c:v>14.1</c:v>
                </c:pt>
                <c:pt idx="28">
                  <c:v>37.5</c:v>
                </c:pt>
                <c:pt idx="29">
                  <c:v>43</c:v>
                </c:pt>
                <c:pt idx="30">
                  <c:v>33.799999999999997</c:v>
                </c:pt>
                <c:pt idx="31">
                  <c:v>29.3</c:v>
                </c:pt>
                <c:pt idx="32">
                  <c:v>30.6</c:v>
                </c:pt>
                <c:pt idx="33">
                  <c:v>44.1</c:v>
                </c:pt>
                <c:pt idx="34">
                  <c:v>23.5</c:v>
                </c:pt>
                <c:pt idx="35">
                  <c:v>38.6</c:v>
                </c:pt>
                <c:pt idx="36">
                  <c:v>38.1</c:v>
                </c:pt>
                <c:pt idx="37">
                  <c:v>11.3</c:v>
                </c:pt>
                <c:pt idx="38">
                  <c:v>25.2</c:v>
                </c:pt>
                <c:pt idx="39">
                  <c:v>28.2</c:v>
                </c:pt>
                <c:pt idx="40">
                  <c:v>30.2</c:v>
                </c:pt>
                <c:pt idx="41">
                  <c:v>33.4</c:v>
                </c:pt>
                <c:pt idx="42">
                  <c:v>39.4</c:v>
                </c:pt>
                <c:pt idx="43">
                  <c:v>42.6</c:v>
                </c:pt>
                <c:pt idx="44">
                  <c:v>42.7</c:v>
                </c:pt>
                <c:pt idx="45">
                  <c:v>50.1</c:v>
                </c:pt>
                <c:pt idx="46">
                  <c:v>46.2</c:v>
                </c:pt>
                <c:pt idx="47">
                  <c:v>0</c:v>
                </c:pt>
                <c:pt idx="48">
                  <c:v>32.799999999999997</c:v>
                </c:pt>
                <c:pt idx="49">
                  <c:v>52.3</c:v>
                </c:pt>
                <c:pt idx="50">
                  <c:v>31.9</c:v>
                </c:pt>
                <c:pt idx="51">
                  <c:v>36.9</c:v>
                </c:pt>
                <c:pt idx="52">
                  <c:v>43.1</c:v>
                </c:pt>
                <c:pt idx="53">
                  <c:v>25.1</c:v>
                </c:pt>
                <c:pt idx="54">
                  <c:v>41.2</c:v>
                </c:pt>
                <c:pt idx="55">
                  <c:v>28.4</c:v>
                </c:pt>
                <c:pt idx="56">
                  <c:v>24.3</c:v>
                </c:pt>
                <c:pt idx="57">
                  <c:v>13.9</c:v>
                </c:pt>
                <c:pt idx="58">
                  <c:v>31.9</c:v>
                </c:pt>
                <c:pt idx="59">
                  <c:v>24.7</c:v>
                </c:pt>
                <c:pt idx="60">
                  <c:v>32.5</c:v>
                </c:pt>
                <c:pt idx="61">
                  <c:v>44.1</c:v>
                </c:pt>
                <c:pt idx="62">
                  <c:v>29.3705</c:v>
                </c:pt>
                <c:pt idx="63">
                  <c:v>40.986899999999999</c:v>
                </c:pt>
                <c:pt idx="64">
                  <c:v>27.758600000000001</c:v>
                </c:pt>
                <c:pt idx="65">
                  <c:v>7.0061999999999998</c:v>
                </c:pt>
                <c:pt idx="66">
                  <c:v>28.04</c:v>
                </c:pt>
                <c:pt idx="67">
                  <c:v>62.3</c:v>
                </c:pt>
                <c:pt idx="68">
                  <c:v>38.57</c:v>
                </c:pt>
                <c:pt idx="69">
                  <c:v>37.618150659898475</c:v>
                </c:pt>
                <c:pt idx="70">
                  <c:v>35.381875609756101</c:v>
                </c:pt>
                <c:pt idx="71">
                  <c:v>39.639847902439023</c:v>
                </c:pt>
                <c:pt idx="72">
                  <c:v>41.524000000000001</c:v>
                </c:pt>
                <c:pt idx="73">
                  <c:v>61</c:v>
                </c:pt>
                <c:pt idx="74">
                  <c:v>65.262530487804867</c:v>
                </c:pt>
                <c:pt idx="75">
                  <c:v>44</c:v>
                </c:pt>
                <c:pt idx="76">
                  <c:v>46.319684745415088</c:v>
                </c:pt>
                <c:pt idx="77">
                  <c:v>6.85</c:v>
                </c:pt>
                <c:pt idx="78">
                  <c:v>48.83</c:v>
                </c:pt>
                <c:pt idx="79">
                  <c:v>5.32</c:v>
                </c:pt>
                <c:pt idx="80">
                  <c:v>39.721065231375015</c:v>
                </c:pt>
                <c:pt idx="81">
                  <c:v>24.932517517938461</c:v>
                </c:pt>
                <c:pt idx="82">
                  <c:v>44.76</c:v>
                </c:pt>
                <c:pt idx="83">
                  <c:v>53.15</c:v>
                </c:pt>
                <c:pt idx="84">
                  <c:v>35.207409790384617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1852032"/>
        <c:axId val="771852592"/>
      </c:scatterChart>
      <c:valAx>
        <c:axId val="771852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Env. Mean, bu/ac</a:t>
                </a:r>
              </a:p>
            </c:rich>
          </c:tx>
          <c:layout>
            <c:manualLayout>
              <c:xMode val="edge"/>
              <c:yMode val="edge"/>
              <c:x val="0.44911180932755035"/>
              <c:y val="0.894207606920671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1852592"/>
        <c:crosses val="autoZero"/>
        <c:crossBetween val="midCat"/>
      </c:valAx>
      <c:valAx>
        <c:axId val="771852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Grain yield, bu/ac</a:t>
                </a:r>
              </a:p>
            </c:rich>
          </c:tx>
          <c:layout>
            <c:manualLayout>
              <c:xMode val="edge"/>
              <c:yMode val="edge"/>
              <c:x val="2.4232633279483051E-2"/>
              <c:y val="0.289672808531175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18520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6316656702241783"/>
          <c:y val="9.5717884130982367E-2"/>
          <c:w val="8.7237479806138912E-2"/>
          <c:h val="0.108312607019840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45860707364737"/>
          <c:y val="7.8212397177785109E-2"/>
          <c:w val="0.81423749158645897"/>
          <c:h val="0.70670487449927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'TRT MEANS stability'!$M$93</c:f>
              <c:strCache>
                <c:ptCount val="1"/>
                <c:pt idx="0">
                  <c:v>Yield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stdErr"/>
            <c:noEndCap val="0"/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'TRT MEANS stability'!$L$94:$L$99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'TRT MEANS stability'!$M$94:$M$99</c:f>
              <c:numCache>
                <c:formatCode>General</c:formatCode>
                <c:ptCount val="6"/>
                <c:pt idx="0">
                  <c:v>1.66673202</c:v>
                </c:pt>
                <c:pt idx="1">
                  <c:v>0.99339370000000005</c:v>
                </c:pt>
                <c:pt idx="2">
                  <c:v>1.28561021</c:v>
                </c:pt>
                <c:pt idx="3">
                  <c:v>1.8831695799999999</c:v>
                </c:pt>
                <c:pt idx="4">
                  <c:v>1.9244037199999999</c:v>
                </c:pt>
                <c:pt idx="5">
                  <c:v>2.0303885099999999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9513088"/>
        <c:axId val="719513648"/>
      </c:barChart>
      <c:catAx>
        <c:axId val="719513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Treatment</a:t>
                </a:r>
              </a:p>
            </c:rich>
          </c:tx>
          <c:layout>
            <c:manualLayout>
              <c:xMode val="edge"/>
              <c:yMode val="edge"/>
              <c:x val="0.50173702245552665"/>
              <c:y val="0.885476033372922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513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95136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175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Grain yield, Mg ha</a:t>
                </a:r>
                <a:r>
                  <a:rPr lang="en-US" sz="1175" b="0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-1</a:t>
                </a:r>
              </a:p>
            </c:rich>
          </c:tx>
          <c:layout>
            <c:manualLayout>
              <c:xMode val="edge"/>
              <c:yMode val="edge"/>
              <c:x val="2.7777777777777863E-2"/>
              <c:y val="0.2346371647678119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513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3103719656934"/>
          <c:y val="0.14565866175010325"/>
          <c:w val="0.77296425896699261"/>
          <c:h val="0.67227074653893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'TRT MEANS stability'!$F$264</c:f>
              <c:strCache>
                <c:ptCount val="1"/>
                <c:pt idx="0">
                  <c:v>P effect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'TRT MEANS stability'!$G$263:$I$263</c:f>
              <c:strCache>
                <c:ptCount val="3"/>
                <c:pt idx="0">
                  <c:v>1930-1957</c:v>
                </c:pt>
                <c:pt idx="1">
                  <c:v>1958-1994</c:v>
                </c:pt>
                <c:pt idx="2">
                  <c:v>1995-2006</c:v>
                </c:pt>
              </c:strCache>
            </c:strRef>
          </c:cat>
          <c:val>
            <c:numRef>
              <c:f>'TRT MEANS stability'!$G$264:$I$264</c:f>
              <c:numCache>
                <c:formatCode>General</c:formatCode>
                <c:ptCount val="3"/>
                <c:pt idx="0">
                  <c:v>0.37919999999999987</c:v>
                </c:pt>
                <c:pt idx="1">
                  <c:v>0.10532590000000019</c:v>
                </c:pt>
                <c:pt idx="2">
                  <c:v>9.6538599999999919E-2</c:v>
                </c:pt>
              </c:numCache>
            </c:numRef>
          </c:val>
        </c:ser>
        <c:ser>
          <c:idx val="1"/>
          <c:order val="1"/>
          <c:tx>
            <c:strRef>
              <c:f>'TRT MEANS stability'!$F$265</c:f>
              <c:strCache>
                <c:ptCount val="1"/>
                <c:pt idx="0">
                  <c:v>N effect/P non-limiting</c:v>
                </c:pt>
              </c:strCache>
            </c:strRef>
          </c:tx>
          <c:spPr>
            <a:pattFill prst="dk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'TRT MEANS stability'!$G$263:$I$263</c:f>
              <c:strCache>
                <c:ptCount val="3"/>
                <c:pt idx="0">
                  <c:v>1930-1957</c:v>
                </c:pt>
                <c:pt idx="1">
                  <c:v>1958-1994</c:v>
                </c:pt>
                <c:pt idx="2">
                  <c:v>1995-2006</c:v>
                </c:pt>
              </c:strCache>
            </c:strRef>
          </c:cat>
          <c:val>
            <c:numRef>
              <c:f>'TRT MEANS stability'!$G$265:$I$265</c:f>
              <c:numCache>
                <c:formatCode>General</c:formatCode>
                <c:ptCount val="3"/>
                <c:pt idx="0">
                  <c:v>7.4880000000000058E-2</c:v>
                </c:pt>
                <c:pt idx="1">
                  <c:v>0.77880349999999998</c:v>
                </c:pt>
                <c:pt idx="2">
                  <c:v>1.2591762000000002</c:v>
                </c:pt>
              </c:numCache>
            </c:numRef>
          </c:val>
        </c:ser>
        <c:ser>
          <c:idx val="2"/>
          <c:order val="2"/>
          <c:tx>
            <c:strRef>
              <c:f>'TRT MEANS stability'!$F$266</c:f>
              <c:strCache>
                <c:ptCount val="1"/>
                <c:pt idx="0">
                  <c:v>N effect/P limiting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'TRT MEANS stability'!$G$263:$I$263</c:f>
              <c:strCache>
                <c:ptCount val="3"/>
                <c:pt idx="0">
                  <c:v>1930-1957</c:v>
                </c:pt>
                <c:pt idx="1">
                  <c:v>1958-1994</c:v>
                </c:pt>
                <c:pt idx="2">
                  <c:v>1995-2006</c:v>
                </c:pt>
              </c:strCache>
            </c:strRef>
          </c:cat>
          <c:val>
            <c:numRef>
              <c:f>'TRT MEANS stability'!$G$266:$I$266</c:f>
              <c:numCache>
                <c:formatCode>General</c:formatCode>
                <c:ptCount val="3"/>
                <c:pt idx="0">
                  <c:v>-0.30431999999999981</c:v>
                </c:pt>
                <c:pt idx="1">
                  <c:v>0.67347759999999979</c:v>
                </c:pt>
                <c:pt idx="2">
                  <c:v>1.1626376000000003</c:v>
                </c:pt>
              </c:numCache>
            </c:numRef>
          </c:val>
        </c:ser>
        <c:ser>
          <c:idx val="3"/>
          <c:order val="3"/>
          <c:tx>
            <c:strRef>
              <c:f>'TRT MEANS stability'!$F$267</c:f>
              <c:strCache>
                <c:ptCount val="1"/>
                <c:pt idx="0">
                  <c:v>k effect</c:v>
                </c:pt>
              </c:strCache>
            </c:strRef>
          </c:tx>
          <c:spPr>
            <a:pattFill prst="dkHorz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'TRT MEANS stability'!$G$263:$I$263</c:f>
              <c:strCache>
                <c:ptCount val="3"/>
                <c:pt idx="0">
                  <c:v>1930-1957</c:v>
                </c:pt>
                <c:pt idx="1">
                  <c:v>1958-1994</c:v>
                </c:pt>
                <c:pt idx="2">
                  <c:v>1995-2006</c:v>
                </c:pt>
              </c:strCache>
            </c:strRef>
          </c:cat>
          <c:val>
            <c:numRef>
              <c:f>'TRT MEANS stability'!$G$267:$I$267</c:f>
              <c:numCache>
                <c:formatCode>General</c:formatCode>
                <c:ptCount val="3"/>
                <c:pt idx="0">
                  <c:v>2.2800000000000153E-2</c:v>
                </c:pt>
                <c:pt idx="1">
                  <c:v>1.2546799999999969E-2</c:v>
                </c:pt>
                <c:pt idx="2">
                  <c:v>0.17276049999999987</c:v>
                </c:pt>
              </c:numCache>
            </c:numRef>
          </c:val>
        </c:ser>
        <c:ser>
          <c:idx val="4"/>
          <c:order val="4"/>
          <c:tx>
            <c:strRef>
              <c:f>'TRT MEANS stability'!$F$268</c:f>
              <c:strCache>
                <c:ptCount val="1"/>
                <c:pt idx="0">
                  <c:v>Lime effect</c:v>
                </c:pt>
              </c:strCache>
            </c:strRef>
          </c:tx>
          <c:spPr>
            <a:pattFill prst="lgConfetti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'TRT MEANS stability'!$G$263:$I$263</c:f>
              <c:strCache>
                <c:ptCount val="3"/>
                <c:pt idx="0">
                  <c:v>1930-1957</c:v>
                </c:pt>
                <c:pt idx="1">
                  <c:v>1958-1994</c:v>
                </c:pt>
                <c:pt idx="2">
                  <c:v>1995-2006</c:v>
                </c:pt>
              </c:strCache>
            </c:strRef>
          </c:cat>
          <c:val>
            <c:numRef>
              <c:f>'TRT MEANS stability'!$G$268:$I$268</c:f>
              <c:numCache>
                <c:formatCode>General</c:formatCode>
                <c:ptCount val="3"/>
                <c:pt idx="0">
                  <c:v>3.9839999999999876E-2</c:v>
                </c:pt>
                <c:pt idx="1">
                  <c:v>0.1672965999999998</c:v>
                </c:pt>
                <c:pt idx="2">
                  <c:v>9.324969999999988E-2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19518128"/>
        <c:axId val="719518688"/>
      </c:barChart>
      <c:catAx>
        <c:axId val="719518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Period </a:t>
                </a:r>
              </a:p>
            </c:rich>
          </c:tx>
          <c:layout>
            <c:manualLayout>
              <c:xMode val="edge"/>
              <c:yMode val="edge"/>
              <c:x val="0.51473173305676478"/>
              <c:y val="0.873951932479030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518688"/>
        <c:crosses val="autoZero"/>
        <c:auto val="1"/>
        <c:lblAlgn val="ctr"/>
        <c:lblOffset val="1000"/>
        <c:tickLblSkip val="1"/>
        <c:tickMarkSkip val="1"/>
        <c:noMultiLvlLbl val="0"/>
      </c:catAx>
      <c:valAx>
        <c:axId val="7195186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Yield difference, Mg ha</a:t>
                </a:r>
                <a:r>
                  <a:rPr lang="en-US" sz="1200" b="0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-1</a:t>
                </a:r>
              </a:p>
            </c:rich>
          </c:tx>
          <c:layout>
            <c:manualLayout>
              <c:xMode val="edge"/>
              <c:yMode val="edge"/>
              <c:x val="3.1195840554592767E-2"/>
              <c:y val="0.2380958262570120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518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90832753358192"/>
          <c:y val="4.4817927170868486E-2"/>
          <c:w val="0.42114421139298663"/>
          <c:h val="0.257703669394266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52798381887447"/>
          <c:y val="0.28418267764362826"/>
          <c:w val="0.87152925538678672"/>
          <c:h val="0.541555668717101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'root-disease'!$B$1</c:f>
              <c:strCache>
                <c:ptCount val="1"/>
                <c:pt idx="0">
                  <c:v>Lower internode discoloration(%)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stdErr"/>
            <c:noEndCap val="0"/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'root-disease'!$A$2:$A$7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'root-disease'!$B$2:$B$7</c:f>
              <c:numCache>
                <c:formatCode>General</c:formatCode>
                <c:ptCount val="6"/>
                <c:pt idx="0">
                  <c:v>53</c:v>
                </c:pt>
                <c:pt idx="1">
                  <c:v>24</c:v>
                </c:pt>
                <c:pt idx="2">
                  <c:v>43</c:v>
                </c:pt>
                <c:pt idx="3">
                  <c:v>47</c:v>
                </c:pt>
                <c:pt idx="4">
                  <c:v>40</c:v>
                </c:pt>
                <c:pt idx="5">
                  <c:v>38</c:v>
                </c:pt>
              </c:numCache>
            </c:numRef>
          </c:val>
        </c:ser>
        <c:ser>
          <c:idx val="1"/>
          <c:order val="1"/>
          <c:tx>
            <c:strRef>
              <c:f>'root-disease'!$C$1</c:f>
              <c:strCache>
                <c:ptCount val="1"/>
                <c:pt idx="0">
                  <c:v>Pythium spp. Infection (%)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stdErr"/>
            <c:noEndCap val="0"/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'root-disease'!$A$2:$A$7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'root-disease'!$C$2:$C$7</c:f>
              <c:numCache>
                <c:formatCode>General</c:formatCode>
                <c:ptCount val="6"/>
                <c:pt idx="0">
                  <c:v>14</c:v>
                </c:pt>
                <c:pt idx="1">
                  <c:v>18</c:v>
                </c:pt>
                <c:pt idx="2">
                  <c:v>38</c:v>
                </c:pt>
                <c:pt idx="3">
                  <c:v>52</c:v>
                </c:pt>
                <c:pt idx="4">
                  <c:v>33</c:v>
                </c:pt>
                <c:pt idx="5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9522048"/>
        <c:axId val="719522608"/>
      </c:barChart>
      <c:catAx>
        <c:axId val="719522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Treatment</a:t>
                </a:r>
              </a:p>
            </c:rich>
          </c:tx>
          <c:layout>
            <c:manualLayout>
              <c:xMode val="edge"/>
              <c:yMode val="edge"/>
              <c:x val="0.50520924467774853"/>
              <c:y val="0.906167345703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52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95226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discoloration/infection, %</a:t>
                </a:r>
              </a:p>
            </c:rich>
          </c:tx>
          <c:layout>
            <c:manualLayout>
              <c:xMode val="edge"/>
              <c:yMode val="edge"/>
              <c:x val="3.8194444444444448E-2"/>
              <c:y val="0.367292788133386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5220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9444480898221081"/>
          <c:y val="9.6514745308311028E-2"/>
          <c:w val="0.55382035578885969"/>
          <c:h val="0.166220120608248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0000000000022"/>
          <c:y val="0.24258760107816721"/>
          <c:w val="0.8107142857142855"/>
          <c:h val="0.5525606469002684"/>
        </c:manualLayout>
      </c:layout>
      <c:scatterChart>
        <c:scatterStyle val="lineMarker"/>
        <c:varyColors val="0"/>
        <c:ser>
          <c:idx val="0"/>
          <c:order val="0"/>
          <c:tx>
            <c:strRef>
              <c:f>MAGSTAB!$K$1</c:f>
              <c:strCache>
                <c:ptCount val="1"/>
                <c:pt idx="0">
                  <c:v>Manure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MAGSTAB!$J$2:$J$63</c:f>
              <c:numCache>
                <c:formatCode>General</c:formatCode>
                <c:ptCount val="62"/>
                <c:pt idx="0">
                  <c:v>0.58463999999999994</c:v>
                </c:pt>
                <c:pt idx="1">
                  <c:v>1.8916799999999998</c:v>
                </c:pt>
                <c:pt idx="2">
                  <c:v>1.7046400000000002</c:v>
                </c:pt>
                <c:pt idx="3">
                  <c:v>1.4951999999999999</c:v>
                </c:pt>
                <c:pt idx="4">
                  <c:v>1.07968</c:v>
                </c:pt>
                <c:pt idx="5">
                  <c:v>1.6452799999999999</c:v>
                </c:pt>
                <c:pt idx="6">
                  <c:v>1.3238399999999999</c:v>
                </c:pt>
                <c:pt idx="7">
                  <c:v>1.9499199999999999</c:v>
                </c:pt>
                <c:pt idx="8">
                  <c:v>0.71119999999999994</c:v>
                </c:pt>
                <c:pt idx="9">
                  <c:v>1.6284799999999999</c:v>
                </c:pt>
                <c:pt idx="10">
                  <c:v>1.9028799999999999</c:v>
                </c:pt>
                <c:pt idx="11">
                  <c:v>0.45696000000000003</c:v>
                </c:pt>
                <c:pt idx="12">
                  <c:v>0.64288000000000001</c:v>
                </c:pt>
                <c:pt idx="13">
                  <c:v>0.67087999999999992</c:v>
                </c:pt>
                <c:pt idx="14">
                  <c:v>1.51312</c:v>
                </c:pt>
                <c:pt idx="15">
                  <c:v>0.53759999999999997</c:v>
                </c:pt>
                <c:pt idx="16">
                  <c:v>1.13232</c:v>
                </c:pt>
                <c:pt idx="17">
                  <c:v>1.4246400000000001</c:v>
                </c:pt>
                <c:pt idx="18">
                  <c:v>1.9992000000000001</c:v>
                </c:pt>
                <c:pt idx="19">
                  <c:v>1.1659200000000001</c:v>
                </c:pt>
                <c:pt idx="20">
                  <c:v>1.5960000000000001</c:v>
                </c:pt>
                <c:pt idx="21">
                  <c:v>1.4280000000000002</c:v>
                </c:pt>
                <c:pt idx="22">
                  <c:v>1.11216</c:v>
                </c:pt>
                <c:pt idx="23">
                  <c:v>1.7752000000000001</c:v>
                </c:pt>
                <c:pt idx="24">
                  <c:v>0.9833599999999999</c:v>
                </c:pt>
                <c:pt idx="25">
                  <c:v>0.37519999999999998</c:v>
                </c:pt>
                <c:pt idx="26">
                  <c:v>1.0886400000000001</c:v>
                </c:pt>
                <c:pt idx="27">
                  <c:v>1.07856</c:v>
                </c:pt>
                <c:pt idx="28">
                  <c:v>2.2456</c:v>
                </c:pt>
                <c:pt idx="29">
                  <c:v>2.4807999999999999</c:v>
                </c:pt>
                <c:pt idx="30">
                  <c:v>1.86144</c:v>
                </c:pt>
                <c:pt idx="31">
                  <c:v>1.6195200000000003</c:v>
                </c:pt>
                <c:pt idx="32">
                  <c:v>1.60944</c:v>
                </c:pt>
                <c:pt idx="33">
                  <c:v>2.3083200000000001</c:v>
                </c:pt>
                <c:pt idx="34">
                  <c:v>1.1144000000000001</c:v>
                </c:pt>
                <c:pt idx="35">
                  <c:v>2.1392000000000002</c:v>
                </c:pt>
                <c:pt idx="36">
                  <c:v>2.39568</c:v>
                </c:pt>
                <c:pt idx="37">
                  <c:v>0.6283200000000001</c:v>
                </c:pt>
                <c:pt idx="38">
                  <c:v>1.3025599999999999</c:v>
                </c:pt>
                <c:pt idx="39">
                  <c:v>1.4425600000000001</c:v>
                </c:pt>
                <c:pt idx="40">
                  <c:v>1.6755199999999999</c:v>
                </c:pt>
                <c:pt idx="41">
                  <c:v>2.0798399999999995</c:v>
                </c:pt>
                <c:pt idx="42">
                  <c:v>2.0361599999999997</c:v>
                </c:pt>
                <c:pt idx="43">
                  <c:v>2.33744</c:v>
                </c:pt>
                <c:pt idx="44">
                  <c:v>2.0014400000000001</c:v>
                </c:pt>
                <c:pt idx="45">
                  <c:v>2.5860800000000004</c:v>
                </c:pt>
                <c:pt idx="46">
                  <c:v>2.4337599999999999</c:v>
                </c:pt>
                <c:pt idx="47">
                  <c:v>1.4689919999999999</c:v>
                </c:pt>
                <c:pt idx="48">
                  <c:v>1.7998399999999999</c:v>
                </c:pt>
                <c:pt idx="49">
                  <c:v>3.0161599999999997</c:v>
                </c:pt>
                <c:pt idx="50">
                  <c:v>2.3979199999999996</c:v>
                </c:pt>
                <c:pt idx="51">
                  <c:v>2.1011200000000003</c:v>
                </c:pt>
                <c:pt idx="52">
                  <c:v>2.4695999999999998</c:v>
                </c:pt>
                <c:pt idx="53">
                  <c:v>1.6385599999999998</c:v>
                </c:pt>
                <c:pt idx="54">
                  <c:v>2.2276799999999999</c:v>
                </c:pt>
                <c:pt idx="55">
                  <c:v>1.4515199999999997</c:v>
                </c:pt>
                <c:pt idx="56">
                  <c:v>1.1580799999999998</c:v>
                </c:pt>
                <c:pt idx="57">
                  <c:v>0.83216000000000001</c:v>
                </c:pt>
                <c:pt idx="58">
                  <c:v>1.7315199999999997</c:v>
                </c:pt>
                <c:pt idx="59">
                  <c:v>1.3515033333333335</c:v>
                </c:pt>
                <c:pt idx="60">
                  <c:v>1.9174399999999998</c:v>
                </c:pt>
                <c:pt idx="61">
                  <c:v>1.8860799999999998</c:v>
                </c:pt>
              </c:numCache>
            </c:numRef>
          </c:xVal>
          <c:yVal>
            <c:numRef>
              <c:f>MAGSTAB!$K$2:$K$63</c:f>
              <c:numCache>
                <c:formatCode>General</c:formatCode>
                <c:ptCount val="62"/>
                <c:pt idx="0">
                  <c:v>1.28352</c:v>
                </c:pt>
                <c:pt idx="1">
                  <c:v>1.68</c:v>
                </c:pt>
                <c:pt idx="2">
                  <c:v>2.0294400000000001</c:v>
                </c:pt>
                <c:pt idx="3">
                  <c:v>1.8815999999999999</c:v>
                </c:pt>
                <c:pt idx="4">
                  <c:v>0.85343999999999998</c:v>
                </c:pt>
                <c:pt idx="5">
                  <c:v>1.86144</c:v>
                </c:pt>
                <c:pt idx="6">
                  <c:v>1.46496</c:v>
                </c:pt>
                <c:pt idx="7">
                  <c:v>1.9017599999999999</c:v>
                </c:pt>
                <c:pt idx="8">
                  <c:v>0.68544000000000005</c:v>
                </c:pt>
                <c:pt idx="9">
                  <c:v>1.6934400000000001</c:v>
                </c:pt>
                <c:pt idx="10">
                  <c:v>1.8950400000000001</c:v>
                </c:pt>
                <c:pt idx="11">
                  <c:v>0.43008000000000002</c:v>
                </c:pt>
                <c:pt idx="12">
                  <c:v>0.84</c:v>
                </c:pt>
                <c:pt idx="13">
                  <c:v>0.75936000000000003</c:v>
                </c:pt>
                <c:pt idx="14">
                  <c:v>1.56576</c:v>
                </c:pt>
                <c:pt idx="15">
                  <c:v>0.54432000000000003</c:v>
                </c:pt>
                <c:pt idx="16">
                  <c:v>1.90848</c:v>
                </c:pt>
                <c:pt idx="17">
                  <c:v>1.4246399999999999</c:v>
                </c:pt>
                <c:pt idx="18">
                  <c:v>1.6732800000000001</c:v>
                </c:pt>
                <c:pt idx="19">
                  <c:v>1.40448</c:v>
                </c:pt>
                <c:pt idx="20">
                  <c:v>1.5724800000000001</c:v>
                </c:pt>
                <c:pt idx="21">
                  <c:v>1.74048</c:v>
                </c:pt>
                <c:pt idx="22">
                  <c:v>0.80640000000000001</c:v>
                </c:pt>
                <c:pt idx="23">
                  <c:v>1.4515199999999999</c:v>
                </c:pt>
                <c:pt idx="24">
                  <c:v>1.008</c:v>
                </c:pt>
                <c:pt idx="25">
                  <c:v>0.22176000000000001</c:v>
                </c:pt>
                <c:pt idx="26">
                  <c:v>0.82655999999999996</c:v>
                </c:pt>
                <c:pt idx="27">
                  <c:v>1.3977599999999999</c:v>
                </c:pt>
                <c:pt idx="28">
                  <c:v>2.52</c:v>
                </c:pt>
                <c:pt idx="29">
                  <c:v>2.9904000000000002</c:v>
                </c:pt>
                <c:pt idx="30">
                  <c:v>1.4716800000000001</c:v>
                </c:pt>
                <c:pt idx="31">
                  <c:v>2.2579199999999999</c:v>
                </c:pt>
                <c:pt idx="32">
                  <c:v>1.6531199999999999</c:v>
                </c:pt>
                <c:pt idx="33">
                  <c:v>2.5468799999999998</c:v>
                </c:pt>
                <c:pt idx="34">
                  <c:v>0.67871999999999999</c:v>
                </c:pt>
                <c:pt idx="35">
                  <c:v>2.7014399999999998</c:v>
                </c:pt>
                <c:pt idx="36">
                  <c:v>2.4931199999999998</c:v>
                </c:pt>
                <c:pt idx="37">
                  <c:v>0.78624000000000005</c:v>
                </c:pt>
                <c:pt idx="38">
                  <c:v>1.08192</c:v>
                </c:pt>
                <c:pt idx="39">
                  <c:v>1.3977599999999999</c:v>
                </c:pt>
                <c:pt idx="40">
                  <c:v>1.6531199999999999</c:v>
                </c:pt>
                <c:pt idx="41">
                  <c:v>1.9555199999999999</c:v>
                </c:pt>
                <c:pt idx="42">
                  <c:v>2.2579199999999999</c:v>
                </c:pt>
                <c:pt idx="43">
                  <c:v>2.8291200000000001</c:v>
                </c:pt>
                <c:pt idx="44">
                  <c:v>2.31168</c:v>
                </c:pt>
                <c:pt idx="45">
                  <c:v>3.1382400000000001</c:v>
                </c:pt>
                <c:pt idx="46">
                  <c:v>2.8425600000000002</c:v>
                </c:pt>
                <c:pt idx="47">
                  <c:v>0.85343999999999998</c:v>
                </c:pt>
                <c:pt idx="48">
                  <c:v>1.8278399999999999</c:v>
                </c:pt>
                <c:pt idx="49">
                  <c:v>3.3129599999999999</c:v>
                </c:pt>
                <c:pt idx="50">
                  <c:v>2.9433600000000002</c:v>
                </c:pt>
                <c:pt idx="51">
                  <c:v>2.6342400000000001</c:v>
                </c:pt>
                <c:pt idx="52">
                  <c:v>3.07104</c:v>
                </c:pt>
                <c:pt idx="53">
                  <c:v>2.0227200000000001</c:v>
                </c:pt>
                <c:pt idx="54">
                  <c:v>2.9567999999999999</c:v>
                </c:pt>
                <c:pt idx="55">
                  <c:v>2.0495999999999999</c:v>
                </c:pt>
                <c:pt idx="56">
                  <c:v>1.2230399999999999</c:v>
                </c:pt>
                <c:pt idx="57">
                  <c:v>0.88704000000000005</c:v>
                </c:pt>
                <c:pt idx="58">
                  <c:v>2.0563199999999999</c:v>
                </c:pt>
                <c:pt idx="59">
                  <c:v>1.74048</c:v>
                </c:pt>
                <c:pt idx="60">
                  <c:v>2.3251200000000001</c:v>
                </c:pt>
                <c:pt idx="61">
                  <c:v>1.7539199999999999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MAGSTAB!$L$1</c:f>
              <c:strCache>
                <c:ptCount val="1"/>
                <c:pt idx="0">
                  <c:v>Check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spPr>
              <a:ln w="25400">
                <a:solidFill>
                  <a:srgbClr val="000000"/>
                </a:solidFill>
                <a:prstDash val="lgDash"/>
              </a:ln>
            </c:spPr>
            <c:trendlineType val="linear"/>
            <c:dispRSqr val="0"/>
            <c:dispEq val="0"/>
          </c:trendline>
          <c:xVal>
            <c:numRef>
              <c:f>MAGSTAB!$J$2:$J$63</c:f>
              <c:numCache>
                <c:formatCode>General</c:formatCode>
                <c:ptCount val="62"/>
                <c:pt idx="0">
                  <c:v>0.58463999999999994</c:v>
                </c:pt>
                <c:pt idx="1">
                  <c:v>1.8916799999999998</c:v>
                </c:pt>
                <c:pt idx="2">
                  <c:v>1.7046400000000002</c:v>
                </c:pt>
                <c:pt idx="3">
                  <c:v>1.4951999999999999</c:v>
                </c:pt>
                <c:pt idx="4">
                  <c:v>1.07968</c:v>
                </c:pt>
                <c:pt idx="5">
                  <c:v>1.6452799999999999</c:v>
                </c:pt>
                <c:pt idx="6">
                  <c:v>1.3238399999999999</c:v>
                </c:pt>
                <c:pt idx="7">
                  <c:v>1.9499199999999999</c:v>
                </c:pt>
                <c:pt idx="8">
                  <c:v>0.71119999999999994</c:v>
                </c:pt>
                <c:pt idx="9">
                  <c:v>1.6284799999999999</c:v>
                </c:pt>
                <c:pt idx="10">
                  <c:v>1.9028799999999999</c:v>
                </c:pt>
                <c:pt idx="11">
                  <c:v>0.45696000000000003</c:v>
                </c:pt>
                <c:pt idx="12">
                  <c:v>0.64288000000000001</c:v>
                </c:pt>
                <c:pt idx="13">
                  <c:v>0.67087999999999992</c:v>
                </c:pt>
                <c:pt idx="14">
                  <c:v>1.51312</c:v>
                </c:pt>
                <c:pt idx="15">
                  <c:v>0.53759999999999997</c:v>
                </c:pt>
                <c:pt idx="16">
                  <c:v>1.13232</c:v>
                </c:pt>
                <c:pt idx="17">
                  <c:v>1.4246400000000001</c:v>
                </c:pt>
                <c:pt idx="18">
                  <c:v>1.9992000000000001</c:v>
                </c:pt>
                <c:pt idx="19">
                  <c:v>1.1659200000000001</c:v>
                </c:pt>
                <c:pt idx="20">
                  <c:v>1.5960000000000001</c:v>
                </c:pt>
                <c:pt idx="21">
                  <c:v>1.4280000000000002</c:v>
                </c:pt>
                <c:pt idx="22">
                  <c:v>1.11216</c:v>
                </c:pt>
                <c:pt idx="23">
                  <c:v>1.7752000000000001</c:v>
                </c:pt>
                <c:pt idx="24">
                  <c:v>0.9833599999999999</c:v>
                </c:pt>
                <c:pt idx="25">
                  <c:v>0.37519999999999998</c:v>
                </c:pt>
                <c:pt idx="26">
                  <c:v>1.0886400000000001</c:v>
                </c:pt>
                <c:pt idx="27">
                  <c:v>1.07856</c:v>
                </c:pt>
                <c:pt idx="28">
                  <c:v>2.2456</c:v>
                </c:pt>
                <c:pt idx="29">
                  <c:v>2.4807999999999999</c:v>
                </c:pt>
                <c:pt idx="30">
                  <c:v>1.86144</c:v>
                </c:pt>
                <c:pt idx="31">
                  <c:v>1.6195200000000003</c:v>
                </c:pt>
                <c:pt idx="32">
                  <c:v>1.60944</c:v>
                </c:pt>
                <c:pt idx="33">
                  <c:v>2.3083200000000001</c:v>
                </c:pt>
                <c:pt idx="34">
                  <c:v>1.1144000000000001</c:v>
                </c:pt>
                <c:pt idx="35">
                  <c:v>2.1392000000000002</c:v>
                </c:pt>
                <c:pt idx="36">
                  <c:v>2.39568</c:v>
                </c:pt>
                <c:pt idx="37">
                  <c:v>0.6283200000000001</c:v>
                </c:pt>
                <c:pt idx="38">
                  <c:v>1.3025599999999999</c:v>
                </c:pt>
                <c:pt idx="39">
                  <c:v>1.4425600000000001</c:v>
                </c:pt>
                <c:pt idx="40">
                  <c:v>1.6755199999999999</c:v>
                </c:pt>
                <c:pt idx="41">
                  <c:v>2.0798399999999995</c:v>
                </c:pt>
                <c:pt idx="42">
                  <c:v>2.0361599999999997</c:v>
                </c:pt>
                <c:pt idx="43">
                  <c:v>2.33744</c:v>
                </c:pt>
                <c:pt idx="44">
                  <c:v>2.0014400000000001</c:v>
                </c:pt>
                <c:pt idx="45">
                  <c:v>2.5860800000000004</c:v>
                </c:pt>
                <c:pt idx="46">
                  <c:v>2.4337599999999999</c:v>
                </c:pt>
                <c:pt idx="47">
                  <c:v>1.4689919999999999</c:v>
                </c:pt>
                <c:pt idx="48">
                  <c:v>1.7998399999999999</c:v>
                </c:pt>
                <c:pt idx="49">
                  <c:v>3.0161599999999997</c:v>
                </c:pt>
                <c:pt idx="50">
                  <c:v>2.3979199999999996</c:v>
                </c:pt>
                <c:pt idx="51">
                  <c:v>2.1011200000000003</c:v>
                </c:pt>
                <c:pt idx="52">
                  <c:v>2.4695999999999998</c:v>
                </c:pt>
                <c:pt idx="53">
                  <c:v>1.6385599999999998</c:v>
                </c:pt>
                <c:pt idx="54">
                  <c:v>2.2276799999999999</c:v>
                </c:pt>
                <c:pt idx="55">
                  <c:v>1.4515199999999997</c:v>
                </c:pt>
                <c:pt idx="56">
                  <c:v>1.1580799999999998</c:v>
                </c:pt>
                <c:pt idx="57">
                  <c:v>0.83216000000000001</c:v>
                </c:pt>
                <c:pt idx="58">
                  <c:v>1.7315199999999997</c:v>
                </c:pt>
                <c:pt idx="59">
                  <c:v>1.3515033333333335</c:v>
                </c:pt>
                <c:pt idx="60">
                  <c:v>1.9174399999999998</c:v>
                </c:pt>
                <c:pt idx="61">
                  <c:v>1.8860799999999998</c:v>
                </c:pt>
              </c:numCache>
            </c:numRef>
          </c:xVal>
          <c:yVal>
            <c:numRef>
              <c:f>MAGSTAB!$L$2:$L$63</c:f>
              <c:numCache>
                <c:formatCode>General</c:formatCode>
                <c:ptCount val="62"/>
                <c:pt idx="0">
                  <c:v>0.53088000000000002</c:v>
                </c:pt>
                <c:pt idx="1">
                  <c:v>1.7203200000000001</c:v>
                </c:pt>
                <c:pt idx="2">
                  <c:v>1.2969599999999999</c:v>
                </c:pt>
                <c:pt idx="3">
                  <c:v>0.82655999999999996</c:v>
                </c:pt>
                <c:pt idx="4">
                  <c:v>0.85343999999999998</c:v>
                </c:pt>
                <c:pt idx="5">
                  <c:v>0.94079999999999997</c:v>
                </c:pt>
                <c:pt idx="6">
                  <c:v>1.2969599999999999</c:v>
                </c:pt>
                <c:pt idx="7">
                  <c:v>1.4783999999999999</c:v>
                </c:pt>
                <c:pt idx="8">
                  <c:v>0.22847999999999999</c:v>
                </c:pt>
                <c:pt idx="9">
                  <c:v>1.02816</c:v>
                </c:pt>
                <c:pt idx="10">
                  <c:v>1.0214399999999999</c:v>
                </c:pt>
                <c:pt idx="11">
                  <c:v>6.0479999999999999E-2</c:v>
                </c:pt>
                <c:pt idx="12">
                  <c:v>0.17471999999999999</c:v>
                </c:pt>
                <c:pt idx="13">
                  <c:v>0.28895999999999999</c:v>
                </c:pt>
                <c:pt idx="14">
                  <c:v>1.08192</c:v>
                </c:pt>
                <c:pt idx="15">
                  <c:v>0.45023999999999997</c:v>
                </c:pt>
                <c:pt idx="16">
                  <c:v>0.78624000000000005</c:v>
                </c:pt>
                <c:pt idx="17">
                  <c:v>1.25664</c:v>
                </c:pt>
                <c:pt idx="18">
                  <c:v>1.2163200000000001</c:v>
                </c:pt>
                <c:pt idx="19">
                  <c:v>0.65856000000000003</c:v>
                </c:pt>
                <c:pt idx="20">
                  <c:v>1.36416</c:v>
                </c:pt>
                <c:pt idx="21">
                  <c:v>0.56447999999999998</c:v>
                </c:pt>
                <c:pt idx="22">
                  <c:v>0.58464000000000005</c:v>
                </c:pt>
                <c:pt idx="23">
                  <c:v>0.98784000000000005</c:v>
                </c:pt>
                <c:pt idx="24">
                  <c:v>0.85343999999999998</c:v>
                </c:pt>
                <c:pt idx="25">
                  <c:v>0.52415999999999996</c:v>
                </c:pt>
                <c:pt idx="26">
                  <c:v>1.3171200000000001</c:v>
                </c:pt>
                <c:pt idx="27">
                  <c:v>0.89376</c:v>
                </c:pt>
                <c:pt idx="28">
                  <c:v>1.9286399999999999</c:v>
                </c:pt>
                <c:pt idx="29">
                  <c:v>1.88832</c:v>
                </c:pt>
                <c:pt idx="30">
                  <c:v>0.77280000000000004</c:v>
                </c:pt>
                <c:pt idx="31">
                  <c:v>0.7056</c:v>
                </c:pt>
                <c:pt idx="32">
                  <c:v>0.94752000000000003</c:v>
                </c:pt>
                <c:pt idx="33">
                  <c:v>1.8547199999999999</c:v>
                </c:pt>
                <c:pt idx="34">
                  <c:v>0.4032</c:v>
                </c:pt>
                <c:pt idx="35">
                  <c:v>1.73376</c:v>
                </c:pt>
                <c:pt idx="36">
                  <c:v>1.9958400000000001</c:v>
                </c:pt>
                <c:pt idx="37">
                  <c:v>0.44352000000000003</c:v>
                </c:pt>
                <c:pt idx="38">
                  <c:v>0.94752000000000003</c:v>
                </c:pt>
                <c:pt idx="39">
                  <c:v>0.99456</c:v>
                </c:pt>
                <c:pt idx="40">
                  <c:v>1.3104</c:v>
                </c:pt>
                <c:pt idx="41">
                  <c:v>1.63296</c:v>
                </c:pt>
                <c:pt idx="42">
                  <c:v>1.2230399999999999</c:v>
                </c:pt>
                <c:pt idx="43">
                  <c:v>1.2902400000000001</c:v>
                </c:pt>
                <c:pt idx="44">
                  <c:v>1.2163200000000001</c:v>
                </c:pt>
                <c:pt idx="45">
                  <c:v>1.25664</c:v>
                </c:pt>
                <c:pt idx="46">
                  <c:v>1.22976</c:v>
                </c:pt>
                <c:pt idx="47">
                  <c:v>0.98784000000000005</c:v>
                </c:pt>
                <c:pt idx="48">
                  <c:v>1.2028799999999999</c:v>
                </c:pt>
                <c:pt idx="49">
                  <c:v>1.7001599999999999</c:v>
                </c:pt>
                <c:pt idx="50">
                  <c:v>1.68</c:v>
                </c:pt>
                <c:pt idx="51">
                  <c:v>1.4179200000000001</c:v>
                </c:pt>
                <c:pt idx="52">
                  <c:v>1.9017599999999999</c:v>
                </c:pt>
                <c:pt idx="53">
                  <c:v>1.3910400000000001</c:v>
                </c:pt>
                <c:pt idx="54">
                  <c:v>1.3238399999999999</c:v>
                </c:pt>
                <c:pt idx="55">
                  <c:v>0.94752000000000003</c:v>
                </c:pt>
                <c:pt idx="56">
                  <c:v>0.86687999999999998</c:v>
                </c:pt>
                <c:pt idx="57">
                  <c:v>0.72575999999999996</c:v>
                </c:pt>
                <c:pt idx="58">
                  <c:v>1.43808</c:v>
                </c:pt>
                <c:pt idx="59">
                  <c:v>0.79967999999999995</c:v>
                </c:pt>
                <c:pt idx="60">
                  <c:v>1.4515199999999999</c:v>
                </c:pt>
                <c:pt idx="61">
                  <c:v>1.1155200000000001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MAGSTAB!$M$1</c:f>
              <c:strCache>
                <c:ptCount val="1"/>
                <c:pt idx="0">
                  <c:v>P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spPr>
              <a:ln w="25400">
                <a:solidFill>
                  <a:srgbClr val="000000"/>
                </a:solidFill>
                <a:prstDash val="lgDashDotDot"/>
              </a:ln>
            </c:spPr>
            <c:trendlineType val="linear"/>
            <c:dispRSqr val="0"/>
            <c:dispEq val="0"/>
          </c:trendline>
          <c:xVal>
            <c:numRef>
              <c:f>MAGSTAB!$J$2:$J$63</c:f>
              <c:numCache>
                <c:formatCode>General</c:formatCode>
                <c:ptCount val="62"/>
                <c:pt idx="0">
                  <c:v>0.58463999999999994</c:v>
                </c:pt>
                <c:pt idx="1">
                  <c:v>1.8916799999999998</c:v>
                </c:pt>
                <c:pt idx="2">
                  <c:v>1.7046400000000002</c:v>
                </c:pt>
                <c:pt idx="3">
                  <c:v>1.4951999999999999</c:v>
                </c:pt>
                <c:pt idx="4">
                  <c:v>1.07968</c:v>
                </c:pt>
                <c:pt idx="5">
                  <c:v>1.6452799999999999</c:v>
                </c:pt>
                <c:pt idx="6">
                  <c:v>1.3238399999999999</c:v>
                </c:pt>
                <c:pt idx="7">
                  <c:v>1.9499199999999999</c:v>
                </c:pt>
                <c:pt idx="8">
                  <c:v>0.71119999999999994</c:v>
                </c:pt>
                <c:pt idx="9">
                  <c:v>1.6284799999999999</c:v>
                </c:pt>
                <c:pt idx="10">
                  <c:v>1.9028799999999999</c:v>
                </c:pt>
                <c:pt idx="11">
                  <c:v>0.45696000000000003</c:v>
                </c:pt>
                <c:pt idx="12">
                  <c:v>0.64288000000000001</c:v>
                </c:pt>
                <c:pt idx="13">
                  <c:v>0.67087999999999992</c:v>
                </c:pt>
                <c:pt idx="14">
                  <c:v>1.51312</c:v>
                </c:pt>
                <c:pt idx="15">
                  <c:v>0.53759999999999997</c:v>
                </c:pt>
                <c:pt idx="16">
                  <c:v>1.13232</c:v>
                </c:pt>
                <c:pt idx="17">
                  <c:v>1.4246400000000001</c:v>
                </c:pt>
                <c:pt idx="18">
                  <c:v>1.9992000000000001</c:v>
                </c:pt>
                <c:pt idx="19">
                  <c:v>1.1659200000000001</c:v>
                </c:pt>
                <c:pt idx="20">
                  <c:v>1.5960000000000001</c:v>
                </c:pt>
                <c:pt idx="21">
                  <c:v>1.4280000000000002</c:v>
                </c:pt>
                <c:pt idx="22">
                  <c:v>1.11216</c:v>
                </c:pt>
                <c:pt idx="23">
                  <c:v>1.7752000000000001</c:v>
                </c:pt>
                <c:pt idx="24">
                  <c:v>0.9833599999999999</c:v>
                </c:pt>
                <c:pt idx="25">
                  <c:v>0.37519999999999998</c:v>
                </c:pt>
                <c:pt idx="26">
                  <c:v>1.0886400000000001</c:v>
                </c:pt>
                <c:pt idx="27">
                  <c:v>1.07856</c:v>
                </c:pt>
                <c:pt idx="28">
                  <c:v>2.2456</c:v>
                </c:pt>
                <c:pt idx="29">
                  <c:v>2.4807999999999999</c:v>
                </c:pt>
                <c:pt idx="30">
                  <c:v>1.86144</c:v>
                </c:pt>
                <c:pt idx="31">
                  <c:v>1.6195200000000003</c:v>
                </c:pt>
                <c:pt idx="32">
                  <c:v>1.60944</c:v>
                </c:pt>
                <c:pt idx="33">
                  <c:v>2.3083200000000001</c:v>
                </c:pt>
                <c:pt idx="34">
                  <c:v>1.1144000000000001</c:v>
                </c:pt>
                <c:pt idx="35">
                  <c:v>2.1392000000000002</c:v>
                </c:pt>
                <c:pt idx="36">
                  <c:v>2.39568</c:v>
                </c:pt>
                <c:pt idx="37">
                  <c:v>0.6283200000000001</c:v>
                </c:pt>
                <c:pt idx="38">
                  <c:v>1.3025599999999999</c:v>
                </c:pt>
                <c:pt idx="39">
                  <c:v>1.4425600000000001</c:v>
                </c:pt>
                <c:pt idx="40">
                  <c:v>1.6755199999999999</c:v>
                </c:pt>
                <c:pt idx="41">
                  <c:v>2.0798399999999995</c:v>
                </c:pt>
                <c:pt idx="42">
                  <c:v>2.0361599999999997</c:v>
                </c:pt>
                <c:pt idx="43">
                  <c:v>2.33744</c:v>
                </c:pt>
                <c:pt idx="44">
                  <c:v>2.0014400000000001</c:v>
                </c:pt>
                <c:pt idx="45">
                  <c:v>2.5860800000000004</c:v>
                </c:pt>
                <c:pt idx="46">
                  <c:v>2.4337599999999999</c:v>
                </c:pt>
                <c:pt idx="47">
                  <c:v>1.4689919999999999</c:v>
                </c:pt>
                <c:pt idx="48">
                  <c:v>1.7998399999999999</c:v>
                </c:pt>
                <c:pt idx="49">
                  <c:v>3.0161599999999997</c:v>
                </c:pt>
                <c:pt idx="50">
                  <c:v>2.3979199999999996</c:v>
                </c:pt>
                <c:pt idx="51">
                  <c:v>2.1011200000000003</c:v>
                </c:pt>
                <c:pt idx="52">
                  <c:v>2.4695999999999998</c:v>
                </c:pt>
                <c:pt idx="53">
                  <c:v>1.6385599999999998</c:v>
                </c:pt>
                <c:pt idx="54">
                  <c:v>2.2276799999999999</c:v>
                </c:pt>
                <c:pt idx="55">
                  <c:v>1.4515199999999997</c:v>
                </c:pt>
                <c:pt idx="56">
                  <c:v>1.1580799999999998</c:v>
                </c:pt>
                <c:pt idx="57">
                  <c:v>0.83216000000000001</c:v>
                </c:pt>
                <c:pt idx="58">
                  <c:v>1.7315199999999997</c:v>
                </c:pt>
                <c:pt idx="59">
                  <c:v>1.3515033333333335</c:v>
                </c:pt>
                <c:pt idx="60">
                  <c:v>1.9174399999999998</c:v>
                </c:pt>
                <c:pt idx="61">
                  <c:v>1.8860799999999998</c:v>
                </c:pt>
              </c:numCache>
            </c:numRef>
          </c:xVal>
          <c:yVal>
            <c:numRef>
              <c:f>MAGSTAB!$M$2:$M$63</c:f>
              <c:numCache>
                <c:formatCode>General</c:formatCode>
                <c:ptCount val="62"/>
                <c:pt idx="0">
                  <c:v>0.49728</c:v>
                </c:pt>
                <c:pt idx="1">
                  <c:v>1.6934400000000001</c:v>
                </c:pt>
                <c:pt idx="2">
                  <c:v>1.60608</c:v>
                </c:pt>
                <c:pt idx="3">
                  <c:v>1.48512</c:v>
                </c:pt>
                <c:pt idx="4">
                  <c:v>1.25664</c:v>
                </c:pt>
                <c:pt idx="5">
                  <c:v>1.6195200000000001</c:v>
                </c:pt>
                <c:pt idx="6">
                  <c:v>1.3036799999999999</c:v>
                </c:pt>
                <c:pt idx="7">
                  <c:v>1.93536</c:v>
                </c:pt>
                <c:pt idx="8">
                  <c:v>0.78624000000000005</c:v>
                </c:pt>
                <c:pt idx="9">
                  <c:v>1.73376</c:v>
                </c:pt>
                <c:pt idx="10">
                  <c:v>1.9219200000000001</c:v>
                </c:pt>
                <c:pt idx="11">
                  <c:v>0.54432000000000003</c:v>
                </c:pt>
                <c:pt idx="12">
                  <c:v>0.71904000000000001</c:v>
                </c:pt>
                <c:pt idx="13">
                  <c:v>0.61824000000000001</c:v>
                </c:pt>
                <c:pt idx="14">
                  <c:v>1.6732800000000001</c:v>
                </c:pt>
                <c:pt idx="15">
                  <c:v>0.46367999999999998</c:v>
                </c:pt>
                <c:pt idx="16">
                  <c:v>0.86687999999999998</c:v>
                </c:pt>
                <c:pt idx="17">
                  <c:v>1.3708800000000001</c:v>
                </c:pt>
                <c:pt idx="18">
                  <c:v>2.2176</c:v>
                </c:pt>
                <c:pt idx="19">
                  <c:v>1.0684800000000001</c:v>
                </c:pt>
                <c:pt idx="20">
                  <c:v>1.66656</c:v>
                </c:pt>
                <c:pt idx="21">
                  <c:v>1.2432000000000001</c:v>
                </c:pt>
                <c:pt idx="22">
                  <c:v>1.06176</c:v>
                </c:pt>
                <c:pt idx="23">
                  <c:v>1.6464000000000001</c:v>
                </c:pt>
                <c:pt idx="24">
                  <c:v>1.0483199999999999</c:v>
                </c:pt>
                <c:pt idx="25">
                  <c:v>0.53759999999999997</c:v>
                </c:pt>
                <c:pt idx="26">
                  <c:v>1.2902400000000001</c:v>
                </c:pt>
                <c:pt idx="27">
                  <c:v>1.02816</c:v>
                </c:pt>
                <c:pt idx="28">
                  <c:v>1.6262399999999999</c:v>
                </c:pt>
                <c:pt idx="29">
                  <c:v>1.8144</c:v>
                </c:pt>
                <c:pt idx="30">
                  <c:v>2.0025599999999999</c:v>
                </c:pt>
                <c:pt idx="31">
                  <c:v>1.1759999999999999</c:v>
                </c:pt>
                <c:pt idx="32">
                  <c:v>1.2700800000000001</c:v>
                </c:pt>
                <c:pt idx="33">
                  <c:v>1.5254399999999999</c:v>
                </c:pt>
                <c:pt idx="34">
                  <c:v>1.1424000000000001</c:v>
                </c:pt>
                <c:pt idx="35">
                  <c:v>1.73376</c:v>
                </c:pt>
                <c:pt idx="36">
                  <c:v>1.6934400000000001</c:v>
                </c:pt>
                <c:pt idx="37">
                  <c:v>0.43680000000000002</c:v>
                </c:pt>
                <c:pt idx="38">
                  <c:v>0.91391999999999995</c:v>
                </c:pt>
                <c:pt idx="39">
                  <c:v>0.84</c:v>
                </c:pt>
                <c:pt idx="40">
                  <c:v>1.3977599999999999</c:v>
                </c:pt>
                <c:pt idx="41">
                  <c:v>2.2243200000000001</c:v>
                </c:pt>
                <c:pt idx="42">
                  <c:v>0.98111999999999999</c:v>
                </c:pt>
                <c:pt idx="43">
                  <c:v>1.1692800000000001</c:v>
                </c:pt>
                <c:pt idx="44">
                  <c:v>0.96096000000000004</c:v>
                </c:pt>
                <c:pt idx="45">
                  <c:v>1.0886400000000001</c:v>
                </c:pt>
                <c:pt idx="46">
                  <c:v>1.3171200000000001</c:v>
                </c:pt>
                <c:pt idx="47">
                  <c:v>1.73376</c:v>
                </c:pt>
                <c:pt idx="48">
                  <c:v>1.13568</c:v>
                </c:pt>
                <c:pt idx="49">
                  <c:v>2.6543999999999999</c:v>
                </c:pt>
                <c:pt idx="50">
                  <c:v>2.2444799999999998</c:v>
                </c:pt>
                <c:pt idx="51">
                  <c:v>1.3104</c:v>
                </c:pt>
                <c:pt idx="52">
                  <c:v>2.0764800000000001</c:v>
                </c:pt>
                <c:pt idx="53">
                  <c:v>1.1491199999999999</c:v>
                </c:pt>
                <c:pt idx="54">
                  <c:v>1.98912</c:v>
                </c:pt>
                <c:pt idx="55">
                  <c:v>0.73919999999999997</c:v>
                </c:pt>
                <c:pt idx="56">
                  <c:v>0.90720000000000001</c:v>
                </c:pt>
                <c:pt idx="57">
                  <c:v>0.83328000000000002</c:v>
                </c:pt>
                <c:pt idx="58">
                  <c:v>1.0751999999999999</c:v>
                </c:pt>
                <c:pt idx="59">
                  <c:v>1.12896</c:v>
                </c:pt>
                <c:pt idx="60">
                  <c:v>1.23648</c:v>
                </c:pt>
                <c:pt idx="61">
                  <c:v>1.06176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MAGSTAB!$N$1</c:f>
              <c:strCache>
                <c:ptCount val="1"/>
                <c:pt idx="0">
                  <c:v>NP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spPr>
              <a:ln w="25400">
                <a:solidFill>
                  <a:srgbClr val="000000"/>
                </a:solidFill>
                <a:prstDash val="sysDash"/>
              </a:ln>
            </c:spPr>
            <c:trendlineType val="linear"/>
            <c:dispRSqr val="0"/>
            <c:dispEq val="0"/>
          </c:trendline>
          <c:xVal>
            <c:numRef>
              <c:f>MAGSTAB!$J$2:$J$63</c:f>
              <c:numCache>
                <c:formatCode>General</c:formatCode>
                <c:ptCount val="62"/>
                <c:pt idx="0">
                  <c:v>0.58463999999999994</c:v>
                </c:pt>
                <c:pt idx="1">
                  <c:v>1.8916799999999998</c:v>
                </c:pt>
                <c:pt idx="2">
                  <c:v>1.7046400000000002</c:v>
                </c:pt>
                <c:pt idx="3">
                  <c:v>1.4951999999999999</c:v>
                </c:pt>
                <c:pt idx="4">
                  <c:v>1.07968</c:v>
                </c:pt>
                <c:pt idx="5">
                  <c:v>1.6452799999999999</c:v>
                </c:pt>
                <c:pt idx="6">
                  <c:v>1.3238399999999999</c:v>
                </c:pt>
                <c:pt idx="7">
                  <c:v>1.9499199999999999</c:v>
                </c:pt>
                <c:pt idx="8">
                  <c:v>0.71119999999999994</c:v>
                </c:pt>
                <c:pt idx="9">
                  <c:v>1.6284799999999999</c:v>
                </c:pt>
                <c:pt idx="10">
                  <c:v>1.9028799999999999</c:v>
                </c:pt>
                <c:pt idx="11">
                  <c:v>0.45696000000000003</c:v>
                </c:pt>
                <c:pt idx="12">
                  <c:v>0.64288000000000001</c:v>
                </c:pt>
                <c:pt idx="13">
                  <c:v>0.67087999999999992</c:v>
                </c:pt>
                <c:pt idx="14">
                  <c:v>1.51312</c:v>
                </c:pt>
                <c:pt idx="15">
                  <c:v>0.53759999999999997</c:v>
                </c:pt>
                <c:pt idx="16">
                  <c:v>1.13232</c:v>
                </c:pt>
                <c:pt idx="17">
                  <c:v>1.4246400000000001</c:v>
                </c:pt>
                <c:pt idx="18">
                  <c:v>1.9992000000000001</c:v>
                </c:pt>
                <c:pt idx="19">
                  <c:v>1.1659200000000001</c:v>
                </c:pt>
                <c:pt idx="20">
                  <c:v>1.5960000000000001</c:v>
                </c:pt>
                <c:pt idx="21">
                  <c:v>1.4280000000000002</c:v>
                </c:pt>
                <c:pt idx="22">
                  <c:v>1.11216</c:v>
                </c:pt>
                <c:pt idx="23">
                  <c:v>1.7752000000000001</c:v>
                </c:pt>
                <c:pt idx="24">
                  <c:v>0.9833599999999999</c:v>
                </c:pt>
                <c:pt idx="25">
                  <c:v>0.37519999999999998</c:v>
                </c:pt>
                <c:pt idx="26">
                  <c:v>1.0886400000000001</c:v>
                </c:pt>
                <c:pt idx="27">
                  <c:v>1.07856</c:v>
                </c:pt>
                <c:pt idx="28">
                  <c:v>2.2456</c:v>
                </c:pt>
                <c:pt idx="29">
                  <c:v>2.4807999999999999</c:v>
                </c:pt>
                <c:pt idx="30">
                  <c:v>1.86144</c:v>
                </c:pt>
                <c:pt idx="31">
                  <c:v>1.6195200000000003</c:v>
                </c:pt>
                <c:pt idx="32">
                  <c:v>1.60944</c:v>
                </c:pt>
                <c:pt idx="33">
                  <c:v>2.3083200000000001</c:v>
                </c:pt>
                <c:pt idx="34">
                  <c:v>1.1144000000000001</c:v>
                </c:pt>
                <c:pt idx="35">
                  <c:v>2.1392000000000002</c:v>
                </c:pt>
                <c:pt idx="36">
                  <c:v>2.39568</c:v>
                </c:pt>
                <c:pt idx="37">
                  <c:v>0.6283200000000001</c:v>
                </c:pt>
                <c:pt idx="38">
                  <c:v>1.3025599999999999</c:v>
                </c:pt>
                <c:pt idx="39">
                  <c:v>1.4425600000000001</c:v>
                </c:pt>
                <c:pt idx="40">
                  <c:v>1.6755199999999999</c:v>
                </c:pt>
                <c:pt idx="41">
                  <c:v>2.0798399999999995</c:v>
                </c:pt>
                <c:pt idx="42">
                  <c:v>2.0361599999999997</c:v>
                </c:pt>
                <c:pt idx="43">
                  <c:v>2.33744</c:v>
                </c:pt>
                <c:pt idx="44">
                  <c:v>2.0014400000000001</c:v>
                </c:pt>
                <c:pt idx="45">
                  <c:v>2.5860800000000004</c:v>
                </c:pt>
                <c:pt idx="46">
                  <c:v>2.4337599999999999</c:v>
                </c:pt>
                <c:pt idx="47">
                  <c:v>1.4689919999999999</c:v>
                </c:pt>
                <c:pt idx="48">
                  <c:v>1.7998399999999999</c:v>
                </c:pt>
                <c:pt idx="49">
                  <c:v>3.0161599999999997</c:v>
                </c:pt>
                <c:pt idx="50">
                  <c:v>2.3979199999999996</c:v>
                </c:pt>
                <c:pt idx="51">
                  <c:v>2.1011200000000003</c:v>
                </c:pt>
                <c:pt idx="52">
                  <c:v>2.4695999999999998</c:v>
                </c:pt>
                <c:pt idx="53">
                  <c:v>1.6385599999999998</c:v>
                </c:pt>
                <c:pt idx="54">
                  <c:v>2.2276799999999999</c:v>
                </c:pt>
                <c:pt idx="55">
                  <c:v>1.4515199999999997</c:v>
                </c:pt>
                <c:pt idx="56">
                  <c:v>1.1580799999999998</c:v>
                </c:pt>
                <c:pt idx="57">
                  <c:v>0.83216000000000001</c:v>
                </c:pt>
                <c:pt idx="58">
                  <c:v>1.7315199999999997</c:v>
                </c:pt>
                <c:pt idx="59">
                  <c:v>1.3515033333333335</c:v>
                </c:pt>
                <c:pt idx="60">
                  <c:v>1.9174399999999998</c:v>
                </c:pt>
                <c:pt idx="61">
                  <c:v>1.8860799999999998</c:v>
                </c:pt>
              </c:numCache>
            </c:numRef>
          </c:xVal>
          <c:yVal>
            <c:numRef>
              <c:f>MAGSTAB!$N$2:$N$63</c:f>
              <c:numCache>
                <c:formatCode>General</c:formatCode>
                <c:ptCount val="62"/>
                <c:pt idx="0">
                  <c:v>0.43680000000000002</c:v>
                </c:pt>
                <c:pt idx="1">
                  <c:v>1.90848</c:v>
                </c:pt>
                <c:pt idx="2">
                  <c:v>1.9219200000000001</c:v>
                </c:pt>
                <c:pt idx="3">
                  <c:v>1.53888</c:v>
                </c:pt>
                <c:pt idx="4">
                  <c:v>1.2096</c:v>
                </c:pt>
                <c:pt idx="5">
                  <c:v>1.7539199999999999</c:v>
                </c:pt>
                <c:pt idx="6">
                  <c:v>1.35744</c:v>
                </c:pt>
                <c:pt idx="7">
                  <c:v>2.0361600000000002</c:v>
                </c:pt>
                <c:pt idx="8">
                  <c:v>0.78624000000000005</c:v>
                </c:pt>
                <c:pt idx="9">
                  <c:v>1.63968</c:v>
                </c:pt>
                <c:pt idx="10">
                  <c:v>2.0563199999999999</c:v>
                </c:pt>
                <c:pt idx="11">
                  <c:v>0.58464000000000005</c:v>
                </c:pt>
                <c:pt idx="12">
                  <c:v>0.73248000000000002</c:v>
                </c:pt>
                <c:pt idx="13">
                  <c:v>0.79967999999999995</c:v>
                </c:pt>
                <c:pt idx="14">
                  <c:v>1.6195200000000001</c:v>
                </c:pt>
                <c:pt idx="15">
                  <c:v>0.40992000000000001</c:v>
                </c:pt>
                <c:pt idx="16">
                  <c:v>1.40448</c:v>
                </c:pt>
                <c:pt idx="17">
                  <c:v>1.53216</c:v>
                </c:pt>
                <c:pt idx="18">
                  <c:v>2.31168</c:v>
                </c:pt>
                <c:pt idx="19">
                  <c:v>1.1692800000000001</c:v>
                </c:pt>
                <c:pt idx="20">
                  <c:v>1.7740800000000001</c:v>
                </c:pt>
                <c:pt idx="21">
                  <c:v>1.43808</c:v>
                </c:pt>
                <c:pt idx="22">
                  <c:v>1.1491199999999999</c:v>
                </c:pt>
                <c:pt idx="23">
                  <c:v>2.1503999999999999</c:v>
                </c:pt>
                <c:pt idx="24">
                  <c:v>0.84</c:v>
                </c:pt>
                <c:pt idx="25">
                  <c:v>0.36287999999999998</c:v>
                </c:pt>
                <c:pt idx="26">
                  <c:v>1.0147200000000001</c:v>
                </c:pt>
                <c:pt idx="27">
                  <c:v>1.06176</c:v>
                </c:pt>
                <c:pt idx="28">
                  <c:v>2.4796800000000001</c:v>
                </c:pt>
                <c:pt idx="29">
                  <c:v>2.6543999999999999</c:v>
                </c:pt>
                <c:pt idx="30">
                  <c:v>2.2848000000000002</c:v>
                </c:pt>
                <c:pt idx="31">
                  <c:v>1.7539199999999999</c:v>
                </c:pt>
                <c:pt idx="32">
                  <c:v>1.9152</c:v>
                </c:pt>
                <c:pt idx="33">
                  <c:v>2.7888000000000002</c:v>
                </c:pt>
                <c:pt idx="34">
                  <c:v>1.3910400000000001</c:v>
                </c:pt>
                <c:pt idx="35">
                  <c:v>2.06304</c:v>
                </c:pt>
                <c:pt idx="36">
                  <c:v>3.3129599999999999</c:v>
                </c:pt>
                <c:pt idx="37">
                  <c:v>0.67871999999999999</c:v>
                </c:pt>
                <c:pt idx="38">
                  <c:v>1.5791999999999999</c:v>
                </c:pt>
                <c:pt idx="39">
                  <c:v>1.70688</c:v>
                </c:pt>
                <c:pt idx="40">
                  <c:v>1.5791999999999999</c:v>
                </c:pt>
                <c:pt idx="41">
                  <c:v>2.4326400000000001</c:v>
                </c:pt>
                <c:pt idx="42">
                  <c:v>2.61408</c:v>
                </c:pt>
                <c:pt idx="43">
                  <c:v>2.9635199999999999</c:v>
                </c:pt>
                <c:pt idx="44">
                  <c:v>2.6073599999999999</c:v>
                </c:pt>
                <c:pt idx="45">
                  <c:v>3.4540799999999998</c:v>
                </c:pt>
                <c:pt idx="46">
                  <c:v>3.0643199999999999</c:v>
                </c:pt>
                <c:pt idx="47">
                  <c:v>2.17056</c:v>
                </c:pt>
                <c:pt idx="48">
                  <c:v>2.16384</c:v>
                </c:pt>
                <c:pt idx="49">
                  <c:v>3.5347200000000001</c:v>
                </c:pt>
                <c:pt idx="50">
                  <c:v>2.8896000000000002</c:v>
                </c:pt>
                <c:pt idx="51">
                  <c:v>2.57376</c:v>
                </c:pt>
                <c:pt idx="52">
                  <c:v>2.16384</c:v>
                </c:pt>
                <c:pt idx="53">
                  <c:v>1.8748800000000001</c:v>
                </c:pt>
                <c:pt idx="54">
                  <c:v>2.1369600000000002</c:v>
                </c:pt>
                <c:pt idx="55">
                  <c:v>1.4918400000000001</c:v>
                </c:pt>
                <c:pt idx="56">
                  <c:v>0.88704000000000005</c:v>
                </c:pt>
                <c:pt idx="57">
                  <c:v>0.78624000000000005</c:v>
                </c:pt>
                <c:pt idx="58">
                  <c:v>1.68</c:v>
                </c:pt>
                <c:pt idx="59">
                  <c:v>1.0953599999999999</c:v>
                </c:pt>
                <c:pt idx="60">
                  <c:v>2.1436799999999998</c:v>
                </c:pt>
                <c:pt idx="61">
                  <c:v>1.5926400000000001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MAGSTAB!$O$1</c:f>
              <c:strCache>
                <c:ptCount val="1"/>
                <c:pt idx="0">
                  <c:v>NPK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spPr>
              <a:ln w="38100">
                <a:solidFill>
                  <a:srgbClr val="C0C0C0"/>
                </a:solidFill>
                <a:prstDash val="sysDash"/>
              </a:ln>
            </c:spPr>
            <c:trendlineType val="linear"/>
            <c:dispRSqr val="0"/>
            <c:dispEq val="0"/>
          </c:trendline>
          <c:xVal>
            <c:numRef>
              <c:f>MAGSTAB!$J$2:$J$63</c:f>
              <c:numCache>
                <c:formatCode>General</c:formatCode>
                <c:ptCount val="62"/>
                <c:pt idx="0">
                  <c:v>0.58463999999999994</c:v>
                </c:pt>
                <c:pt idx="1">
                  <c:v>1.8916799999999998</c:v>
                </c:pt>
                <c:pt idx="2">
                  <c:v>1.7046400000000002</c:v>
                </c:pt>
                <c:pt idx="3">
                  <c:v>1.4951999999999999</c:v>
                </c:pt>
                <c:pt idx="4">
                  <c:v>1.07968</c:v>
                </c:pt>
                <c:pt idx="5">
                  <c:v>1.6452799999999999</c:v>
                </c:pt>
                <c:pt idx="6">
                  <c:v>1.3238399999999999</c:v>
                </c:pt>
                <c:pt idx="7">
                  <c:v>1.9499199999999999</c:v>
                </c:pt>
                <c:pt idx="8">
                  <c:v>0.71119999999999994</c:v>
                </c:pt>
                <c:pt idx="9">
                  <c:v>1.6284799999999999</c:v>
                </c:pt>
                <c:pt idx="10">
                  <c:v>1.9028799999999999</c:v>
                </c:pt>
                <c:pt idx="11">
                  <c:v>0.45696000000000003</c:v>
                </c:pt>
                <c:pt idx="12">
                  <c:v>0.64288000000000001</c:v>
                </c:pt>
                <c:pt idx="13">
                  <c:v>0.67087999999999992</c:v>
                </c:pt>
                <c:pt idx="14">
                  <c:v>1.51312</c:v>
                </c:pt>
                <c:pt idx="15">
                  <c:v>0.53759999999999997</c:v>
                </c:pt>
                <c:pt idx="16">
                  <c:v>1.13232</c:v>
                </c:pt>
                <c:pt idx="17">
                  <c:v>1.4246400000000001</c:v>
                </c:pt>
                <c:pt idx="18">
                  <c:v>1.9992000000000001</c:v>
                </c:pt>
                <c:pt idx="19">
                  <c:v>1.1659200000000001</c:v>
                </c:pt>
                <c:pt idx="20">
                  <c:v>1.5960000000000001</c:v>
                </c:pt>
                <c:pt idx="21">
                  <c:v>1.4280000000000002</c:v>
                </c:pt>
                <c:pt idx="22">
                  <c:v>1.11216</c:v>
                </c:pt>
                <c:pt idx="23">
                  <c:v>1.7752000000000001</c:v>
                </c:pt>
                <c:pt idx="24">
                  <c:v>0.9833599999999999</c:v>
                </c:pt>
                <c:pt idx="25">
                  <c:v>0.37519999999999998</c:v>
                </c:pt>
                <c:pt idx="26">
                  <c:v>1.0886400000000001</c:v>
                </c:pt>
                <c:pt idx="27">
                  <c:v>1.07856</c:v>
                </c:pt>
                <c:pt idx="28">
                  <c:v>2.2456</c:v>
                </c:pt>
                <c:pt idx="29">
                  <c:v>2.4807999999999999</c:v>
                </c:pt>
                <c:pt idx="30">
                  <c:v>1.86144</c:v>
                </c:pt>
                <c:pt idx="31">
                  <c:v>1.6195200000000003</c:v>
                </c:pt>
                <c:pt idx="32">
                  <c:v>1.60944</c:v>
                </c:pt>
                <c:pt idx="33">
                  <c:v>2.3083200000000001</c:v>
                </c:pt>
                <c:pt idx="34">
                  <c:v>1.1144000000000001</c:v>
                </c:pt>
                <c:pt idx="35">
                  <c:v>2.1392000000000002</c:v>
                </c:pt>
                <c:pt idx="36">
                  <c:v>2.39568</c:v>
                </c:pt>
                <c:pt idx="37">
                  <c:v>0.6283200000000001</c:v>
                </c:pt>
                <c:pt idx="38">
                  <c:v>1.3025599999999999</c:v>
                </c:pt>
                <c:pt idx="39">
                  <c:v>1.4425600000000001</c:v>
                </c:pt>
                <c:pt idx="40">
                  <c:v>1.6755199999999999</c:v>
                </c:pt>
                <c:pt idx="41">
                  <c:v>2.0798399999999995</c:v>
                </c:pt>
                <c:pt idx="42">
                  <c:v>2.0361599999999997</c:v>
                </c:pt>
                <c:pt idx="43">
                  <c:v>2.33744</c:v>
                </c:pt>
                <c:pt idx="44">
                  <c:v>2.0014400000000001</c:v>
                </c:pt>
                <c:pt idx="45">
                  <c:v>2.5860800000000004</c:v>
                </c:pt>
                <c:pt idx="46">
                  <c:v>2.4337599999999999</c:v>
                </c:pt>
                <c:pt idx="47">
                  <c:v>1.4689919999999999</c:v>
                </c:pt>
                <c:pt idx="48">
                  <c:v>1.7998399999999999</c:v>
                </c:pt>
                <c:pt idx="49">
                  <c:v>3.0161599999999997</c:v>
                </c:pt>
                <c:pt idx="50">
                  <c:v>2.3979199999999996</c:v>
                </c:pt>
                <c:pt idx="51">
                  <c:v>2.1011200000000003</c:v>
                </c:pt>
                <c:pt idx="52">
                  <c:v>2.4695999999999998</c:v>
                </c:pt>
                <c:pt idx="53">
                  <c:v>1.6385599999999998</c:v>
                </c:pt>
                <c:pt idx="54">
                  <c:v>2.2276799999999999</c:v>
                </c:pt>
                <c:pt idx="55">
                  <c:v>1.4515199999999997</c:v>
                </c:pt>
                <c:pt idx="56">
                  <c:v>1.1580799999999998</c:v>
                </c:pt>
                <c:pt idx="57">
                  <c:v>0.83216000000000001</c:v>
                </c:pt>
                <c:pt idx="58">
                  <c:v>1.7315199999999997</c:v>
                </c:pt>
                <c:pt idx="59">
                  <c:v>1.3515033333333335</c:v>
                </c:pt>
                <c:pt idx="60">
                  <c:v>1.9174399999999998</c:v>
                </c:pt>
                <c:pt idx="61">
                  <c:v>1.8860799999999998</c:v>
                </c:pt>
              </c:numCache>
            </c:numRef>
          </c:xVal>
          <c:yVal>
            <c:numRef>
              <c:f>MAGSTAB!$O$2:$O$63</c:f>
              <c:numCache>
                <c:formatCode>General</c:formatCode>
                <c:ptCount val="62"/>
                <c:pt idx="0">
                  <c:v>0.36959999999999998</c:v>
                </c:pt>
                <c:pt idx="1">
                  <c:v>2.17056</c:v>
                </c:pt>
                <c:pt idx="2">
                  <c:v>1.5254399999999999</c:v>
                </c:pt>
                <c:pt idx="3">
                  <c:v>1.68672</c:v>
                </c:pt>
                <c:pt idx="4">
                  <c:v>1.4716800000000001</c:v>
                </c:pt>
                <c:pt idx="5">
                  <c:v>1.8144</c:v>
                </c:pt>
                <c:pt idx="6">
                  <c:v>1.38432</c:v>
                </c:pt>
                <c:pt idx="7">
                  <c:v>2.16384</c:v>
                </c:pt>
                <c:pt idx="8">
                  <c:v>0.83328000000000002</c:v>
                </c:pt>
                <c:pt idx="9">
                  <c:v>1.7942400000000001</c:v>
                </c:pt>
                <c:pt idx="10">
                  <c:v>2.2579199999999999</c:v>
                </c:pt>
                <c:pt idx="11">
                  <c:v>0.55103999999999997</c:v>
                </c:pt>
                <c:pt idx="12">
                  <c:v>0.66527999999999998</c:v>
                </c:pt>
                <c:pt idx="13">
                  <c:v>0.73248000000000002</c:v>
                </c:pt>
                <c:pt idx="14">
                  <c:v>1.5523199999999999</c:v>
                </c:pt>
                <c:pt idx="15">
                  <c:v>0.66527999999999998</c:v>
                </c:pt>
                <c:pt idx="16">
                  <c:v>1.0147200000000001</c:v>
                </c:pt>
                <c:pt idx="17">
                  <c:v>1.6195200000000001</c:v>
                </c:pt>
                <c:pt idx="18">
                  <c:v>2.31168</c:v>
                </c:pt>
                <c:pt idx="19">
                  <c:v>1.3238399999999999</c:v>
                </c:pt>
                <c:pt idx="20">
                  <c:v>1.43808</c:v>
                </c:pt>
                <c:pt idx="21">
                  <c:v>1.6262399999999999</c:v>
                </c:pt>
                <c:pt idx="22">
                  <c:v>1.1222399999999999</c:v>
                </c:pt>
                <c:pt idx="23">
                  <c:v>2.1571199999999999</c:v>
                </c:pt>
                <c:pt idx="24">
                  <c:v>1.02816</c:v>
                </c:pt>
                <c:pt idx="25">
                  <c:v>0.16800000000000001</c:v>
                </c:pt>
                <c:pt idx="26">
                  <c:v>1.0483199999999999</c:v>
                </c:pt>
                <c:pt idx="27">
                  <c:v>1.1424000000000001</c:v>
                </c:pt>
                <c:pt idx="28">
                  <c:v>2.3990399999999998</c:v>
                </c:pt>
                <c:pt idx="29">
                  <c:v>2.6476799999999998</c:v>
                </c:pt>
                <c:pt idx="30">
                  <c:v>2.36544</c:v>
                </c:pt>
                <c:pt idx="31">
                  <c:v>1.8547199999999999</c:v>
                </c:pt>
                <c:pt idx="32">
                  <c:v>1.8144</c:v>
                </c:pt>
                <c:pt idx="33">
                  <c:v>2.17056</c:v>
                </c:pt>
                <c:pt idx="34">
                  <c:v>1.4918400000000001</c:v>
                </c:pt>
                <c:pt idx="35">
                  <c:v>2.00928</c:v>
                </c:pt>
                <c:pt idx="36">
                  <c:v>2.3184</c:v>
                </c:pt>
                <c:pt idx="37">
                  <c:v>0.66527999999999998</c:v>
                </c:pt>
                <c:pt idx="38">
                  <c:v>1.5993599999999999</c:v>
                </c:pt>
                <c:pt idx="39">
                  <c:v>1.8211200000000001</c:v>
                </c:pt>
                <c:pt idx="40">
                  <c:v>2.0832000000000002</c:v>
                </c:pt>
                <c:pt idx="41">
                  <c:v>1.98912</c:v>
                </c:pt>
                <c:pt idx="42">
                  <c:v>2.4931199999999998</c:v>
                </c:pt>
                <c:pt idx="43">
                  <c:v>2.9097599999999999</c:v>
                </c:pt>
                <c:pt idx="44">
                  <c:v>2.0428799999999998</c:v>
                </c:pt>
                <c:pt idx="45">
                  <c:v>3.2121599999999999</c:v>
                </c:pt>
                <c:pt idx="46">
                  <c:v>3.0441600000000002</c:v>
                </c:pt>
                <c:pt idx="47">
                  <c:v>1.5993599999999999</c:v>
                </c:pt>
                <c:pt idx="48">
                  <c:v>2.26464</c:v>
                </c:pt>
                <c:pt idx="49">
                  <c:v>3.3801600000000001</c:v>
                </c:pt>
                <c:pt idx="50">
                  <c:v>2.4864000000000002</c:v>
                </c:pt>
                <c:pt idx="51">
                  <c:v>2.1907199999999998</c:v>
                </c:pt>
                <c:pt idx="52">
                  <c:v>2.7081599999999999</c:v>
                </c:pt>
                <c:pt idx="53">
                  <c:v>1.70688</c:v>
                </c:pt>
                <c:pt idx="54">
                  <c:v>2.1907199999999998</c:v>
                </c:pt>
                <c:pt idx="55">
                  <c:v>1.5724800000000001</c:v>
                </c:pt>
                <c:pt idx="56">
                  <c:v>1.43136</c:v>
                </c:pt>
                <c:pt idx="57">
                  <c:v>0.82655999999999996</c:v>
                </c:pt>
                <c:pt idx="58">
                  <c:v>1.9958400000000001</c:v>
                </c:pt>
                <c:pt idx="59">
                  <c:v>1.6847000000000001</c:v>
                </c:pt>
                <c:pt idx="60">
                  <c:v>2.16384</c:v>
                </c:pt>
                <c:pt idx="61">
                  <c:v>2.8291200000000001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MAGSTAB!$P$1</c:f>
              <c:strCache>
                <c:ptCount val="1"/>
                <c:pt idx="0">
                  <c:v>NPKL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spPr>
              <a:ln w="25400">
                <a:solidFill>
                  <a:srgbClr val="000000"/>
                </a:solidFill>
                <a:prstDash val="lgDashDot"/>
              </a:ln>
            </c:spPr>
            <c:trendlineType val="linear"/>
            <c:dispRSqr val="0"/>
            <c:dispEq val="0"/>
          </c:trendline>
          <c:xVal>
            <c:numRef>
              <c:f>MAGSTAB!$J$2:$J$63</c:f>
              <c:numCache>
                <c:formatCode>General</c:formatCode>
                <c:ptCount val="62"/>
                <c:pt idx="0">
                  <c:v>0.58463999999999994</c:v>
                </c:pt>
                <c:pt idx="1">
                  <c:v>1.8916799999999998</c:v>
                </c:pt>
                <c:pt idx="2">
                  <c:v>1.7046400000000002</c:v>
                </c:pt>
                <c:pt idx="3">
                  <c:v>1.4951999999999999</c:v>
                </c:pt>
                <c:pt idx="4">
                  <c:v>1.07968</c:v>
                </c:pt>
                <c:pt idx="5">
                  <c:v>1.6452799999999999</c:v>
                </c:pt>
                <c:pt idx="6">
                  <c:v>1.3238399999999999</c:v>
                </c:pt>
                <c:pt idx="7">
                  <c:v>1.9499199999999999</c:v>
                </c:pt>
                <c:pt idx="8">
                  <c:v>0.71119999999999994</c:v>
                </c:pt>
                <c:pt idx="9">
                  <c:v>1.6284799999999999</c:v>
                </c:pt>
                <c:pt idx="10">
                  <c:v>1.9028799999999999</c:v>
                </c:pt>
                <c:pt idx="11">
                  <c:v>0.45696000000000003</c:v>
                </c:pt>
                <c:pt idx="12">
                  <c:v>0.64288000000000001</c:v>
                </c:pt>
                <c:pt idx="13">
                  <c:v>0.67087999999999992</c:v>
                </c:pt>
                <c:pt idx="14">
                  <c:v>1.51312</c:v>
                </c:pt>
                <c:pt idx="15">
                  <c:v>0.53759999999999997</c:v>
                </c:pt>
                <c:pt idx="16">
                  <c:v>1.13232</c:v>
                </c:pt>
                <c:pt idx="17">
                  <c:v>1.4246400000000001</c:v>
                </c:pt>
                <c:pt idx="18">
                  <c:v>1.9992000000000001</c:v>
                </c:pt>
                <c:pt idx="19">
                  <c:v>1.1659200000000001</c:v>
                </c:pt>
                <c:pt idx="20">
                  <c:v>1.5960000000000001</c:v>
                </c:pt>
                <c:pt idx="21">
                  <c:v>1.4280000000000002</c:v>
                </c:pt>
                <c:pt idx="22">
                  <c:v>1.11216</c:v>
                </c:pt>
                <c:pt idx="23">
                  <c:v>1.7752000000000001</c:v>
                </c:pt>
                <c:pt idx="24">
                  <c:v>0.9833599999999999</c:v>
                </c:pt>
                <c:pt idx="25">
                  <c:v>0.37519999999999998</c:v>
                </c:pt>
                <c:pt idx="26">
                  <c:v>1.0886400000000001</c:v>
                </c:pt>
                <c:pt idx="27">
                  <c:v>1.07856</c:v>
                </c:pt>
                <c:pt idx="28">
                  <c:v>2.2456</c:v>
                </c:pt>
                <c:pt idx="29">
                  <c:v>2.4807999999999999</c:v>
                </c:pt>
                <c:pt idx="30">
                  <c:v>1.86144</c:v>
                </c:pt>
                <c:pt idx="31">
                  <c:v>1.6195200000000003</c:v>
                </c:pt>
                <c:pt idx="32">
                  <c:v>1.60944</c:v>
                </c:pt>
                <c:pt idx="33">
                  <c:v>2.3083200000000001</c:v>
                </c:pt>
                <c:pt idx="34">
                  <c:v>1.1144000000000001</c:v>
                </c:pt>
                <c:pt idx="35">
                  <c:v>2.1392000000000002</c:v>
                </c:pt>
                <c:pt idx="36">
                  <c:v>2.39568</c:v>
                </c:pt>
                <c:pt idx="37">
                  <c:v>0.6283200000000001</c:v>
                </c:pt>
                <c:pt idx="38">
                  <c:v>1.3025599999999999</c:v>
                </c:pt>
                <c:pt idx="39">
                  <c:v>1.4425600000000001</c:v>
                </c:pt>
                <c:pt idx="40">
                  <c:v>1.6755199999999999</c:v>
                </c:pt>
                <c:pt idx="41">
                  <c:v>2.0798399999999995</c:v>
                </c:pt>
                <c:pt idx="42">
                  <c:v>2.0361599999999997</c:v>
                </c:pt>
                <c:pt idx="43">
                  <c:v>2.33744</c:v>
                </c:pt>
                <c:pt idx="44">
                  <c:v>2.0014400000000001</c:v>
                </c:pt>
                <c:pt idx="45">
                  <c:v>2.5860800000000004</c:v>
                </c:pt>
                <c:pt idx="46">
                  <c:v>2.4337599999999999</c:v>
                </c:pt>
                <c:pt idx="47">
                  <c:v>1.4689919999999999</c:v>
                </c:pt>
                <c:pt idx="48">
                  <c:v>1.7998399999999999</c:v>
                </c:pt>
                <c:pt idx="49">
                  <c:v>3.0161599999999997</c:v>
                </c:pt>
                <c:pt idx="50">
                  <c:v>2.3979199999999996</c:v>
                </c:pt>
                <c:pt idx="51">
                  <c:v>2.1011200000000003</c:v>
                </c:pt>
                <c:pt idx="52">
                  <c:v>2.4695999999999998</c:v>
                </c:pt>
                <c:pt idx="53">
                  <c:v>1.6385599999999998</c:v>
                </c:pt>
                <c:pt idx="54">
                  <c:v>2.2276799999999999</c:v>
                </c:pt>
                <c:pt idx="55">
                  <c:v>1.4515199999999997</c:v>
                </c:pt>
                <c:pt idx="56">
                  <c:v>1.1580799999999998</c:v>
                </c:pt>
                <c:pt idx="57">
                  <c:v>0.83216000000000001</c:v>
                </c:pt>
                <c:pt idx="58">
                  <c:v>1.7315199999999997</c:v>
                </c:pt>
                <c:pt idx="59">
                  <c:v>1.3515033333333335</c:v>
                </c:pt>
                <c:pt idx="60">
                  <c:v>1.9174399999999998</c:v>
                </c:pt>
                <c:pt idx="61">
                  <c:v>1.8860799999999998</c:v>
                </c:pt>
              </c:numCache>
            </c:numRef>
          </c:xVal>
          <c:yVal>
            <c:numRef>
              <c:f>MAGSTAB!$P$2:$P$63</c:f>
              <c:numCache>
                <c:formatCode>General</c:formatCode>
                <c:ptCount val="62"/>
                <c:pt idx="0">
                  <c:v>0.38976</c:v>
                </c:pt>
                <c:pt idx="1">
                  <c:v>2.1772800000000001</c:v>
                </c:pt>
                <c:pt idx="2">
                  <c:v>1.8480000000000001</c:v>
                </c:pt>
                <c:pt idx="3">
                  <c:v>1.5523199999999999</c:v>
                </c:pt>
                <c:pt idx="4">
                  <c:v>0.83328000000000002</c:v>
                </c:pt>
                <c:pt idx="5">
                  <c:v>1.8815999999999999</c:v>
                </c:pt>
                <c:pt idx="6">
                  <c:v>1.13568</c:v>
                </c:pt>
                <c:pt idx="7">
                  <c:v>2.1840000000000002</c:v>
                </c:pt>
                <c:pt idx="8">
                  <c:v>0.94752000000000003</c:v>
                </c:pt>
                <c:pt idx="9">
                  <c:v>1.8815999999999999</c:v>
                </c:pt>
                <c:pt idx="10">
                  <c:v>2.26464</c:v>
                </c:pt>
                <c:pt idx="11">
                  <c:v>0.57120000000000004</c:v>
                </c:pt>
                <c:pt idx="12">
                  <c:v>0.72575999999999996</c:v>
                </c:pt>
                <c:pt idx="13">
                  <c:v>0.82655999999999996</c:v>
                </c:pt>
                <c:pt idx="14">
                  <c:v>1.58592</c:v>
                </c:pt>
                <c:pt idx="15">
                  <c:v>0.69216</c:v>
                </c:pt>
                <c:pt idx="16">
                  <c:v>0.81311999999999995</c:v>
                </c:pt>
                <c:pt idx="17">
                  <c:v>1.3440000000000001</c:v>
                </c:pt>
                <c:pt idx="18">
                  <c:v>2.26464</c:v>
                </c:pt>
                <c:pt idx="19">
                  <c:v>1.3708800000000001</c:v>
                </c:pt>
                <c:pt idx="20">
                  <c:v>1.76064</c:v>
                </c:pt>
                <c:pt idx="21">
                  <c:v>1.9555199999999999</c:v>
                </c:pt>
                <c:pt idx="22">
                  <c:v>1.9488000000000001</c:v>
                </c:pt>
                <c:pt idx="23">
                  <c:v>2.2579199999999999</c:v>
                </c:pt>
                <c:pt idx="24">
                  <c:v>1.1222399999999999</c:v>
                </c:pt>
                <c:pt idx="25">
                  <c:v>0.43680000000000002</c:v>
                </c:pt>
                <c:pt idx="26">
                  <c:v>1.03488</c:v>
                </c:pt>
                <c:pt idx="27">
                  <c:v>0.94752000000000003</c:v>
                </c:pt>
                <c:pt idx="28">
                  <c:v>2.52</c:v>
                </c:pt>
                <c:pt idx="29">
                  <c:v>2.8896000000000002</c:v>
                </c:pt>
                <c:pt idx="30">
                  <c:v>2.27136</c:v>
                </c:pt>
                <c:pt idx="31">
                  <c:v>1.96896</c:v>
                </c:pt>
                <c:pt idx="32">
                  <c:v>2.0563199999999999</c:v>
                </c:pt>
                <c:pt idx="33">
                  <c:v>2.9635199999999999</c:v>
                </c:pt>
                <c:pt idx="34">
                  <c:v>1.5791999999999999</c:v>
                </c:pt>
                <c:pt idx="35">
                  <c:v>2.5939199999999998</c:v>
                </c:pt>
                <c:pt idx="36">
                  <c:v>2.5603199999999999</c:v>
                </c:pt>
                <c:pt idx="37">
                  <c:v>0.75936000000000003</c:v>
                </c:pt>
                <c:pt idx="38">
                  <c:v>1.6934400000000001</c:v>
                </c:pt>
                <c:pt idx="39">
                  <c:v>1.8950400000000001</c:v>
                </c:pt>
                <c:pt idx="40">
                  <c:v>2.0294400000000001</c:v>
                </c:pt>
                <c:pt idx="41">
                  <c:v>2.2444799999999998</c:v>
                </c:pt>
                <c:pt idx="42">
                  <c:v>2.6476799999999998</c:v>
                </c:pt>
                <c:pt idx="43">
                  <c:v>2.8627199999999999</c:v>
                </c:pt>
                <c:pt idx="44">
                  <c:v>2.86944</c:v>
                </c:pt>
                <c:pt idx="45">
                  <c:v>3.3667199999999999</c:v>
                </c:pt>
                <c:pt idx="46">
                  <c:v>3.1046399999999998</c:v>
                </c:pt>
                <c:pt idx="47">
                  <c:v>0</c:v>
                </c:pt>
                <c:pt idx="48">
                  <c:v>2.2041599999999999</c:v>
                </c:pt>
                <c:pt idx="49">
                  <c:v>3.5145599999999999</c:v>
                </c:pt>
                <c:pt idx="50">
                  <c:v>2.1436799999999998</c:v>
                </c:pt>
                <c:pt idx="51">
                  <c:v>2.4796800000000001</c:v>
                </c:pt>
                <c:pt idx="52">
                  <c:v>2.8963199999999998</c:v>
                </c:pt>
                <c:pt idx="53">
                  <c:v>1.68672</c:v>
                </c:pt>
                <c:pt idx="54">
                  <c:v>2.76864</c:v>
                </c:pt>
                <c:pt idx="55">
                  <c:v>1.90848</c:v>
                </c:pt>
                <c:pt idx="56">
                  <c:v>1.63296</c:v>
                </c:pt>
                <c:pt idx="57">
                  <c:v>0.93408000000000002</c:v>
                </c:pt>
                <c:pt idx="58">
                  <c:v>2.1436799999999998</c:v>
                </c:pt>
                <c:pt idx="59">
                  <c:v>1.65984</c:v>
                </c:pt>
                <c:pt idx="60">
                  <c:v>2.1840000000000002</c:v>
                </c:pt>
                <c:pt idx="61">
                  <c:v>2.9635199999999999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9528208"/>
        <c:axId val="719528768"/>
      </c:scatterChart>
      <c:valAx>
        <c:axId val="719528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1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Yearly mean, Mg ha</a:t>
                </a:r>
                <a:r>
                  <a:rPr lang="en-US" sz="1100" b="0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-1</a:t>
                </a:r>
              </a:p>
            </c:rich>
          </c:tx>
          <c:layout>
            <c:manualLayout>
              <c:xMode val="edge"/>
              <c:yMode val="edge"/>
              <c:x val="0.43035714285714288"/>
              <c:y val="0.88948787061994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528768"/>
        <c:crosses val="autoZero"/>
        <c:crossBetween val="midCat"/>
      </c:valAx>
      <c:valAx>
        <c:axId val="719528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1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Treatment mean, Mg ha</a:t>
                </a:r>
                <a:r>
                  <a:rPr lang="en-US" sz="1100" b="0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-1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2911051212938010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52820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5548266105063"/>
          <c:y val="5.3356282271944923E-2"/>
          <c:w val="0.83400919630513715"/>
          <c:h val="0.84509466437177394"/>
        </c:manualLayout>
      </c:layout>
      <c:scatterChart>
        <c:scatterStyle val="lineMarker"/>
        <c:varyColors val="0"/>
        <c:ser>
          <c:idx val="0"/>
          <c:order val="0"/>
          <c:tx>
            <c:strRef>
              <c:f>MAGSTAB!$K$1</c:f>
              <c:strCache>
                <c:ptCount val="1"/>
                <c:pt idx="0">
                  <c:v>Manure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MAGSTAB!$J$2:$J$63</c:f>
              <c:numCache>
                <c:formatCode>General</c:formatCode>
                <c:ptCount val="62"/>
                <c:pt idx="0">
                  <c:v>0.58463999999999994</c:v>
                </c:pt>
                <c:pt idx="1">
                  <c:v>1.8916799999999998</c:v>
                </c:pt>
                <c:pt idx="2">
                  <c:v>1.7046400000000002</c:v>
                </c:pt>
                <c:pt idx="3">
                  <c:v>1.4951999999999999</c:v>
                </c:pt>
                <c:pt idx="4">
                  <c:v>1.07968</c:v>
                </c:pt>
                <c:pt idx="5">
                  <c:v>1.6452799999999999</c:v>
                </c:pt>
                <c:pt idx="6">
                  <c:v>1.3238399999999999</c:v>
                </c:pt>
                <c:pt idx="7">
                  <c:v>1.9499199999999999</c:v>
                </c:pt>
                <c:pt idx="8">
                  <c:v>0.71119999999999994</c:v>
                </c:pt>
                <c:pt idx="9">
                  <c:v>1.6284799999999999</c:v>
                </c:pt>
                <c:pt idx="10">
                  <c:v>1.9028799999999999</c:v>
                </c:pt>
                <c:pt idx="11">
                  <c:v>0.45696000000000003</c:v>
                </c:pt>
                <c:pt idx="12">
                  <c:v>0.64288000000000001</c:v>
                </c:pt>
                <c:pt idx="13">
                  <c:v>0.67087999999999992</c:v>
                </c:pt>
                <c:pt idx="14">
                  <c:v>1.51312</c:v>
                </c:pt>
                <c:pt idx="15">
                  <c:v>0.53759999999999997</c:v>
                </c:pt>
                <c:pt idx="16">
                  <c:v>1.13232</c:v>
                </c:pt>
                <c:pt idx="17">
                  <c:v>1.4246400000000001</c:v>
                </c:pt>
                <c:pt idx="18">
                  <c:v>1.9992000000000001</c:v>
                </c:pt>
                <c:pt idx="19">
                  <c:v>1.1659200000000001</c:v>
                </c:pt>
                <c:pt idx="20">
                  <c:v>1.5960000000000001</c:v>
                </c:pt>
                <c:pt idx="21">
                  <c:v>1.4280000000000002</c:v>
                </c:pt>
                <c:pt idx="22">
                  <c:v>1.11216</c:v>
                </c:pt>
                <c:pt idx="23">
                  <c:v>1.7752000000000001</c:v>
                </c:pt>
                <c:pt idx="24">
                  <c:v>0.9833599999999999</c:v>
                </c:pt>
                <c:pt idx="25">
                  <c:v>0.37519999999999998</c:v>
                </c:pt>
                <c:pt idx="26">
                  <c:v>1.0886400000000001</c:v>
                </c:pt>
                <c:pt idx="27">
                  <c:v>1.07856</c:v>
                </c:pt>
                <c:pt idx="28">
                  <c:v>2.2456</c:v>
                </c:pt>
                <c:pt idx="29">
                  <c:v>2.4807999999999999</c:v>
                </c:pt>
                <c:pt idx="30">
                  <c:v>1.86144</c:v>
                </c:pt>
                <c:pt idx="31">
                  <c:v>1.6195200000000003</c:v>
                </c:pt>
                <c:pt idx="32">
                  <c:v>1.60944</c:v>
                </c:pt>
                <c:pt idx="33">
                  <c:v>2.3083200000000001</c:v>
                </c:pt>
                <c:pt idx="34">
                  <c:v>1.1144000000000001</c:v>
                </c:pt>
                <c:pt idx="35">
                  <c:v>2.1392000000000002</c:v>
                </c:pt>
                <c:pt idx="36">
                  <c:v>2.39568</c:v>
                </c:pt>
                <c:pt idx="37">
                  <c:v>0.6283200000000001</c:v>
                </c:pt>
                <c:pt idx="38">
                  <c:v>1.3025599999999999</c:v>
                </c:pt>
                <c:pt idx="39">
                  <c:v>1.4425600000000001</c:v>
                </c:pt>
                <c:pt idx="40">
                  <c:v>1.6755199999999999</c:v>
                </c:pt>
                <c:pt idx="41">
                  <c:v>2.0798399999999995</c:v>
                </c:pt>
                <c:pt idx="42">
                  <c:v>2.0361599999999997</c:v>
                </c:pt>
                <c:pt idx="43">
                  <c:v>2.33744</c:v>
                </c:pt>
                <c:pt idx="44">
                  <c:v>2.0014400000000001</c:v>
                </c:pt>
                <c:pt idx="45">
                  <c:v>2.5860800000000004</c:v>
                </c:pt>
                <c:pt idx="46">
                  <c:v>2.4337599999999999</c:v>
                </c:pt>
                <c:pt idx="47">
                  <c:v>1.4689919999999999</c:v>
                </c:pt>
                <c:pt idx="48">
                  <c:v>1.7998399999999999</c:v>
                </c:pt>
                <c:pt idx="49">
                  <c:v>3.0161599999999997</c:v>
                </c:pt>
                <c:pt idx="50">
                  <c:v>2.3979199999999996</c:v>
                </c:pt>
                <c:pt idx="51">
                  <c:v>2.1011200000000003</c:v>
                </c:pt>
                <c:pt idx="52">
                  <c:v>2.4695999999999998</c:v>
                </c:pt>
                <c:pt idx="53">
                  <c:v>1.6385599999999998</c:v>
                </c:pt>
                <c:pt idx="54">
                  <c:v>2.2276799999999999</c:v>
                </c:pt>
                <c:pt idx="55">
                  <c:v>1.4515199999999997</c:v>
                </c:pt>
                <c:pt idx="56">
                  <c:v>1.1580799999999998</c:v>
                </c:pt>
                <c:pt idx="57">
                  <c:v>0.83216000000000001</c:v>
                </c:pt>
                <c:pt idx="58">
                  <c:v>1.7315199999999997</c:v>
                </c:pt>
                <c:pt idx="59">
                  <c:v>1.3515033333333335</c:v>
                </c:pt>
                <c:pt idx="60">
                  <c:v>1.9174399999999998</c:v>
                </c:pt>
                <c:pt idx="61">
                  <c:v>1.8860799999999998</c:v>
                </c:pt>
              </c:numCache>
            </c:numRef>
          </c:xVal>
          <c:yVal>
            <c:numRef>
              <c:f>MAGSTAB!$K$2:$K$63</c:f>
              <c:numCache>
                <c:formatCode>General</c:formatCode>
                <c:ptCount val="62"/>
                <c:pt idx="0">
                  <c:v>1.28352</c:v>
                </c:pt>
                <c:pt idx="1">
                  <c:v>1.68</c:v>
                </c:pt>
                <c:pt idx="2">
                  <c:v>2.0294400000000001</c:v>
                </c:pt>
                <c:pt idx="3">
                  <c:v>1.8815999999999999</c:v>
                </c:pt>
                <c:pt idx="4">
                  <c:v>0.85343999999999998</c:v>
                </c:pt>
                <c:pt idx="5">
                  <c:v>1.86144</c:v>
                </c:pt>
                <c:pt idx="6">
                  <c:v>1.46496</c:v>
                </c:pt>
                <c:pt idx="7">
                  <c:v>1.9017599999999999</c:v>
                </c:pt>
                <c:pt idx="8">
                  <c:v>0.68544000000000005</c:v>
                </c:pt>
                <c:pt idx="9">
                  <c:v>1.6934400000000001</c:v>
                </c:pt>
                <c:pt idx="10">
                  <c:v>1.8950400000000001</c:v>
                </c:pt>
                <c:pt idx="11">
                  <c:v>0.43008000000000002</c:v>
                </c:pt>
                <c:pt idx="12">
                  <c:v>0.84</c:v>
                </c:pt>
                <c:pt idx="13">
                  <c:v>0.75936000000000003</c:v>
                </c:pt>
                <c:pt idx="14">
                  <c:v>1.56576</c:v>
                </c:pt>
                <c:pt idx="15">
                  <c:v>0.54432000000000003</c:v>
                </c:pt>
                <c:pt idx="16">
                  <c:v>1.90848</c:v>
                </c:pt>
                <c:pt idx="17">
                  <c:v>1.4246399999999999</c:v>
                </c:pt>
                <c:pt idx="18">
                  <c:v>1.6732800000000001</c:v>
                </c:pt>
                <c:pt idx="19">
                  <c:v>1.40448</c:v>
                </c:pt>
                <c:pt idx="20">
                  <c:v>1.5724800000000001</c:v>
                </c:pt>
                <c:pt idx="21">
                  <c:v>1.74048</c:v>
                </c:pt>
                <c:pt idx="22">
                  <c:v>0.80640000000000001</c:v>
                </c:pt>
                <c:pt idx="23">
                  <c:v>1.4515199999999999</c:v>
                </c:pt>
                <c:pt idx="24">
                  <c:v>1.008</c:v>
                </c:pt>
                <c:pt idx="25">
                  <c:v>0.22176000000000001</c:v>
                </c:pt>
                <c:pt idx="26">
                  <c:v>0.82655999999999996</c:v>
                </c:pt>
                <c:pt idx="27">
                  <c:v>1.3977599999999999</c:v>
                </c:pt>
                <c:pt idx="28">
                  <c:v>2.52</c:v>
                </c:pt>
                <c:pt idx="29">
                  <c:v>2.9904000000000002</c:v>
                </c:pt>
                <c:pt idx="30">
                  <c:v>1.4716800000000001</c:v>
                </c:pt>
                <c:pt idx="31">
                  <c:v>2.2579199999999999</c:v>
                </c:pt>
                <c:pt idx="32">
                  <c:v>1.6531199999999999</c:v>
                </c:pt>
                <c:pt idx="33">
                  <c:v>2.5468799999999998</c:v>
                </c:pt>
                <c:pt idx="34">
                  <c:v>0.67871999999999999</c:v>
                </c:pt>
                <c:pt idx="35">
                  <c:v>2.7014399999999998</c:v>
                </c:pt>
                <c:pt idx="36">
                  <c:v>2.4931199999999998</c:v>
                </c:pt>
                <c:pt idx="37">
                  <c:v>0.78624000000000005</c:v>
                </c:pt>
                <c:pt idx="38">
                  <c:v>1.08192</c:v>
                </c:pt>
                <c:pt idx="39">
                  <c:v>1.3977599999999999</c:v>
                </c:pt>
                <c:pt idx="40">
                  <c:v>1.6531199999999999</c:v>
                </c:pt>
                <c:pt idx="41">
                  <c:v>1.9555199999999999</c:v>
                </c:pt>
                <c:pt idx="42">
                  <c:v>2.2579199999999999</c:v>
                </c:pt>
                <c:pt idx="43">
                  <c:v>2.8291200000000001</c:v>
                </c:pt>
                <c:pt idx="44">
                  <c:v>2.31168</c:v>
                </c:pt>
                <c:pt idx="45">
                  <c:v>3.1382400000000001</c:v>
                </c:pt>
                <c:pt idx="46">
                  <c:v>2.8425600000000002</c:v>
                </c:pt>
                <c:pt idx="47">
                  <c:v>0.85343999999999998</c:v>
                </c:pt>
                <c:pt idx="48">
                  <c:v>1.8278399999999999</c:v>
                </c:pt>
                <c:pt idx="49">
                  <c:v>3.3129599999999999</c:v>
                </c:pt>
                <c:pt idx="50">
                  <c:v>2.9433600000000002</c:v>
                </c:pt>
                <c:pt idx="51">
                  <c:v>2.6342400000000001</c:v>
                </c:pt>
                <c:pt idx="52">
                  <c:v>3.07104</c:v>
                </c:pt>
                <c:pt idx="53">
                  <c:v>2.0227200000000001</c:v>
                </c:pt>
                <c:pt idx="54">
                  <c:v>2.9567999999999999</c:v>
                </c:pt>
                <c:pt idx="55">
                  <c:v>2.0495999999999999</c:v>
                </c:pt>
                <c:pt idx="56">
                  <c:v>1.2230399999999999</c:v>
                </c:pt>
                <c:pt idx="57">
                  <c:v>0.88704000000000005</c:v>
                </c:pt>
                <c:pt idx="58">
                  <c:v>2.0563199999999999</c:v>
                </c:pt>
                <c:pt idx="59">
                  <c:v>1.74048</c:v>
                </c:pt>
                <c:pt idx="60">
                  <c:v>2.3251200000000001</c:v>
                </c:pt>
                <c:pt idx="61">
                  <c:v>1.7539199999999999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MAGSTAB!$L$1</c:f>
              <c:strCache>
                <c:ptCount val="1"/>
                <c:pt idx="0">
                  <c:v>Check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spPr>
              <a:ln w="25400">
                <a:solidFill>
                  <a:srgbClr val="000000"/>
                </a:solidFill>
                <a:prstDash val="lgDash"/>
              </a:ln>
            </c:spPr>
            <c:trendlineType val="linear"/>
            <c:dispRSqr val="0"/>
            <c:dispEq val="0"/>
          </c:trendline>
          <c:xVal>
            <c:numRef>
              <c:f>MAGSTAB!$J$2:$J$63</c:f>
              <c:numCache>
                <c:formatCode>General</c:formatCode>
                <c:ptCount val="62"/>
                <c:pt idx="0">
                  <c:v>0.58463999999999994</c:v>
                </c:pt>
                <c:pt idx="1">
                  <c:v>1.8916799999999998</c:v>
                </c:pt>
                <c:pt idx="2">
                  <c:v>1.7046400000000002</c:v>
                </c:pt>
                <c:pt idx="3">
                  <c:v>1.4951999999999999</c:v>
                </c:pt>
                <c:pt idx="4">
                  <c:v>1.07968</c:v>
                </c:pt>
                <c:pt idx="5">
                  <c:v>1.6452799999999999</c:v>
                </c:pt>
                <c:pt idx="6">
                  <c:v>1.3238399999999999</c:v>
                </c:pt>
                <c:pt idx="7">
                  <c:v>1.9499199999999999</c:v>
                </c:pt>
                <c:pt idx="8">
                  <c:v>0.71119999999999994</c:v>
                </c:pt>
                <c:pt idx="9">
                  <c:v>1.6284799999999999</c:v>
                </c:pt>
                <c:pt idx="10">
                  <c:v>1.9028799999999999</c:v>
                </c:pt>
                <c:pt idx="11">
                  <c:v>0.45696000000000003</c:v>
                </c:pt>
                <c:pt idx="12">
                  <c:v>0.64288000000000001</c:v>
                </c:pt>
                <c:pt idx="13">
                  <c:v>0.67087999999999992</c:v>
                </c:pt>
                <c:pt idx="14">
                  <c:v>1.51312</c:v>
                </c:pt>
                <c:pt idx="15">
                  <c:v>0.53759999999999997</c:v>
                </c:pt>
                <c:pt idx="16">
                  <c:v>1.13232</c:v>
                </c:pt>
                <c:pt idx="17">
                  <c:v>1.4246400000000001</c:v>
                </c:pt>
                <c:pt idx="18">
                  <c:v>1.9992000000000001</c:v>
                </c:pt>
                <c:pt idx="19">
                  <c:v>1.1659200000000001</c:v>
                </c:pt>
                <c:pt idx="20">
                  <c:v>1.5960000000000001</c:v>
                </c:pt>
                <c:pt idx="21">
                  <c:v>1.4280000000000002</c:v>
                </c:pt>
                <c:pt idx="22">
                  <c:v>1.11216</c:v>
                </c:pt>
                <c:pt idx="23">
                  <c:v>1.7752000000000001</c:v>
                </c:pt>
                <c:pt idx="24">
                  <c:v>0.9833599999999999</c:v>
                </c:pt>
                <c:pt idx="25">
                  <c:v>0.37519999999999998</c:v>
                </c:pt>
                <c:pt idx="26">
                  <c:v>1.0886400000000001</c:v>
                </c:pt>
                <c:pt idx="27">
                  <c:v>1.07856</c:v>
                </c:pt>
                <c:pt idx="28">
                  <c:v>2.2456</c:v>
                </c:pt>
                <c:pt idx="29">
                  <c:v>2.4807999999999999</c:v>
                </c:pt>
                <c:pt idx="30">
                  <c:v>1.86144</c:v>
                </c:pt>
                <c:pt idx="31">
                  <c:v>1.6195200000000003</c:v>
                </c:pt>
                <c:pt idx="32">
                  <c:v>1.60944</c:v>
                </c:pt>
                <c:pt idx="33">
                  <c:v>2.3083200000000001</c:v>
                </c:pt>
                <c:pt idx="34">
                  <c:v>1.1144000000000001</c:v>
                </c:pt>
                <c:pt idx="35">
                  <c:v>2.1392000000000002</c:v>
                </c:pt>
                <c:pt idx="36">
                  <c:v>2.39568</c:v>
                </c:pt>
                <c:pt idx="37">
                  <c:v>0.6283200000000001</c:v>
                </c:pt>
                <c:pt idx="38">
                  <c:v>1.3025599999999999</c:v>
                </c:pt>
                <c:pt idx="39">
                  <c:v>1.4425600000000001</c:v>
                </c:pt>
                <c:pt idx="40">
                  <c:v>1.6755199999999999</c:v>
                </c:pt>
                <c:pt idx="41">
                  <c:v>2.0798399999999995</c:v>
                </c:pt>
                <c:pt idx="42">
                  <c:v>2.0361599999999997</c:v>
                </c:pt>
                <c:pt idx="43">
                  <c:v>2.33744</c:v>
                </c:pt>
                <c:pt idx="44">
                  <c:v>2.0014400000000001</c:v>
                </c:pt>
                <c:pt idx="45">
                  <c:v>2.5860800000000004</c:v>
                </c:pt>
                <c:pt idx="46">
                  <c:v>2.4337599999999999</c:v>
                </c:pt>
                <c:pt idx="47">
                  <c:v>1.4689919999999999</c:v>
                </c:pt>
                <c:pt idx="48">
                  <c:v>1.7998399999999999</c:v>
                </c:pt>
                <c:pt idx="49">
                  <c:v>3.0161599999999997</c:v>
                </c:pt>
                <c:pt idx="50">
                  <c:v>2.3979199999999996</c:v>
                </c:pt>
                <c:pt idx="51">
                  <c:v>2.1011200000000003</c:v>
                </c:pt>
                <c:pt idx="52">
                  <c:v>2.4695999999999998</c:v>
                </c:pt>
                <c:pt idx="53">
                  <c:v>1.6385599999999998</c:v>
                </c:pt>
                <c:pt idx="54">
                  <c:v>2.2276799999999999</c:v>
                </c:pt>
                <c:pt idx="55">
                  <c:v>1.4515199999999997</c:v>
                </c:pt>
                <c:pt idx="56">
                  <c:v>1.1580799999999998</c:v>
                </c:pt>
                <c:pt idx="57">
                  <c:v>0.83216000000000001</c:v>
                </c:pt>
                <c:pt idx="58">
                  <c:v>1.7315199999999997</c:v>
                </c:pt>
                <c:pt idx="59">
                  <c:v>1.3515033333333335</c:v>
                </c:pt>
                <c:pt idx="60">
                  <c:v>1.9174399999999998</c:v>
                </c:pt>
                <c:pt idx="61">
                  <c:v>1.8860799999999998</c:v>
                </c:pt>
              </c:numCache>
            </c:numRef>
          </c:xVal>
          <c:yVal>
            <c:numRef>
              <c:f>MAGSTAB!$L$2:$L$63</c:f>
              <c:numCache>
                <c:formatCode>General</c:formatCode>
                <c:ptCount val="62"/>
                <c:pt idx="0">
                  <c:v>0.53088000000000002</c:v>
                </c:pt>
                <c:pt idx="1">
                  <c:v>1.7203200000000001</c:v>
                </c:pt>
                <c:pt idx="2">
                  <c:v>1.2969599999999999</c:v>
                </c:pt>
                <c:pt idx="3">
                  <c:v>0.82655999999999996</c:v>
                </c:pt>
                <c:pt idx="4">
                  <c:v>0.85343999999999998</c:v>
                </c:pt>
                <c:pt idx="5">
                  <c:v>0.94079999999999997</c:v>
                </c:pt>
                <c:pt idx="6">
                  <c:v>1.2969599999999999</c:v>
                </c:pt>
                <c:pt idx="7">
                  <c:v>1.4783999999999999</c:v>
                </c:pt>
                <c:pt idx="8">
                  <c:v>0.22847999999999999</c:v>
                </c:pt>
                <c:pt idx="9">
                  <c:v>1.02816</c:v>
                </c:pt>
                <c:pt idx="10">
                  <c:v>1.0214399999999999</c:v>
                </c:pt>
                <c:pt idx="11">
                  <c:v>6.0479999999999999E-2</c:v>
                </c:pt>
                <c:pt idx="12">
                  <c:v>0.17471999999999999</c:v>
                </c:pt>
                <c:pt idx="13">
                  <c:v>0.28895999999999999</c:v>
                </c:pt>
                <c:pt idx="14">
                  <c:v>1.08192</c:v>
                </c:pt>
                <c:pt idx="15">
                  <c:v>0.45023999999999997</c:v>
                </c:pt>
                <c:pt idx="16">
                  <c:v>0.78624000000000005</c:v>
                </c:pt>
                <c:pt idx="17">
                  <c:v>1.25664</c:v>
                </c:pt>
                <c:pt idx="18">
                  <c:v>1.2163200000000001</c:v>
                </c:pt>
                <c:pt idx="19">
                  <c:v>0.65856000000000003</c:v>
                </c:pt>
                <c:pt idx="20">
                  <c:v>1.36416</c:v>
                </c:pt>
                <c:pt idx="21">
                  <c:v>0.56447999999999998</c:v>
                </c:pt>
                <c:pt idx="22">
                  <c:v>0.58464000000000005</c:v>
                </c:pt>
                <c:pt idx="23">
                  <c:v>0.98784000000000005</c:v>
                </c:pt>
                <c:pt idx="24">
                  <c:v>0.85343999999999998</c:v>
                </c:pt>
                <c:pt idx="25">
                  <c:v>0.52415999999999996</c:v>
                </c:pt>
                <c:pt idx="26">
                  <c:v>1.3171200000000001</c:v>
                </c:pt>
                <c:pt idx="27">
                  <c:v>0.89376</c:v>
                </c:pt>
                <c:pt idx="28">
                  <c:v>1.9286399999999999</c:v>
                </c:pt>
                <c:pt idx="29">
                  <c:v>1.88832</c:v>
                </c:pt>
                <c:pt idx="30">
                  <c:v>0.77280000000000004</c:v>
                </c:pt>
                <c:pt idx="31">
                  <c:v>0.7056</c:v>
                </c:pt>
                <c:pt idx="32">
                  <c:v>0.94752000000000003</c:v>
                </c:pt>
                <c:pt idx="33">
                  <c:v>1.8547199999999999</c:v>
                </c:pt>
                <c:pt idx="34">
                  <c:v>0.4032</c:v>
                </c:pt>
                <c:pt idx="35">
                  <c:v>1.73376</c:v>
                </c:pt>
                <c:pt idx="36">
                  <c:v>1.9958400000000001</c:v>
                </c:pt>
                <c:pt idx="37">
                  <c:v>0.44352000000000003</c:v>
                </c:pt>
                <c:pt idx="38">
                  <c:v>0.94752000000000003</c:v>
                </c:pt>
                <c:pt idx="39">
                  <c:v>0.99456</c:v>
                </c:pt>
                <c:pt idx="40">
                  <c:v>1.3104</c:v>
                </c:pt>
                <c:pt idx="41">
                  <c:v>1.63296</c:v>
                </c:pt>
                <c:pt idx="42">
                  <c:v>1.2230399999999999</c:v>
                </c:pt>
                <c:pt idx="43">
                  <c:v>1.2902400000000001</c:v>
                </c:pt>
                <c:pt idx="44">
                  <c:v>1.2163200000000001</c:v>
                </c:pt>
                <c:pt idx="45">
                  <c:v>1.25664</c:v>
                </c:pt>
                <c:pt idx="46">
                  <c:v>1.22976</c:v>
                </c:pt>
                <c:pt idx="47">
                  <c:v>0.98784000000000005</c:v>
                </c:pt>
                <c:pt idx="48">
                  <c:v>1.2028799999999999</c:v>
                </c:pt>
                <c:pt idx="49">
                  <c:v>1.7001599999999999</c:v>
                </c:pt>
                <c:pt idx="50">
                  <c:v>1.68</c:v>
                </c:pt>
                <c:pt idx="51">
                  <c:v>1.4179200000000001</c:v>
                </c:pt>
                <c:pt idx="52">
                  <c:v>1.9017599999999999</c:v>
                </c:pt>
                <c:pt idx="53">
                  <c:v>1.3910400000000001</c:v>
                </c:pt>
                <c:pt idx="54">
                  <c:v>1.3238399999999999</c:v>
                </c:pt>
                <c:pt idx="55">
                  <c:v>0.94752000000000003</c:v>
                </c:pt>
                <c:pt idx="56">
                  <c:v>0.86687999999999998</c:v>
                </c:pt>
                <c:pt idx="57">
                  <c:v>0.72575999999999996</c:v>
                </c:pt>
                <c:pt idx="58">
                  <c:v>1.43808</c:v>
                </c:pt>
                <c:pt idx="59">
                  <c:v>0.79967999999999995</c:v>
                </c:pt>
                <c:pt idx="60">
                  <c:v>1.4515199999999999</c:v>
                </c:pt>
                <c:pt idx="61">
                  <c:v>1.1155200000000001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MAGSTAB!$M$1</c:f>
              <c:strCache>
                <c:ptCount val="1"/>
                <c:pt idx="0">
                  <c:v>P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spPr>
              <a:ln w="25400">
                <a:solidFill>
                  <a:srgbClr val="000000"/>
                </a:solidFill>
                <a:prstDash val="lgDashDotDot"/>
              </a:ln>
            </c:spPr>
            <c:trendlineType val="linear"/>
            <c:dispRSqr val="0"/>
            <c:dispEq val="0"/>
          </c:trendline>
          <c:xVal>
            <c:numRef>
              <c:f>MAGSTAB!$J$2:$J$63</c:f>
              <c:numCache>
                <c:formatCode>General</c:formatCode>
                <c:ptCount val="62"/>
                <c:pt idx="0">
                  <c:v>0.58463999999999994</c:v>
                </c:pt>
                <c:pt idx="1">
                  <c:v>1.8916799999999998</c:v>
                </c:pt>
                <c:pt idx="2">
                  <c:v>1.7046400000000002</c:v>
                </c:pt>
                <c:pt idx="3">
                  <c:v>1.4951999999999999</c:v>
                </c:pt>
                <c:pt idx="4">
                  <c:v>1.07968</c:v>
                </c:pt>
                <c:pt idx="5">
                  <c:v>1.6452799999999999</c:v>
                </c:pt>
                <c:pt idx="6">
                  <c:v>1.3238399999999999</c:v>
                </c:pt>
                <c:pt idx="7">
                  <c:v>1.9499199999999999</c:v>
                </c:pt>
                <c:pt idx="8">
                  <c:v>0.71119999999999994</c:v>
                </c:pt>
                <c:pt idx="9">
                  <c:v>1.6284799999999999</c:v>
                </c:pt>
                <c:pt idx="10">
                  <c:v>1.9028799999999999</c:v>
                </c:pt>
                <c:pt idx="11">
                  <c:v>0.45696000000000003</c:v>
                </c:pt>
                <c:pt idx="12">
                  <c:v>0.64288000000000001</c:v>
                </c:pt>
                <c:pt idx="13">
                  <c:v>0.67087999999999992</c:v>
                </c:pt>
                <c:pt idx="14">
                  <c:v>1.51312</c:v>
                </c:pt>
                <c:pt idx="15">
                  <c:v>0.53759999999999997</c:v>
                </c:pt>
                <c:pt idx="16">
                  <c:v>1.13232</c:v>
                </c:pt>
                <c:pt idx="17">
                  <c:v>1.4246400000000001</c:v>
                </c:pt>
                <c:pt idx="18">
                  <c:v>1.9992000000000001</c:v>
                </c:pt>
                <c:pt idx="19">
                  <c:v>1.1659200000000001</c:v>
                </c:pt>
                <c:pt idx="20">
                  <c:v>1.5960000000000001</c:v>
                </c:pt>
                <c:pt idx="21">
                  <c:v>1.4280000000000002</c:v>
                </c:pt>
                <c:pt idx="22">
                  <c:v>1.11216</c:v>
                </c:pt>
                <c:pt idx="23">
                  <c:v>1.7752000000000001</c:v>
                </c:pt>
                <c:pt idx="24">
                  <c:v>0.9833599999999999</c:v>
                </c:pt>
                <c:pt idx="25">
                  <c:v>0.37519999999999998</c:v>
                </c:pt>
                <c:pt idx="26">
                  <c:v>1.0886400000000001</c:v>
                </c:pt>
                <c:pt idx="27">
                  <c:v>1.07856</c:v>
                </c:pt>
                <c:pt idx="28">
                  <c:v>2.2456</c:v>
                </c:pt>
                <c:pt idx="29">
                  <c:v>2.4807999999999999</c:v>
                </c:pt>
                <c:pt idx="30">
                  <c:v>1.86144</c:v>
                </c:pt>
                <c:pt idx="31">
                  <c:v>1.6195200000000003</c:v>
                </c:pt>
                <c:pt idx="32">
                  <c:v>1.60944</c:v>
                </c:pt>
                <c:pt idx="33">
                  <c:v>2.3083200000000001</c:v>
                </c:pt>
                <c:pt idx="34">
                  <c:v>1.1144000000000001</c:v>
                </c:pt>
                <c:pt idx="35">
                  <c:v>2.1392000000000002</c:v>
                </c:pt>
                <c:pt idx="36">
                  <c:v>2.39568</c:v>
                </c:pt>
                <c:pt idx="37">
                  <c:v>0.6283200000000001</c:v>
                </c:pt>
                <c:pt idx="38">
                  <c:v>1.3025599999999999</c:v>
                </c:pt>
                <c:pt idx="39">
                  <c:v>1.4425600000000001</c:v>
                </c:pt>
                <c:pt idx="40">
                  <c:v>1.6755199999999999</c:v>
                </c:pt>
                <c:pt idx="41">
                  <c:v>2.0798399999999995</c:v>
                </c:pt>
                <c:pt idx="42">
                  <c:v>2.0361599999999997</c:v>
                </c:pt>
                <c:pt idx="43">
                  <c:v>2.33744</c:v>
                </c:pt>
                <c:pt idx="44">
                  <c:v>2.0014400000000001</c:v>
                </c:pt>
                <c:pt idx="45">
                  <c:v>2.5860800000000004</c:v>
                </c:pt>
                <c:pt idx="46">
                  <c:v>2.4337599999999999</c:v>
                </c:pt>
                <c:pt idx="47">
                  <c:v>1.4689919999999999</c:v>
                </c:pt>
                <c:pt idx="48">
                  <c:v>1.7998399999999999</c:v>
                </c:pt>
                <c:pt idx="49">
                  <c:v>3.0161599999999997</c:v>
                </c:pt>
                <c:pt idx="50">
                  <c:v>2.3979199999999996</c:v>
                </c:pt>
                <c:pt idx="51">
                  <c:v>2.1011200000000003</c:v>
                </c:pt>
                <c:pt idx="52">
                  <c:v>2.4695999999999998</c:v>
                </c:pt>
                <c:pt idx="53">
                  <c:v>1.6385599999999998</c:v>
                </c:pt>
                <c:pt idx="54">
                  <c:v>2.2276799999999999</c:v>
                </c:pt>
                <c:pt idx="55">
                  <c:v>1.4515199999999997</c:v>
                </c:pt>
                <c:pt idx="56">
                  <c:v>1.1580799999999998</c:v>
                </c:pt>
                <c:pt idx="57">
                  <c:v>0.83216000000000001</c:v>
                </c:pt>
                <c:pt idx="58">
                  <c:v>1.7315199999999997</c:v>
                </c:pt>
                <c:pt idx="59">
                  <c:v>1.3515033333333335</c:v>
                </c:pt>
                <c:pt idx="60">
                  <c:v>1.9174399999999998</c:v>
                </c:pt>
                <c:pt idx="61">
                  <c:v>1.8860799999999998</c:v>
                </c:pt>
              </c:numCache>
            </c:numRef>
          </c:xVal>
          <c:yVal>
            <c:numRef>
              <c:f>MAGSTAB!$M$2:$M$63</c:f>
              <c:numCache>
                <c:formatCode>General</c:formatCode>
                <c:ptCount val="62"/>
                <c:pt idx="0">
                  <c:v>0.49728</c:v>
                </c:pt>
                <c:pt idx="1">
                  <c:v>1.6934400000000001</c:v>
                </c:pt>
                <c:pt idx="2">
                  <c:v>1.60608</c:v>
                </c:pt>
                <c:pt idx="3">
                  <c:v>1.48512</c:v>
                </c:pt>
                <c:pt idx="4">
                  <c:v>1.25664</c:v>
                </c:pt>
                <c:pt idx="5">
                  <c:v>1.6195200000000001</c:v>
                </c:pt>
                <c:pt idx="6">
                  <c:v>1.3036799999999999</c:v>
                </c:pt>
                <c:pt idx="7">
                  <c:v>1.93536</c:v>
                </c:pt>
                <c:pt idx="8">
                  <c:v>0.78624000000000005</c:v>
                </c:pt>
                <c:pt idx="9">
                  <c:v>1.73376</c:v>
                </c:pt>
                <c:pt idx="10">
                  <c:v>1.9219200000000001</c:v>
                </c:pt>
                <c:pt idx="11">
                  <c:v>0.54432000000000003</c:v>
                </c:pt>
                <c:pt idx="12">
                  <c:v>0.71904000000000001</c:v>
                </c:pt>
                <c:pt idx="13">
                  <c:v>0.61824000000000001</c:v>
                </c:pt>
                <c:pt idx="14">
                  <c:v>1.6732800000000001</c:v>
                </c:pt>
                <c:pt idx="15">
                  <c:v>0.46367999999999998</c:v>
                </c:pt>
                <c:pt idx="16">
                  <c:v>0.86687999999999998</c:v>
                </c:pt>
                <c:pt idx="17">
                  <c:v>1.3708800000000001</c:v>
                </c:pt>
                <c:pt idx="18">
                  <c:v>2.2176</c:v>
                </c:pt>
                <c:pt idx="19">
                  <c:v>1.0684800000000001</c:v>
                </c:pt>
                <c:pt idx="20">
                  <c:v>1.66656</c:v>
                </c:pt>
                <c:pt idx="21">
                  <c:v>1.2432000000000001</c:v>
                </c:pt>
                <c:pt idx="22">
                  <c:v>1.06176</c:v>
                </c:pt>
                <c:pt idx="23">
                  <c:v>1.6464000000000001</c:v>
                </c:pt>
                <c:pt idx="24">
                  <c:v>1.0483199999999999</c:v>
                </c:pt>
                <c:pt idx="25">
                  <c:v>0.53759999999999997</c:v>
                </c:pt>
                <c:pt idx="26">
                  <c:v>1.2902400000000001</c:v>
                </c:pt>
                <c:pt idx="27">
                  <c:v>1.02816</c:v>
                </c:pt>
                <c:pt idx="28">
                  <c:v>1.6262399999999999</c:v>
                </c:pt>
                <c:pt idx="29">
                  <c:v>1.8144</c:v>
                </c:pt>
                <c:pt idx="30">
                  <c:v>2.0025599999999999</c:v>
                </c:pt>
                <c:pt idx="31">
                  <c:v>1.1759999999999999</c:v>
                </c:pt>
                <c:pt idx="32">
                  <c:v>1.2700800000000001</c:v>
                </c:pt>
                <c:pt idx="33">
                  <c:v>1.5254399999999999</c:v>
                </c:pt>
                <c:pt idx="34">
                  <c:v>1.1424000000000001</c:v>
                </c:pt>
                <c:pt idx="35">
                  <c:v>1.73376</c:v>
                </c:pt>
                <c:pt idx="36">
                  <c:v>1.6934400000000001</c:v>
                </c:pt>
                <c:pt idx="37">
                  <c:v>0.43680000000000002</c:v>
                </c:pt>
                <c:pt idx="38">
                  <c:v>0.91391999999999995</c:v>
                </c:pt>
                <c:pt idx="39">
                  <c:v>0.84</c:v>
                </c:pt>
                <c:pt idx="40">
                  <c:v>1.3977599999999999</c:v>
                </c:pt>
                <c:pt idx="41">
                  <c:v>2.2243200000000001</c:v>
                </c:pt>
                <c:pt idx="42">
                  <c:v>0.98111999999999999</c:v>
                </c:pt>
                <c:pt idx="43">
                  <c:v>1.1692800000000001</c:v>
                </c:pt>
                <c:pt idx="44">
                  <c:v>0.96096000000000004</c:v>
                </c:pt>
                <c:pt idx="45">
                  <c:v>1.0886400000000001</c:v>
                </c:pt>
                <c:pt idx="46">
                  <c:v>1.3171200000000001</c:v>
                </c:pt>
                <c:pt idx="47">
                  <c:v>1.73376</c:v>
                </c:pt>
                <c:pt idx="48">
                  <c:v>1.13568</c:v>
                </c:pt>
                <c:pt idx="49">
                  <c:v>2.6543999999999999</c:v>
                </c:pt>
                <c:pt idx="50">
                  <c:v>2.2444799999999998</c:v>
                </c:pt>
                <c:pt idx="51">
                  <c:v>1.3104</c:v>
                </c:pt>
                <c:pt idx="52">
                  <c:v>2.0764800000000001</c:v>
                </c:pt>
                <c:pt idx="53">
                  <c:v>1.1491199999999999</c:v>
                </c:pt>
                <c:pt idx="54">
                  <c:v>1.98912</c:v>
                </c:pt>
                <c:pt idx="55">
                  <c:v>0.73919999999999997</c:v>
                </c:pt>
                <c:pt idx="56">
                  <c:v>0.90720000000000001</c:v>
                </c:pt>
                <c:pt idx="57">
                  <c:v>0.83328000000000002</c:v>
                </c:pt>
                <c:pt idx="58">
                  <c:v>1.0751999999999999</c:v>
                </c:pt>
                <c:pt idx="59">
                  <c:v>1.12896</c:v>
                </c:pt>
                <c:pt idx="60">
                  <c:v>1.23648</c:v>
                </c:pt>
                <c:pt idx="61">
                  <c:v>1.06176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MAGSTAB!$N$1</c:f>
              <c:strCache>
                <c:ptCount val="1"/>
                <c:pt idx="0">
                  <c:v>NP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spPr>
              <a:ln w="25400">
                <a:solidFill>
                  <a:srgbClr val="000000"/>
                </a:solidFill>
                <a:prstDash val="sysDash"/>
              </a:ln>
            </c:spPr>
            <c:trendlineType val="linear"/>
            <c:dispRSqr val="0"/>
            <c:dispEq val="0"/>
          </c:trendline>
          <c:xVal>
            <c:numRef>
              <c:f>MAGSTAB!$J$2:$J$63</c:f>
              <c:numCache>
                <c:formatCode>General</c:formatCode>
                <c:ptCount val="62"/>
                <c:pt idx="0">
                  <c:v>0.58463999999999994</c:v>
                </c:pt>
                <c:pt idx="1">
                  <c:v>1.8916799999999998</c:v>
                </c:pt>
                <c:pt idx="2">
                  <c:v>1.7046400000000002</c:v>
                </c:pt>
                <c:pt idx="3">
                  <c:v>1.4951999999999999</c:v>
                </c:pt>
                <c:pt idx="4">
                  <c:v>1.07968</c:v>
                </c:pt>
                <c:pt idx="5">
                  <c:v>1.6452799999999999</c:v>
                </c:pt>
                <c:pt idx="6">
                  <c:v>1.3238399999999999</c:v>
                </c:pt>
                <c:pt idx="7">
                  <c:v>1.9499199999999999</c:v>
                </c:pt>
                <c:pt idx="8">
                  <c:v>0.71119999999999994</c:v>
                </c:pt>
                <c:pt idx="9">
                  <c:v>1.6284799999999999</c:v>
                </c:pt>
                <c:pt idx="10">
                  <c:v>1.9028799999999999</c:v>
                </c:pt>
                <c:pt idx="11">
                  <c:v>0.45696000000000003</c:v>
                </c:pt>
                <c:pt idx="12">
                  <c:v>0.64288000000000001</c:v>
                </c:pt>
                <c:pt idx="13">
                  <c:v>0.67087999999999992</c:v>
                </c:pt>
                <c:pt idx="14">
                  <c:v>1.51312</c:v>
                </c:pt>
                <c:pt idx="15">
                  <c:v>0.53759999999999997</c:v>
                </c:pt>
                <c:pt idx="16">
                  <c:v>1.13232</c:v>
                </c:pt>
                <c:pt idx="17">
                  <c:v>1.4246400000000001</c:v>
                </c:pt>
                <c:pt idx="18">
                  <c:v>1.9992000000000001</c:v>
                </c:pt>
                <c:pt idx="19">
                  <c:v>1.1659200000000001</c:v>
                </c:pt>
                <c:pt idx="20">
                  <c:v>1.5960000000000001</c:v>
                </c:pt>
                <c:pt idx="21">
                  <c:v>1.4280000000000002</c:v>
                </c:pt>
                <c:pt idx="22">
                  <c:v>1.11216</c:v>
                </c:pt>
                <c:pt idx="23">
                  <c:v>1.7752000000000001</c:v>
                </c:pt>
                <c:pt idx="24">
                  <c:v>0.9833599999999999</c:v>
                </c:pt>
                <c:pt idx="25">
                  <c:v>0.37519999999999998</c:v>
                </c:pt>
                <c:pt idx="26">
                  <c:v>1.0886400000000001</c:v>
                </c:pt>
                <c:pt idx="27">
                  <c:v>1.07856</c:v>
                </c:pt>
                <c:pt idx="28">
                  <c:v>2.2456</c:v>
                </c:pt>
                <c:pt idx="29">
                  <c:v>2.4807999999999999</c:v>
                </c:pt>
                <c:pt idx="30">
                  <c:v>1.86144</c:v>
                </c:pt>
                <c:pt idx="31">
                  <c:v>1.6195200000000003</c:v>
                </c:pt>
                <c:pt idx="32">
                  <c:v>1.60944</c:v>
                </c:pt>
                <c:pt idx="33">
                  <c:v>2.3083200000000001</c:v>
                </c:pt>
                <c:pt idx="34">
                  <c:v>1.1144000000000001</c:v>
                </c:pt>
                <c:pt idx="35">
                  <c:v>2.1392000000000002</c:v>
                </c:pt>
                <c:pt idx="36">
                  <c:v>2.39568</c:v>
                </c:pt>
                <c:pt idx="37">
                  <c:v>0.6283200000000001</c:v>
                </c:pt>
                <c:pt idx="38">
                  <c:v>1.3025599999999999</c:v>
                </c:pt>
                <c:pt idx="39">
                  <c:v>1.4425600000000001</c:v>
                </c:pt>
                <c:pt idx="40">
                  <c:v>1.6755199999999999</c:v>
                </c:pt>
                <c:pt idx="41">
                  <c:v>2.0798399999999995</c:v>
                </c:pt>
                <c:pt idx="42">
                  <c:v>2.0361599999999997</c:v>
                </c:pt>
                <c:pt idx="43">
                  <c:v>2.33744</c:v>
                </c:pt>
                <c:pt idx="44">
                  <c:v>2.0014400000000001</c:v>
                </c:pt>
                <c:pt idx="45">
                  <c:v>2.5860800000000004</c:v>
                </c:pt>
                <c:pt idx="46">
                  <c:v>2.4337599999999999</c:v>
                </c:pt>
                <c:pt idx="47">
                  <c:v>1.4689919999999999</c:v>
                </c:pt>
                <c:pt idx="48">
                  <c:v>1.7998399999999999</c:v>
                </c:pt>
                <c:pt idx="49">
                  <c:v>3.0161599999999997</c:v>
                </c:pt>
                <c:pt idx="50">
                  <c:v>2.3979199999999996</c:v>
                </c:pt>
                <c:pt idx="51">
                  <c:v>2.1011200000000003</c:v>
                </c:pt>
                <c:pt idx="52">
                  <c:v>2.4695999999999998</c:v>
                </c:pt>
                <c:pt idx="53">
                  <c:v>1.6385599999999998</c:v>
                </c:pt>
                <c:pt idx="54">
                  <c:v>2.2276799999999999</c:v>
                </c:pt>
                <c:pt idx="55">
                  <c:v>1.4515199999999997</c:v>
                </c:pt>
                <c:pt idx="56">
                  <c:v>1.1580799999999998</c:v>
                </c:pt>
                <c:pt idx="57">
                  <c:v>0.83216000000000001</c:v>
                </c:pt>
                <c:pt idx="58">
                  <c:v>1.7315199999999997</c:v>
                </c:pt>
                <c:pt idx="59">
                  <c:v>1.3515033333333335</c:v>
                </c:pt>
                <c:pt idx="60">
                  <c:v>1.9174399999999998</c:v>
                </c:pt>
                <c:pt idx="61">
                  <c:v>1.8860799999999998</c:v>
                </c:pt>
              </c:numCache>
            </c:numRef>
          </c:xVal>
          <c:yVal>
            <c:numRef>
              <c:f>MAGSTAB!$N$2:$N$63</c:f>
              <c:numCache>
                <c:formatCode>General</c:formatCode>
                <c:ptCount val="62"/>
                <c:pt idx="0">
                  <c:v>0.43680000000000002</c:v>
                </c:pt>
                <c:pt idx="1">
                  <c:v>1.90848</c:v>
                </c:pt>
                <c:pt idx="2">
                  <c:v>1.9219200000000001</c:v>
                </c:pt>
                <c:pt idx="3">
                  <c:v>1.53888</c:v>
                </c:pt>
                <c:pt idx="4">
                  <c:v>1.2096</c:v>
                </c:pt>
                <c:pt idx="5">
                  <c:v>1.7539199999999999</c:v>
                </c:pt>
                <c:pt idx="6">
                  <c:v>1.35744</c:v>
                </c:pt>
                <c:pt idx="7">
                  <c:v>2.0361600000000002</c:v>
                </c:pt>
                <c:pt idx="8">
                  <c:v>0.78624000000000005</c:v>
                </c:pt>
                <c:pt idx="9">
                  <c:v>1.63968</c:v>
                </c:pt>
                <c:pt idx="10">
                  <c:v>2.0563199999999999</c:v>
                </c:pt>
                <c:pt idx="11">
                  <c:v>0.58464000000000005</c:v>
                </c:pt>
                <c:pt idx="12">
                  <c:v>0.73248000000000002</c:v>
                </c:pt>
                <c:pt idx="13">
                  <c:v>0.79967999999999995</c:v>
                </c:pt>
                <c:pt idx="14">
                  <c:v>1.6195200000000001</c:v>
                </c:pt>
                <c:pt idx="15">
                  <c:v>0.40992000000000001</c:v>
                </c:pt>
                <c:pt idx="16">
                  <c:v>1.40448</c:v>
                </c:pt>
                <c:pt idx="17">
                  <c:v>1.53216</c:v>
                </c:pt>
                <c:pt idx="18">
                  <c:v>2.31168</c:v>
                </c:pt>
                <c:pt idx="19">
                  <c:v>1.1692800000000001</c:v>
                </c:pt>
                <c:pt idx="20">
                  <c:v>1.7740800000000001</c:v>
                </c:pt>
                <c:pt idx="21">
                  <c:v>1.43808</c:v>
                </c:pt>
                <c:pt idx="22">
                  <c:v>1.1491199999999999</c:v>
                </c:pt>
                <c:pt idx="23">
                  <c:v>2.1503999999999999</c:v>
                </c:pt>
                <c:pt idx="24">
                  <c:v>0.84</c:v>
                </c:pt>
                <c:pt idx="25">
                  <c:v>0.36287999999999998</c:v>
                </c:pt>
                <c:pt idx="26">
                  <c:v>1.0147200000000001</c:v>
                </c:pt>
                <c:pt idx="27">
                  <c:v>1.06176</c:v>
                </c:pt>
                <c:pt idx="28">
                  <c:v>2.4796800000000001</c:v>
                </c:pt>
                <c:pt idx="29">
                  <c:v>2.6543999999999999</c:v>
                </c:pt>
                <c:pt idx="30">
                  <c:v>2.2848000000000002</c:v>
                </c:pt>
                <c:pt idx="31">
                  <c:v>1.7539199999999999</c:v>
                </c:pt>
                <c:pt idx="32">
                  <c:v>1.9152</c:v>
                </c:pt>
                <c:pt idx="33">
                  <c:v>2.7888000000000002</c:v>
                </c:pt>
                <c:pt idx="34">
                  <c:v>1.3910400000000001</c:v>
                </c:pt>
                <c:pt idx="35">
                  <c:v>2.06304</c:v>
                </c:pt>
                <c:pt idx="36">
                  <c:v>3.3129599999999999</c:v>
                </c:pt>
                <c:pt idx="37">
                  <c:v>0.67871999999999999</c:v>
                </c:pt>
                <c:pt idx="38">
                  <c:v>1.5791999999999999</c:v>
                </c:pt>
                <c:pt idx="39">
                  <c:v>1.70688</c:v>
                </c:pt>
                <c:pt idx="40">
                  <c:v>1.5791999999999999</c:v>
                </c:pt>
                <c:pt idx="41">
                  <c:v>2.4326400000000001</c:v>
                </c:pt>
                <c:pt idx="42">
                  <c:v>2.61408</c:v>
                </c:pt>
                <c:pt idx="43">
                  <c:v>2.9635199999999999</c:v>
                </c:pt>
                <c:pt idx="44">
                  <c:v>2.6073599999999999</c:v>
                </c:pt>
                <c:pt idx="45">
                  <c:v>3.4540799999999998</c:v>
                </c:pt>
                <c:pt idx="46">
                  <c:v>3.0643199999999999</c:v>
                </c:pt>
                <c:pt idx="47">
                  <c:v>2.17056</c:v>
                </c:pt>
                <c:pt idx="48">
                  <c:v>2.16384</c:v>
                </c:pt>
                <c:pt idx="49">
                  <c:v>3.5347200000000001</c:v>
                </c:pt>
                <c:pt idx="50">
                  <c:v>2.8896000000000002</c:v>
                </c:pt>
                <c:pt idx="51">
                  <c:v>2.57376</c:v>
                </c:pt>
                <c:pt idx="52">
                  <c:v>2.16384</c:v>
                </c:pt>
                <c:pt idx="53">
                  <c:v>1.8748800000000001</c:v>
                </c:pt>
                <c:pt idx="54">
                  <c:v>2.1369600000000002</c:v>
                </c:pt>
                <c:pt idx="55">
                  <c:v>1.4918400000000001</c:v>
                </c:pt>
                <c:pt idx="56">
                  <c:v>0.88704000000000005</c:v>
                </c:pt>
                <c:pt idx="57">
                  <c:v>0.78624000000000005</c:v>
                </c:pt>
                <c:pt idx="58">
                  <c:v>1.68</c:v>
                </c:pt>
                <c:pt idx="59">
                  <c:v>1.0953599999999999</c:v>
                </c:pt>
                <c:pt idx="60">
                  <c:v>2.1436799999999998</c:v>
                </c:pt>
                <c:pt idx="61">
                  <c:v>1.5926400000000001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MAGSTAB!$O$1</c:f>
              <c:strCache>
                <c:ptCount val="1"/>
                <c:pt idx="0">
                  <c:v>NPK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spPr>
              <a:ln w="38100">
                <a:solidFill>
                  <a:srgbClr val="C0C0C0"/>
                </a:solidFill>
                <a:prstDash val="sysDash"/>
              </a:ln>
            </c:spPr>
            <c:trendlineType val="linear"/>
            <c:dispRSqr val="1"/>
            <c:dispEq val="1"/>
            <c:trendlineLbl>
              <c:layout>
                <c:manualLayout>
                  <c:x val="0.11654357128048909"/>
                  <c:y val="0.52967487497797761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MAGSTAB!$J$2:$J$63</c:f>
              <c:numCache>
                <c:formatCode>General</c:formatCode>
                <c:ptCount val="62"/>
                <c:pt idx="0">
                  <c:v>0.58463999999999994</c:v>
                </c:pt>
                <c:pt idx="1">
                  <c:v>1.8916799999999998</c:v>
                </c:pt>
                <c:pt idx="2">
                  <c:v>1.7046400000000002</c:v>
                </c:pt>
                <c:pt idx="3">
                  <c:v>1.4951999999999999</c:v>
                </c:pt>
                <c:pt idx="4">
                  <c:v>1.07968</c:v>
                </c:pt>
                <c:pt idx="5">
                  <c:v>1.6452799999999999</c:v>
                </c:pt>
                <c:pt idx="6">
                  <c:v>1.3238399999999999</c:v>
                </c:pt>
                <c:pt idx="7">
                  <c:v>1.9499199999999999</c:v>
                </c:pt>
                <c:pt idx="8">
                  <c:v>0.71119999999999994</c:v>
                </c:pt>
                <c:pt idx="9">
                  <c:v>1.6284799999999999</c:v>
                </c:pt>
                <c:pt idx="10">
                  <c:v>1.9028799999999999</c:v>
                </c:pt>
                <c:pt idx="11">
                  <c:v>0.45696000000000003</c:v>
                </c:pt>
                <c:pt idx="12">
                  <c:v>0.64288000000000001</c:v>
                </c:pt>
                <c:pt idx="13">
                  <c:v>0.67087999999999992</c:v>
                </c:pt>
                <c:pt idx="14">
                  <c:v>1.51312</c:v>
                </c:pt>
                <c:pt idx="15">
                  <c:v>0.53759999999999997</c:v>
                </c:pt>
                <c:pt idx="16">
                  <c:v>1.13232</c:v>
                </c:pt>
                <c:pt idx="17">
                  <c:v>1.4246400000000001</c:v>
                </c:pt>
                <c:pt idx="18">
                  <c:v>1.9992000000000001</c:v>
                </c:pt>
                <c:pt idx="19">
                  <c:v>1.1659200000000001</c:v>
                </c:pt>
                <c:pt idx="20">
                  <c:v>1.5960000000000001</c:v>
                </c:pt>
                <c:pt idx="21">
                  <c:v>1.4280000000000002</c:v>
                </c:pt>
                <c:pt idx="22">
                  <c:v>1.11216</c:v>
                </c:pt>
                <c:pt idx="23">
                  <c:v>1.7752000000000001</c:v>
                </c:pt>
                <c:pt idx="24">
                  <c:v>0.9833599999999999</c:v>
                </c:pt>
                <c:pt idx="25">
                  <c:v>0.37519999999999998</c:v>
                </c:pt>
                <c:pt idx="26">
                  <c:v>1.0886400000000001</c:v>
                </c:pt>
                <c:pt idx="27">
                  <c:v>1.07856</c:v>
                </c:pt>
                <c:pt idx="28">
                  <c:v>2.2456</c:v>
                </c:pt>
                <c:pt idx="29">
                  <c:v>2.4807999999999999</c:v>
                </c:pt>
                <c:pt idx="30">
                  <c:v>1.86144</c:v>
                </c:pt>
                <c:pt idx="31">
                  <c:v>1.6195200000000003</c:v>
                </c:pt>
                <c:pt idx="32">
                  <c:v>1.60944</c:v>
                </c:pt>
                <c:pt idx="33">
                  <c:v>2.3083200000000001</c:v>
                </c:pt>
                <c:pt idx="34">
                  <c:v>1.1144000000000001</c:v>
                </c:pt>
                <c:pt idx="35">
                  <c:v>2.1392000000000002</c:v>
                </c:pt>
                <c:pt idx="36">
                  <c:v>2.39568</c:v>
                </c:pt>
                <c:pt idx="37">
                  <c:v>0.6283200000000001</c:v>
                </c:pt>
                <c:pt idx="38">
                  <c:v>1.3025599999999999</c:v>
                </c:pt>
                <c:pt idx="39">
                  <c:v>1.4425600000000001</c:v>
                </c:pt>
                <c:pt idx="40">
                  <c:v>1.6755199999999999</c:v>
                </c:pt>
                <c:pt idx="41">
                  <c:v>2.0798399999999995</c:v>
                </c:pt>
                <c:pt idx="42">
                  <c:v>2.0361599999999997</c:v>
                </c:pt>
                <c:pt idx="43">
                  <c:v>2.33744</c:v>
                </c:pt>
                <c:pt idx="44">
                  <c:v>2.0014400000000001</c:v>
                </c:pt>
                <c:pt idx="45">
                  <c:v>2.5860800000000004</c:v>
                </c:pt>
                <c:pt idx="46">
                  <c:v>2.4337599999999999</c:v>
                </c:pt>
                <c:pt idx="47">
                  <c:v>1.4689919999999999</c:v>
                </c:pt>
                <c:pt idx="48">
                  <c:v>1.7998399999999999</c:v>
                </c:pt>
                <c:pt idx="49">
                  <c:v>3.0161599999999997</c:v>
                </c:pt>
                <c:pt idx="50">
                  <c:v>2.3979199999999996</c:v>
                </c:pt>
                <c:pt idx="51">
                  <c:v>2.1011200000000003</c:v>
                </c:pt>
                <c:pt idx="52">
                  <c:v>2.4695999999999998</c:v>
                </c:pt>
                <c:pt idx="53">
                  <c:v>1.6385599999999998</c:v>
                </c:pt>
                <c:pt idx="54">
                  <c:v>2.2276799999999999</c:v>
                </c:pt>
                <c:pt idx="55">
                  <c:v>1.4515199999999997</c:v>
                </c:pt>
                <c:pt idx="56">
                  <c:v>1.1580799999999998</c:v>
                </c:pt>
                <c:pt idx="57">
                  <c:v>0.83216000000000001</c:v>
                </c:pt>
                <c:pt idx="58">
                  <c:v>1.7315199999999997</c:v>
                </c:pt>
                <c:pt idx="59">
                  <c:v>1.3515033333333335</c:v>
                </c:pt>
                <c:pt idx="60">
                  <c:v>1.9174399999999998</c:v>
                </c:pt>
                <c:pt idx="61">
                  <c:v>1.8860799999999998</c:v>
                </c:pt>
              </c:numCache>
            </c:numRef>
          </c:xVal>
          <c:yVal>
            <c:numRef>
              <c:f>MAGSTAB!$O$2:$O$63</c:f>
              <c:numCache>
                <c:formatCode>General</c:formatCode>
                <c:ptCount val="62"/>
                <c:pt idx="0">
                  <c:v>0.36959999999999998</c:v>
                </c:pt>
                <c:pt idx="1">
                  <c:v>2.17056</c:v>
                </c:pt>
                <c:pt idx="2">
                  <c:v>1.5254399999999999</c:v>
                </c:pt>
                <c:pt idx="3">
                  <c:v>1.68672</c:v>
                </c:pt>
                <c:pt idx="4">
                  <c:v>1.4716800000000001</c:v>
                </c:pt>
                <c:pt idx="5">
                  <c:v>1.8144</c:v>
                </c:pt>
                <c:pt idx="6">
                  <c:v>1.38432</c:v>
                </c:pt>
                <c:pt idx="7">
                  <c:v>2.16384</c:v>
                </c:pt>
                <c:pt idx="8">
                  <c:v>0.83328000000000002</c:v>
                </c:pt>
                <c:pt idx="9">
                  <c:v>1.7942400000000001</c:v>
                </c:pt>
                <c:pt idx="10">
                  <c:v>2.2579199999999999</c:v>
                </c:pt>
                <c:pt idx="11">
                  <c:v>0.55103999999999997</c:v>
                </c:pt>
                <c:pt idx="12">
                  <c:v>0.66527999999999998</c:v>
                </c:pt>
                <c:pt idx="13">
                  <c:v>0.73248000000000002</c:v>
                </c:pt>
                <c:pt idx="14">
                  <c:v>1.5523199999999999</c:v>
                </c:pt>
                <c:pt idx="15">
                  <c:v>0.66527999999999998</c:v>
                </c:pt>
                <c:pt idx="16">
                  <c:v>1.0147200000000001</c:v>
                </c:pt>
                <c:pt idx="17">
                  <c:v>1.6195200000000001</c:v>
                </c:pt>
                <c:pt idx="18">
                  <c:v>2.31168</c:v>
                </c:pt>
                <c:pt idx="19">
                  <c:v>1.3238399999999999</c:v>
                </c:pt>
                <c:pt idx="20">
                  <c:v>1.43808</c:v>
                </c:pt>
                <c:pt idx="21">
                  <c:v>1.6262399999999999</c:v>
                </c:pt>
                <c:pt idx="22">
                  <c:v>1.1222399999999999</c:v>
                </c:pt>
                <c:pt idx="23">
                  <c:v>2.1571199999999999</c:v>
                </c:pt>
                <c:pt idx="24">
                  <c:v>1.02816</c:v>
                </c:pt>
                <c:pt idx="25">
                  <c:v>0.16800000000000001</c:v>
                </c:pt>
                <c:pt idx="26">
                  <c:v>1.0483199999999999</c:v>
                </c:pt>
                <c:pt idx="27">
                  <c:v>1.1424000000000001</c:v>
                </c:pt>
                <c:pt idx="28">
                  <c:v>2.3990399999999998</c:v>
                </c:pt>
                <c:pt idx="29">
                  <c:v>2.6476799999999998</c:v>
                </c:pt>
                <c:pt idx="30">
                  <c:v>2.36544</c:v>
                </c:pt>
                <c:pt idx="31">
                  <c:v>1.8547199999999999</c:v>
                </c:pt>
                <c:pt idx="32">
                  <c:v>1.8144</c:v>
                </c:pt>
                <c:pt idx="33">
                  <c:v>2.17056</c:v>
                </c:pt>
                <c:pt idx="34">
                  <c:v>1.4918400000000001</c:v>
                </c:pt>
                <c:pt idx="35">
                  <c:v>2.00928</c:v>
                </c:pt>
                <c:pt idx="36">
                  <c:v>2.3184</c:v>
                </c:pt>
                <c:pt idx="37">
                  <c:v>0.66527999999999998</c:v>
                </c:pt>
                <c:pt idx="38">
                  <c:v>1.5993599999999999</c:v>
                </c:pt>
                <c:pt idx="39">
                  <c:v>1.8211200000000001</c:v>
                </c:pt>
                <c:pt idx="40">
                  <c:v>2.0832000000000002</c:v>
                </c:pt>
                <c:pt idx="41">
                  <c:v>1.98912</c:v>
                </c:pt>
                <c:pt idx="42">
                  <c:v>2.4931199999999998</c:v>
                </c:pt>
                <c:pt idx="43">
                  <c:v>2.9097599999999999</c:v>
                </c:pt>
                <c:pt idx="44">
                  <c:v>2.0428799999999998</c:v>
                </c:pt>
                <c:pt idx="45">
                  <c:v>3.2121599999999999</c:v>
                </c:pt>
                <c:pt idx="46">
                  <c:v>3.0441600000000002</c:v>
                </c:pt>
                <c:pt idx="47">
                  <c:v>1.5993599999999999</c:v>
                </c:pt>
                <c:pt idx="48">
                  <c:v>2.26464</c:v>
                </c:pt>
                <c:pt idx="49">
                  <c:v>3.3801600000000001</c:v>
                </c:pt>
                <c:pt idx="50">
                  <c:v>2.4864000000000002</c:v>
                </c:pt>
                <c:pt idx="51">
                  <c:v>2.1907199999999998</c:v>
                </c:pt>
                <c:pt idx="52">
                  <c:v>2.7081599999999999</c:v>
                </c:pt>
                <c:pt idx="53">
                  <c:v>1.70688</c:v>
                </c:pt>
                <c:pt idx="54">
                  <c:v>2.1907199999999998</c:v>
                </c:pt>
                <c:pt idx="55">
                  <c:v>1.5724800000000001</c:v>
                </c:pt>
                <c:pt idx="56">
                  <c:v>1.43136</c:v>
                </c:pt>
                <c:pt idx="57">
                  <c:v>0.82655999999999996</c:v>
                </c:pt>
                <c:pt idx="58">
                  <c:v>1.9958400000000001</c:v>
                </c:pt>
                <c:pt idx="59">
                  <c:v>1.6847000000000001</c:v>
                </c:pt>
                <c:pt idx="60">
                  <c:v>2.16384</c:v>
                </c:pt>
                <c:pt idx="61">
                  <c:v>2.8291200000000001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MAGSTAB!$P$1</c:f>
              <c:strCache>
                <c:ptCount val="1"/>
                <c:pt idx="0">
                  <c:v>NPKL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spPr>
              <a:ln w="25400">
                <a:solidFill>
                  <a:srgbClr val="000000"/>
                </a:solidFill>
                <a:prstDash val="lgDashDot"/>
              </a:ln>
            </c:spPr>
            <c:trendlineType val="linear"/>
            <c:dispRSqr val="0"/>
            <c:dispEq val="0"/>
          </c:trendline>
          <c:xVal>
            <c:numRef>
              <c:f>MAGSTAB!$J$2:$J$63</c:f>
              <c:numCache>
                <c:formatCode>General</c:formatCode>
                <c:ptCount val="62"/>
                <c:pt idx="0">
                  <c:v>0.58463999999999994</c:v>
                </c:pt>
                <c:pt idx="1">
                  <c:v>1.8916799999999998</c:v>
                </c:pt>
                <c:pt idx="2">
                  <c:v>1.7046400000000002</c:v>
                </c:pt>
                <c:pt idx="3">
                  <c:v>1.4951999999999999</c:v>
                </c:pt>
                <c:pt idx="4">
                  <c:v>1.07968</c:v>
                </c:pt>
                <c:pt idx="5">
                  <c:v>1.6452799999999999</c:v>
                </c:pt>
                <c:pt idx="6">
                  <c:v>1.3238399999999999</c:v>
                </c:pt>
                <c:pt idx="7">
                  <c:v>1.9499199999999999</c:v>
                </c:pt>
                <c:pt idx="8">
                  <c:v>0.71119999999999994</c:v>
                </c:pt>
                <c:pt idx="9">
                  <c:v>1.6284799999999999</c:v>
                </c:pt>
                <c:pt idx="10">
                  <c:v>1.9028799999999999</c:v>
                </c:pt>
                <c:pt idx="11">
                  <c:v>0.45696000000000003</c:v>
                </c:pt>
                <c:pt idx="12">
                  <c:v>0.64288000000000001</c:v>
                </c:pt>
                <c:pt idx="13">
                  <c:v>0.67087999999999992</c:v>
                </c:pt>
                <c:pt idx="14">
                  <c:v>1.51312</c:v>
                </c:pt>
                <c:pt idx="15">
                  <c:v>0.53759999999999997</c:v>
                </c:pt>
                <c:pt idx="16">
                  <c:v>1.13232</c:v>
                </c:pt>
                <c:pt idx="17">
                  <c:v>1.4246400000000001</c:v>
                </c:pt>
                <c:pt idx="18">
                  <c:v>1.9992000000000001</c:v>
                </c:pt>
                <c:pt idx="19">
                  <c:v>1.1659200000000001</c:v>
                </c:pt>
                <c:pt idx="20">
                  <c:v>1.5960000000000001</c:v>
                </c:pt>
                <c:pt idx="21">
                  <c:v>1.4280000000000002</c:v>
                </c:pt>
                <c:pt idx="22">
                  <c:v>1.11216</c:v>
                </c:pt>
                <c:pt idx="23">
                  <c:v>1.7752000000000001</c:v>
                </c:pt>
                <c:pt idx="24">
                  <c:v>0.9833599999999999</c:v>
                </c:pt>
                <c:pt idx="25">
                  <c:v>0.37519999999999998</c:v>
                </c:pt>
                <c:pt idx="26">
                  <c:v>1.0886400000000001</c:v>
                </c:pt>
                <c:pt idx="27">
                  <c:v>1.07856</c:v>
                </c:pt>
                <c:pt idx="28">
                  <c:v>2.2456</c:v>
                </c:pt>
                <c:pt idx="29">
                  <c:v>2.4807999999999999</c:v>
                </c:pt>
                <c:pt idx="30">
                  <c:v>1.86144</c:v>
                </c:pt>
                <c:pt idx="31">
                  <c:v>1.6195200000000003</c:v>
                </c:pt>
                <c:pt idx="32">
                  <c:v>1.60944</c:v>
                </c:pt>
                <c:pt idx="33">
                  <c:v>2.3083200000000001</c:v>
                </c:pt>
                <c:pt idx="34">
                  <c:v>1.1144000000000001</c:v>
                </c:pt>
                <c:pt idx="35">
                  <c:v>2.1392000000000002</c:v>
                </c:pt>
                <c:pt idx="36">
                  <c:v>2.39568</c:v>
                </c:pt>
                <c:pt idx="37">
                  <c:v>0.6283200000000001</c:v>
                </c:pt>
                <c:pt idx="38">
                  <c:v>1.3025599999999999</c:v>
                </c:pt>
                <c:pt idx="39">
                  <c:v>1.4425600000000001</c:v>
                </c:pt>
                <c:pt idx="40">
                  <c:v>1.6755199999999999</c:v>
                </c:pt>
                <c:pt idx="41">
                  <c:v>2.0798399999999995</c:v>
                </c:pt>
                <c:pt idx="42">
                  <c:v>2.0361599999999997</c:v>
                </c:pt>
                <c:pt idx="43">
                  <c:v>2.33744</c:v>
                </c:pt>
                <c:pt idx="44">
                  <c:v>2.0014400000000001</c:v>
                </c:pt>
                <c:pt idx="45">
                  <c:v>2.5860800000000004</c:v>
                </c:pt>
                <c:pt idx="46">
                  <c:v>2.4337599999999999</c:v>
                </c:pt>
                <c:pt idx="47">
                  <c:v>1.4689919999999999</c:v>
                </c:pt>
                <c:pt idx="48">
                  <c:v>1.7998399999999999</c:v>
                </c:pt>
                <c:pt idx="49">
                  <c:v>3.0161599999999997</c:v>
                </c:pt>
                <c:pt idx="50">
                  <c:v>2.3979199999999996</c:v>
                </c:pt>
                <c:pt idx="51">
                  <c:v>2.1011200000000003</c:v>
                </c:pt>
                <c:pt idx="52">
                  <c:v>2.4695999999999998</c:v>
                </c:pt>
                <c:pt idx="53">
                  <c:v>1.6385599999999998</c:v>
                </c:pt>
                <c:pt idx="54">
                  <c:v>2.2276799999999999</c:v>
                </c:pt>
                <c:pt idx="55">
                  <c:v>1.4515199999999997</c:v>
                </c:pt>
                <c:pt idx="56">
                  <c:v>1.1580799999999998</c:v>
                </c:pt>
                <c:pt idx="57">
                  <c:v>0.83216000000000001</c:v>
                </c:pt>
                <c:pt idx="58">
                  <c:v>1.7315199999999997</c:v>
                </c:pt>
                <c:pt idx="59">
                  <c:v>1.3515033333333335</c:v>
                </c:pt>
                <c:pt idx="60">
                  <c:v>1.9174399999999998</c:v>
                </c:pt>
                <c:pt idx="61">
                  <c:v>1.8860799999999998</c:v>
                </c:pt>
              </c:numCache>
            </c:numRef>
          </c:xVal>
          <c:yVal>
            <c:numRef>
              <c:f>MAGSTAB!$P$2:$P$63</c:f>
              <c:numCache>
                <c:formatCode>General</c:formatCode>
                <c:ptCount val="62"/>
                <c:pt idx="0">
                  <c:v>0.38976</c:v>
                </c:pt>
                <c:pt idx="1">
                  <c:v>2.1772800000000001</c:v>
                </c:pt>
                <c:pt idx="2">
                  <c:v>1.8480000000000001</c:v>
                </c:pt>
                <c:pt idx="3">
                  <c:v>1.5523199999999999</c:v>
                </c:pt>
                <c:pt idx="4">
                  <c:v>0.83328000000000002</c:v>
                </c:pt>
                <c:pt idx="5">
                  <c:v>1.8815999999999999</c:v>
                </c:pt>
                <c:pt idx="6">
                  <c:v>1.13568</c:v>
                </c:pt>
                <c:pt idx="7">
                  <c:v>2.1840000000000002</c:v>
                </c:pt>
                <c:pt idx="8">
                  <c:v>0.94752000000000003</c:v>
                </c:pt>
                <c:pt idx="9">
                  <c:v>1.8815999999999999</c:v>
                </c:pt>
                <c:pt idx="10">
                  <c:v>2.26464</c:v>
                </c:pt>
                <c:pt idx="11">
                  <c:v>0.57120000000000004</c:v>
                </c:pt>
                <c:pt idx="12">
                  <c:v>0.72575999999999996</c:v>
                </c:pt>
                <c:pt idx="13">
                  <c:v>0.82655999999999996</c:v>
                </c:pt>
                <c:pt idx="14">
                  <c:v>1.58592</c:v>
                </c:pt>
                <c:pt idx="15">
                  <c:v>0.69216</c:v>
                </c:pt>
                <c:pt idx="16">
                  <c:v>0.81311999999999995</c:v>
                </c:pt>
                <c:pt idx="17">
                  <c:v>1.3440000000000001</c:v>
                </c:pt>
                <c:pt idx="18">
                  <c:v>2.26464</c:v>
                </c:pt>
                <c:pt idx="19">
                  <c:v>1.3708800000000001</c:v>
                </c:pt>
                <c:pt idx="20">
                  <c:v>1.76064</c:v>
                </c:pt>
                <c:pt idx="21">
                  <c:v>1.9555199999999999</c:v>
                </c:pt>
                <c:pt idx="22">
                  <c:v>1.9488000000000001</c:v>
                </c:pt>
                <c:pt idx="23">
                  <c:v>2.2579199999999999</c:v>
                </c:pt>
                <c:pt idx="24">
                  <c:v>1.1222399999999999</c:v>
                </c:pt>
                <c:pt idx="25">
                  <c:v>0.43680000000000002</c:v>
                </c:pt>
                <c:pt idx="26">
                  <c:v>1.03488</c:v>
                </c:pt>
                <c:pt idx="27">
                  <c:v>0.94752000000000003</c:v>
                </c:pt>
                <c:pt idx="28">
                  <c:v>2.52</c:v>
                </c:pt>
                <c:pt idx="29">
                  <c:v>2.8896000000000002</c:v>
                </c:pt>
                <c:pt idx="30">
                  <c:v>2.27136</c:v>
                </c:pt>
                <c:pt idx="31">
                  <c:v>1.96896</c:v>
                </c:pt>
                <c:pt idx="32">
                  <c:v>2.0563199999999999</c:v>
                </c:pt>
                <c:pt idx="33">
                  <c:v>2.9635199999999999</c:v>
                </c:pt>
                <c:pt idx="34">
                  <c:v>1.5791999999999999</c:v>
                </c:pt>
                <c:pt idx="35">
                  <c:v>2.5939199999999998</c:v>
                </c:pt>
                <c:pt idx="36">
                  <c:v>2.5603199999999999</c:v>
                </c:pt>
                <c:pt idx="37">
                  <c:v>0.75936000000000003</c:v>
                </c:pt>
                <c:pt idx="38">
                  <c:v>1.6934400000000001</c:v>
                </c:pt>
                <c:pt idx="39">
                  <c:v>1.8950400000000001</c:v>
                </c:pt>
                <c:pt idx="40">
                  <c:v>2.0294400000000001</c:v>
                </c:pt>
                <c:pt idx="41">
                  <c:v>2.2444799999999998</c:v>
                </c:pt>
                <c:pt idx="42">
                  <c:v>2.6476799999999998</c:v>
                </c:pt>
                <c:pt idx="43">
                  <c:v>2.8627199999999999</c:v>
                </c:pt>
                <c:pt idx="44">
                  <c:v>2.86944</c:v>
                </c:pt>
                <c:pt idx="45">
                  <c:v>3.3667199999999999</c:v>
                </c:pt>
                <c:pt idx="46">
                  <c:v>3.1046399999999998</c:v>
                </c:pt>
                <c:pt idx="47">
                  <c:v>0</c:v>
                </c:pt>
                <c:pt idx="48">
                  <c:v>2.2041599999999999</c:v>
                </c:pt>
                <c:pt idx="49">
                  <c:v>3.5145599999999999</c:v>
                </c:pt>
                <c:pt idx="50">
                  <c:v>2.1436799999999998</c:v>
                </c:pt>
                <c:pt idx="51">
                  <c:v>2.4796800000000001</c:v>
                </c:pt>
                <c:pt idx="52">
                  <c:v>2.8963199999999998</c:v>
                </c:pt>
                <c:pt idx="53">
                  <c:v>1.68672</c:v>
                </c:pt>
                <c:pt idx="54">
                  <c:v>2.76864</c:v>
                </c:pt>
                <c:pt idx="55">
                  <c:v>1.90848</c:v>
                </c:pt>
                <c:pt idx="56">
                  <c:v>1.63296</c:v>
                </c:pt>
                <c:pt idx="57">
                  <c:v>0.93408000000000002</c:v>
                </c:pt>
                <c:pt idx="58">
                  <c:v>2.1436799999999998</c:v>
                </c:pt>
                <c:pt idx="59">
                  <c:v>1.65984</c:v>
                </c:pt>
                <c:pt idx="60">
                  <c:v>2.1840000000000002</c:v>
                </c:pt>
                <c:pt idx="61">
                  <c:v>2.9635199999999999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9534368"/>
        <c:axId val="719534928"/>
      </c:scatterChart>
      <c:valAx>
        <c:axId val="719534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5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Yearly mean, Mg ha</a:t>
                </a:r>
                <a:r>
                  <a:rPr lang="en-US" sz="1525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-1</a:t>
                </a:r>
              </a:p>
            </c:rich>
          </c:tx>
          <c:layout>
            <c:manualLayout>
              <c:xMode val="edge"/>
              <c:yMode val="edge"/>
              <c:x val="0.42915036430162873"/>
              <c:y val="0.924268502581755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534928"/>
        <c:crosses val="autoZero"/>
        <c:crossBetween val="midCat"/>
      </c:valAx>
      <c:valAx>
        <c:axId val="7195349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5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Treatment Mean, Mg ha</a:t>
                </a:r>
                <a:r>
                  <a:rPr lang="en-US" sz="1525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-1</a:t>
                </a:r>
              </a:p>
            </c:rich>
          </c:tx>
          <c:layout>
            <c:manualLayout>
              <c:xMode val="edge"/>
              <c:yMode val="edge"/>
              <c:x val="1.3495276653171391E-2"/>
              <c:y val="0.268502581755593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53436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21322565448549738"/>
          <c:y val="0.36488812392426984"/>
          <c:w val="0.20512848849359436"/>
          <c:h val="0.153184165232356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23452768729657"/>
          <c:y val="4.0816326530612346E-2"/>
          <c:w val="0.86319218241042361"/>
          <c:h val="0.78571428571428559"/>
        </c:manualLayout>
      </c:layout>
      <c:scatterChart>
        <c:scatterStyle val="lineMarker"/>
        <c:varyColors val="0"/>
        <c:ser>
          <c:idx val="0"/>
          <c:order val="0"/>
          <c:tx>
            <c:strRef>
              <c:f>Transposed!$B$2</c:f>
              <c:strCache>
                <c:ptCount val="1"/>
                <c:pt idx="0">
                  <c:v>Manure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Transposed!$A$3:$A$114</c:f>
              <c:numCache>
                <c:formatCode>0</c:formatCode>
                <c:ptCount val="112"/>
                <c:pt idx="0">
                  <c:v>1893</c:v>
                </c:pt>
                <c:pt idx="1">
                  <c:v>1894</c:v>
                </c:pt>
                <c:pt idx="2">
                  <c:v>1895</c:v>
                </c:pt>
                <c:pt idx="3">
                  <c:v>1896</c:v>
                </c:pt>
                <c:pt idx="4">
                  <c:v>1897</c:v>
                </c:pt>
                <c:pt idx="5">
                  <c:v>1898</c:v>
                </c:pt>
                <c:pt idx="6">
                  <c:v>1899</c:v>
                </c:pt>
                <c:pt idx="7">
                  <c:v>1900</c:v>
                </c:pt>
                <c:pt idx="8">
                  <c:v>1901</c:v>
                </c:pt>
                <c:pt idx="9">
                  <c:v>1902</c:v>
                </c:pt>
                <c:pt idx="10">
                  <c:v>1903</c:v>
                </c:pt>
                <c:pt idx="11">
                  <c:v>1904</c:v>
                </c:pt>
                <c:pt idx="12">
                  <c:v>1905</c:v>
                </c:pt>
                <c:pt idx="13">
                  <c:v>1906</c:v>
                </c:pt>
                <c:pt idx="14">
                  <c:v>1907</c:v>
                </c:pt>
                <c:pt idx="15">
                  <c:v>1908</c:v>
                </c:pt>
                <c:pt idx="16">
                  <c:v>1909</c:v>
                </c:pt>
                <c:pt idx="17">
                  <c:v>1910</c:v>
                </c:pt>
                <c:pt idx="18">
                  <c:v>1911</c:v>
                </c:pt>
                <c:pt idx="19">
                  <c:v>1912</c:v>
                </c:pt>
                <c:pt idx="20">
                  <c:v>1913</c:v>
                </c:pt>
                <c:pt idx="21">
                  <c:v>1914</c:v>
                </c:pt>
                <c:pt idx="22">
                  <c:v>1915</c:v>
                </c:pt>
                <c:pt idx="23">
                  <c:v>1916</c:v>
                </c:pt>
                <c:pt idx="24">
                  <c:v>1917</c:v>
                </c:pt>
                <c:pt idx="25">
                  <c:v>1918</c:v>
                </c:pt>
                <c:pt idx="26">
                  <c:v>1919</c:v>
                </c:pt>
                <c:pt idx="27">
                  <c:v>1920</c:v>
                </c:pt>
                <c:pt idx="28">
                  <c:v>1921</c:v>
                </c:pt>
                <c:pt idx="29">
                  <c:v>1922</c:v>
                </c:pt>
                <c:pt idx="30">
                  <c:v>1923</c:v>
                </c:pt>
                <c:pt idx="31">
                  <c:v>1924</c:v>
                </c:pt>
                <c:pt idx="32">
                  <c:v>1925</c:v>
                </c:pt>
                <c:pt idx="33">
                  <c:v>1926</c:v>
                </c:pt>
                <c:pt idx="34">
                  <c:v>1927</c:v>
                </c:pt>
                <c:pt idx="35">
                  <c:v>1928</c:v>
                </c:pt>
                <c:pt idx="36">
                  <c:v>1929</c:v>
                </c:pt>
                <c:pt idx="37">
                  <c:v>1930</c:v>
                </c:pt>
                <c:pt idx="38">
                  <c:v>1931</c:v>
                </c:pt>
                <c:pt idx="39">
                  <c:v>1932</c:v>
                </c:pt>
                <c:pt idx="40">
                  <c:v>1933</c:v>
                </c:pt>
                <c:pt idx="41">
                  <c:v>1934</c:v>
                </c:pt>
                <c:pt idx="42">
                  <c:v>1935</c:v>
                </c:pt>
                <c:pt idx="43">
                  <c:v>1936</c:v>
                </c:pt>
                <c:pt idx="44">
                  <c:v>1937</c:v>
                </c:pt>
                <c:pt idx="45">
                  <c:v>1938</c:v>
                </c:pt>
                <c:pt idx="46">
                  <c:v>1939</c:v>
                </c:pt>
                <c:pt idx="47">
                  <c:v>1940</c:v>
                </c:pt>
                <c:pt idx="48">
                  <c:v>1941</c:v>
                </c:pt>
                <c:pt idx="49">
                  <c:v>1942</c:v>
                </c:pt>
                <c:pt idx="50">
                  <c:v>1943</c:v>
                </c:pt>
                <c:pt idx="51">
                  <c:v>1944</c:v>
                </c:pt>
                <c:pt idx="52">
                  <c:v>1945</c:v>
                </c:pt>
                <c:pt idx="53">
                  <c:v>1946</c:v>
                </c:pt>
                <c:pt idx="54">
                  <c:v>1947</c:v>
                </c:pt>
                <c:pt idx="55">
                  <c:v>1948</c:v>
                </c:pt>
                <c:pt idx="56">
                  <c:v>1949</c:v>
                </c:pt>
                <c:pt idx="57">
                  <c:v>1950</c:v>
                </c:pt>
                <c:pt idx="58">
                  <c:v>1951</c:v>
                </c:pt>
                <c:pt idx="59">
                  <c:v>1952</c:v>
                </c:pt>
                <c:pt idx="60">
                  <c:v>1953</c:v>
                </c:pt>
                <c:pt idx="61">
                  <c:v>1954</c:v>
                </c:pt>
                <c:pt idx="62">
                  <c:v>1955</c:v>
                </c:pt>
                <c:pt idx="63">
                  <c:v>1956</c:v>
                </c:pt>
                <c:pt idx="64">
                  <c:v>1957</c:v>
                </c:pt>
                <c:pt idx="65">
                  <c:v>1958</c:v>
                </c:pt>
                <c:pt idx="66">
                  <c:v>1959</c:v>
                </c:pt>
                <c:pt idx="67">
                  <c:v>1960</c:v>
                </c:pt>
                <c:pt idx="68">
                  <c:v>1961</c:v>
                </c:pt>
                <c:pt idx="69">
                  <c:v>1962</c:v>
                </c:pt>
                <c:pt idx="70">
                  <c:v>1963</c:v>
                </c:pt>
                <c:pt idx="71">
                  <c:v>1964</c:v>
                </c:pt>
                <c:pt idx="72">
                  <c:v>1965</c:v>
                </c:pt>
                <c:pt idx="73">
                  <c:v>1966</c:v>
                </c:pt>
                <c:pt idx="74">
                  <c:v>1967</c:v>
                </c:pt>
                <c:pt idx="75">
                  <c:v>1968</c:v>
                </c:pt>
                <c:pt idx="76">
                  <c:v>1969</c:v>
                </c:pt>
                <c:pt idx="77">
                  <c:v>1970</c:v>
                </c:pt>
                <c:pt idx="78">
                  <c:v>1971</c:v>
                </c:pt>
                <c:pt idx="79">
                  <c:v>1972</c:v>
                </c:pt>
                <c:pt idx="80">
                  <c:v>1973</c:v>
                </c:pt>
                <c:pt idx="81">
                  <c:v>1974</c:v>
                </c:pt>
                <c:pt idx="82">
                  <c:v>1975</c:v>
                </c:pt>
                <c:pt idx="83">
                  <c:v>1976</c:v>
                </c:pt>
                <c:pt idx="84">
                  <c:v>1977</c:v>
                </c:pt>
                <c:pt idx="85">
                  <c:v>1978</c:v>
                </c:pt>
                <c:pt idx="86">
                  <c:v>1979</c:v>
                </c:pt>
                <c:pt idx="87">
                  <c:v>1980</c:v>
                </c:pt>
                <c:pt idx="88">
                  <c:v>1981</c:v>
                </c:pt>
                <c:pt idx="89">
                  <c:v>1982</c:v>
                </c:pt>
                <c:pt idx="90">
                  <c:v>1983</c:v>
                </c:pt>
                <c:pt idx="91">
                  <c:v>1984</c:v>
                </c:pt>
                <c:pt idx="92">
                  <c:v>1985</c:v>
                </c:pt>
                <c:pt idx="93">
                  <c:v>1986</c:v>
                </c:pt>
                <c:pt idx="94">
                  <c:v>1987</c:v>
                </c:pt>
                <c:pt idx="95">
                  <c:v>1988</c:v>
                </c:pt>
                <c:pt idx="96">
                  <c:v>1989</c:v>
                </c:pt>
                <c:pt idx="97">
                  <c:v>1990</c:v>
                </c:pt>
                <c:pt idx="98">
                  <c:v>1991</c:v>
                </c:pt>
                <c:pt idx="99">
                  <c:v>1992</c:v>
                </c:pt>
                <c:pt idx="100">
                  <c:v>1993</c:v>
                </c:pt>
                <c:pt idx="101">
                  <c:v>1994</c:v>
                </c:pt>
                <c:pt idx="102">
                  <c:v>1995</c:v>
                </c:pt>
                <c:pt idx="103">
                  <c:v>1996</c:v>
                </c:pt>
                <c:pt idx="104">
                  <c:v>1997</c:v>
                </c:pt>
                <c:pt idx="105">
                  <c:v>1998</c:v>
                </c:pt>
                <c:pt idx="106">
                  <c:v>1999</c:v>
                </c:pt>
                <c:pt idx="107">
                  <c:v>2000</c:v>
                </c:pt>
                <c:pt idx="108">
                  <c:v>2001</c:v>
                </c:pt>
                <c:pt idx="109">
                  <c:v>2002</c:v>
                </c:pt>
                <c:pt idx="110">
                  <c:v>2003</c:v>
                </c:pt>
                <c:pt idx="111">
                  <c:v>2004</c:v>
                </c:pt>
              </c:numCache>
            </c:numRef>
          </c:xVal>
          <c:yVal>
            <c:numRef>
              <c:f>Transposed!$B$3:$B$114</c:f>
              <c:numCache>
                <c:formatCode>General</c:formatCode>
                <c:ptCount val="112"/>
                <c:pt idx="0">
                  <c:v>10.5</c:v>
                </c:pt>
                <c:pt idx="1">
                  <c:v>20.9</c:v>
                </c:pt>
                <c:pt idx="2">
                  <c:v>0</c:v>
                </c:pt>
                <c:pt idx="3">
                  <c:v>6.9</c:v>
                </c:pt>
                <c:pt idx="4">
                  <c:v>17.8</c:v>
                </c:pt>
                <c:pt idx="5">
                  <c:v>7.5</c:v>
                </c:pt>
                <c:pt idx="6">
                  <c:v>30.6</c:v>
                </c:pt>
                <c:pt idx="7">
                  <c:v>36.799999999999997</c:v>
                </c:pt>
                <c:pt idx="8">
                  <c:v>37.700000000000003</c:v>
                </c:pt>
                <c:pt idx="9">
                  <c:v>17.399999999999999</c:v>
                </c:pt>
                <c:pt idx="10">
                  <c:v>27.6</c:v>
                </c:pt>
                <c:pt idx="11">
                  <c:v>15.7</c:v>
                </c:pt>
                <c:pt idx="12">
                  <c:v>11.7</c:v>
                </c:pt>
                <c:pt idx="13">
                  <c:v>23.3</c:v>
                </c:pt>
                <c:pt idx="14">
                  <c:v>14.9</c:v>
                </c:pt>
                <c:pt idx="15">
                  <c:v>15.5</c:v>
                </c:pt>
                <c:pt idx="16">
                  <c:v>25.4</c:v>
                </c:pt>
                <c:pt idx="17">
                  <c:v>35.200000000000003</c:v>
                </c:pt>
                <c:pt idx="18">
                  <c:v>4.9000000000000004</c:v>
                </c:pt>
                <c:pt idx="19">
                  <c:v>20.399999999999999</c:v>
                </c:pt>
                <c:pt idx="20">
                  <c:v>14.8</c:v>
                </c:pt>
                <c:pt idx="21">
                  <c:v>33.5</c:v>
                </c:pt>
                <c:pt idx="22">
                  <c:v>19.5</c:v>
                </c:pt>
                <c:pt idx="23">
                  <c:v>13.3</c:v>
                </c:pt>
                <c:pt idx="24">
                  <c:v>32</c:v>
                </c:pt>
                <c:pt idx="25">
                  <c:v>29.2</c:v>
                </c:pt>
                <c:pt idx="26">
                  <c:v>11.6</c:v>
                </c:pt>
                <c:pt idx="27">
                  <c:v>34</c:v>
                </c:pt>
                <c:pt idx="28">
                  <c:v>15.7</c:v>
                </c:pt>
                <c:pt idx="29">
                  <c:v>7.4</c:v>
                </c:pt>
                <c:pt idx="30">
                  <c:v>23.5</c:v>
                </c:pt>
                <c:pt idx="31">
                  <c:v>17.7</c:v>
                </c:pt>
                <c:pt idx="32">
                  <c:v>20.100000000000001</c:v>
                </c:pt>
                <c:pt idx="33">
                  <c:v>7</c:v>
                </c:pt>
                <c:pt idx="34">
                  <c:v>5.3</c:v>
                </c:pt>
                <c:pt idx="35">
                  <c:v>28.9</c:v>
                </c:pt>
                <c:pt idx="36">
                  <c:v>17.3</c:v>
                </c:pt>
                <c:pt idx="37">
                  <c:v>19.100000000000001</c:v>
                </c:pt>
                <c:pt idx="38">
                  <c:v>25</c:v>
                </c:pt>
                <c:pt idx="39">
                  <c:v>30.2</c:v>
                </c:pt>
                <c:pt idx="40">
                  <c:v>28</c:v>
                </c:pt>
                <c:pt idx="41">
                  <c:v>12.7</c:v>
                </c:pt>
                <c:pt idx="42">
                  <c:v>27.7</c:v>
                </c:pt>
                <c:pt idx="43">
                  <c:v>21.8</c:v>
                </c:pt>
                <c:pt idx="44">
                  <c:v>28.3</c:v>
                </c:pt>
                <c:pt idx="45">
                  <c:v>10.199999999999999</c:v>
                </c:pt>
                <c:pt idx="46">
                  <c:v>25.2</c:v>
                </c:pt>
                <c:pt idx="47">
                  <c:v>28.2</c:v>
                </c:pt>
                <c:pt idx="48">
                  <c:v>6.4</c:v>
                </c:pt>
                <c:pt idx="49">
                  <c:v>12.5</c:v>
                </c:pt>
                <c:pt idx="50">
                  <c:v>11.3</c:v>
                </c:pt>
                <c:pt idx="51">
                  <c:v>23.3</c:v>
                </c:pt>
                <c:pt idx="52">
                  <c:v>8.1</c:v>
                </c:pt>
                <c:pt idx="53">
                  <c:v>28.4</c:v>
                </c:pt>
                <c:pt idx="54">
                  <c:v>21.2</c:v>
                </c:pt>
                <c:pt idx="55">
                  <c:v>24.9</c:v>
                </c:pt>
                <c:pt idx="56">
                  <c:v>20.9</c:v>
                </c:pt>
                <c:pt idx="57">
                  <c:v>23.4</c:v>
                </c:pt>
                <c:pt idx="58">
                  <c:v>25.9</c:v>
                </c:pt>
                <c:pt idx="59">
                  <c:v>12</c:v>
                </c:pt>
                <c:pt idx="60">
                  <c:v>21.6</c:v>
                </c:pt>
                <c:pt idx="61">
                  <c:v>15</c:v>
                </c:pt>
                <c:pt idx="62">
                  <c:v>3.3</c:v>
                </c:pt>
                <c:pt idx="63">
                  <c:v>12.3</c:v>
                </c:pt>
                <c:pt idx="64">
                  <c:v>20.8</c:v>
                </c:pt>
                <c:pt idx="65">
                  <c:v>37.5</c:v>
                </c:pt>
                <c:pt idx="66">
                  <c:v>44.5</c:v>
                </c:pt>
                <c:pt idx="67">
                  <c:v>21.9</c:v>
                </c:pt>
                <c:pt idx="68">
                  <c:v>33.6</c:v>
                </c:pt>
                <c:pt idx="69">
                  <c:v>24.6</c:v>
                </c:pt>
                <c:pt idx="70">
                  <c:v>37.9</c:v>
                </c:pt>
                <c:pt idx="71">
                  <c:v>10.1</c:v>
                </c:pt>
                <c:pt idx="72">
                  <c:v>40.200000000000003</c:v>
                </c:pt>
                <c:pt idx="73">
                  <c:v>37.1</c:v>
                </c:pt>
                <c:pt idx="74">
                  <c:v>11.7</c:v>
                </c:pt>
                <c:pt idx="75">
                  <c:v>16.100000000000001</c:v>
                </c:pt>
                <c:pt idx="76">
                  <c:v>20.8</c:v>
                </c:pt>
                <c:pt idx="77">
                  <c:v>24.6</c:v>
                </c:pt>
                <c:pt idx="78">
                  <c:v>29.1</c:v>
                </c:pt>
                <c:pt idx="79">
                  <c:v>33.6</c:v>
                </c:pt>
                <c:pt idx="80">
                  <c:v>42.1</c:v>
                </c:pt>
                <c:pt idx="81">
                  <c:v>34.4</c:v>
                </c:pt>
                <c:pt idx="82">
                  <c:v>46.7</c:v>
                </c:pt>
                <c:pt idx="83">
                  <c:v>42.3</c:v>
                </c:pt>
                <c:pt idx="84">
                  <c:v>12.7</c:v>
                </c:pt>
                <c:pt idx="85">
                  <c:v>27.2</c:v>
                </c:pt>
                <c:pt idx="86">
                  <c:v>49.3</c:v>
                </c:pt>
                <c:pt idx="87">
                  <c:v>43.8</c:v>
                </c:pt>
                <c:pt idx="88">
                  <c:v>39.200000000000003</c:v>
                </c:pt>
                <c:pt idx="89">
                  <c:v>45.7</c:v>
                </c:pt>
                <c:pt idx="90">
                  <c:v>30.1</c:v>
                </c:pt>
                <c:pt idx="91">
                  <c:v>44</c:v>
                </c:pt>
                <c:pt idx="92">
                  <c:v>30.5</c:v>
                </c:pt>
                <c:pt idx="93">
                  <c:v>18.2</c:v>
                </c:pt>
                <c:pt idx="94">
                  <c:v>13.2</c:v>
                </c:pt>
                <c:pt idx="95">
                  <c:v>30.6</c:v>
                </c:pt>
                <c:pt idx="96">
                  <c:v>25.9</c:v>
                </c:pt>
                <c:pt idx="97">
                  <c:v>34.6</c:v>
                </c:pt>
                <c:pt idx="98">
                  <c:v>26.1</c:v>
                </c:pt>
                <c:pt idx="99">
                  <c:v>21.2681</c:v>
                </c:pt>
                <c:pt idx="100">
                  <c:v>37.195500000000003</c:v>
                </c:pt>
                <c:pt idx="101">
                  <c:v>22.4724</c:v>
                </c:pt>
                <c:pt idx="102">
                  <c:v>5.4981999999999998</c:v>
                </c:pt>
                <c:pt idx="103">
                  <c:v>24.84</c:v>
                </c:pt>
                <c:pt idx="104">
                  <c:v>51.4</c:v>
                </c:pt>
                <c:pt idx="105">
                  <c:v>30.83</c:v>
                </c:pt>
                <c:pt idx="106">
                  <c:v>40.84256357360406</c:v>
                </c:pt>
                <c:pt idx="107">
                  <c:v>36.806818829268295</c:v>
                </c:pt>
                <c:pt idx="108">
                  <c:v>38.139790243902446</c:v>
                </c:pt>
                <c:pt idx="109">
                  <c:v>35.259</c:v>
                </c:pt>
                <c:pt idx="110">
                  <c:v>34.5</c:v>
                </c:pt>
                <c:pt idx="111">
                  <c:v>60.536890243902441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Transposed!$C$2</c:f>
              <c:strCache>
                <c:ptCount val="1"/>
                <c:pt idx="0">
                  <c:v>Check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Transposed!$A$3:$A$121</c:f>
              <c:numCache>
                <c:formatCode>0</c:formatCode>
                <c:ptCount val="119"/>
                <c:pt idx="0">
                  <c:v>1893</c:v>
                </c:pt>
                <c:pt idx="1">
                  <c:v>1894</c:v>
                </c:pt>
                <c:pt idx="2">
                  <c:v>1895</c:v>
                </c:pt>
                <c:pt idx="3">
                  <c:v>1896</c:v>
                </c:pt>
                <c:pt idx="4">
                  <c:v>1897</c:v>
                </c:pt>
                <c:pt idx="5">
                  <c:v>1898</c:v>
                </c:pt>
                <c:pt idx="6">
                  <c:v>1899</c:v>
                </c:pt>
                <c:pt idx="7">
                  <c:v>1900</c:v>
                </c:pt>
                <c:pt idx="8">
                  <c:v>1901</c:v>
                </c:pt>
                <c:pt idx="9">
                  <c:v>1902</c:v>
                </c:pt>
                <c:pt idx="10">
                  <c:v>1903</c:v>
                </c:pt>
                <c:pt idx="11">
                  <c:v>1904</c:v>
                </c:pt>
                <c:pt idx="12">
                  <c:v>1905</c:v>
                </c:pt>
                <c:pt idx="13">
                  <c:v>1906</c:v>
                </c:pt>
                <c:pt idx="14">
                  <c:v>1907</c:v>
                </c:pt>
                <c:pt idx="15">
                  <c:v>1908</c:v>
                </c:pt>
                <c:pt idx="16">
                  <c:v>1909</c:v>
                </c:pt>
                <c:pt idx="17">
                  <c:v>1910</c:v>
                </c:pt>
                <c:pt idx="18">
                  <c:v>1911</c:v>
                </c:pt>
                <c:pt idx="19">
                  <c:v>1912</c:v>
                </c:pt>
                <c:pt idx="20">
                  <c:v>1913</c:v>
                </c:pt>
                <c:pt idx="21">
                  <c:v>1914</c:v>
                </c:pt>
                <c:pt idx="22">
                  <c:v>1915</c:v>
                </c:pt>
                <c:pt idx="23">
                  <c:v>1916</c:v>
                </c:pt>
                <c:pt idx="24">
                  <c:v>1917</c:v>
                </c:pt>
                <c:pt idx="25">
                  <c:v>1918</c:v>
                </c:pt>
                <c:pt idx="26">
                  <c:v>1919</c:v>
                </c:pt>
                <c:pt idx="27">
                  <c:v>1920</c:v>
                </c:pt>
                <c:pt idx="28">
                  <c:v>1921</c:v>
                </c:pt>
                <c:pt idx="29">
                  <c:v>1922</c:v>
                </c:pt>
                <c:pt idx="30">
                  <c:v>1923</c:v>
                </c:pt>
                <c:pt idx="31">
                  <c:v>1924</c:v>
                </c:pt>
                <c:pt idx="32">
                  <c:v>1925</c:v>
                </c:pt>
                <c:pt idx="33">
                  <c:v>1926</c:v>
                </c:pt>
                <c:pt idx="34">
                  <c:v>1927</c:v>
                </c:pt>
                <c:pt idx="35">
                  <c:v>1928</c:v>
                </c:pt>
                <c:pt idx="36">
                  <c:v>1929</c:v>
                </c:pt>
                <c:pt idx="37">
                  <c:v>1930</c:v>
                </c:pt>
                <c:pt idx="38">
                  <c:v>1931</c:v>
                </c:pt>
                <c:pt idx="39">
                  <c:v>1932</c:v>
                </c:pt>
                <c:pt idx="40">
                  <c:v>1933</c:v>
                </c:pt>
                <c:pt idx="41">
                  <c:v>1934</c:v>
                </c:pt>
                <c:pt idx="42">
                  <c:v>1935</c:v>
                </c:pt>
                <c:pt idx="43">
                  <c:v>1936</c:v>
                </c:pt>
                <c:pt idx="44">
                  <c:v>1937</c:v>
                </c:pt>
                <c:pt idx="45">
                  <c:v>1938</c:v>
                </c:pt>
                <c:pt idx="46">
                  <c:v>1939</c:v>
                </c:pt>
                <c:pt idx="47">
                  <c:v>1940</c:v>
                </c:pt>
                <c:pt idx="48">
                  <c:v>1941</c:v>
                </c:pt>
                <c:pt idx="49">
                  <c:v>1942</c:v>
                </c:pt>
                <c:pt idx="50">
                  <c:v>1943</c:v>
                </c:pt>
                <c:pt idx="51">
                  <c:v>1944</c:v>
                </c:pt>
                <c:pt idx="52">
                  <c:v>1945</c:v>
                </c:pt>
                <c:pt idx="53">
                  <c:v>1946</c:v>
                </c:pt>
                <c:pt idx="54">
                  <c:v>1947</c:v>
                </c:pt>
                <c:pt idx="55">
                  <c:v>1948</c:v>
                </c:pt>
                <c:pt idx="56">
                  <c:v>1949</c:v>
                </c:pt>
                <c:pt idx="57">
                  <c:v>1950</c:v>
                </c:pt>
                <c:pt idx="58">
                  <c:v>1951</c:v>
                </c:pt>
                <c:pt idx="59">
                  <c:v>1952</c:v>
                </c:pt>
                <c:pt idx="60">
                  <c:v>1953</c:v>
                </c:pt>
                <c:pt idx="61">
                  <c:v>1954</c:v>
                </c:pt>
                <c:pt idx="62">
                  <c:v>1955</c:v>
                </c:pt>
                <c:pt idx="63">
                  <c:v>1956</c:v>
                </c:pt>
                <c:pt idx="64">
                  <c:v>1957</c:v>
                </c:pt>
                <c:pt idx="65">
                  <c:v>1958</c:v>
                </c:pt>
                <c:pt idx="66">
                  <c:v>1959</c:v>
                </c:pt>
                <c:pt idx="67">
                  <c:v>1960</c:v>
                </c:pt>
                <c:pt idx="68">
                  <c:v>1961</c:v>
                </c:pt>
                <c:pt idx="69">
                  <c:v>1962</c:v>
                </c:pt>
                <c:pt idx="70">
                  <c:v>1963</c:v>
                </c:pt>
                <c:pt idx="71">
                  <c:v>1964</c:v>
                </c:pt>
                <c:pt idx="72">
                  <c:v>1965</c:v>
                </c:pt>
                <c:pt idx="73">
                  <c:v>1966</c:v>
                </c:pt>
                <c:pt idx="74">
                  <c:v>1967</c:v>
                </c:pt>
                <c:pt idx="75">
                  <c:v>1968</c:v>
                </c:pt>
                <c:pt idx="76">
                  <c:v>1969</c:v>
                </c:pt>
                <c:pt idx="77">
                  <c:v>1970</c:v>
                </c:pt>
                <c:pt idx="78">
                  <c:v>1971</c:v>
                </c:pt>
                <c:pt idx="79">
                  <c:v>1972</c:v>
                </c:pt>
                <c:pt idx="80">
                  <c:v>1973</c:v>
                </c:pt>
                <c:pt idx="81">
                  <c:v>1974</c:v>
                </c:pt>
                <c:pt idx="82">
                  <c:v>1975</c:v>
                </c:pt>
                <c:pt idx="83">
                  <c:v>1976</c:v>
                </c:pt>
                <c:pt idx="84">
                  <c:v>1977</c:v>
                </c:pt>
                <c:pt idx="85">
                  <c:v>1978</c:v>
                </c:pt>
                <c:pt idx="86">
                  <c:v>1979</c:v>
                </c:pt>
                <c:pt idx="87">
                  <c:v>1980</c:v>
                </c:pt>
                <c:pt idx="88">
                  <c:v>1981</c:v>
                </c:pt>
                <c:pt idx="89">
                  <c:v>1982</c:v>
                </c:pt>
                <c:pt idx="90">
                  <c:v>1983</c:v>
                </c:pt>
                <c:pt idx="91">
                  <c:v>1984</c:v>
                </c:pt>
                <c:pt idx="92">
                  <c:v>1985</c:v>
                </c:pt>
                <c:pt idx="93">
                  <c:v>1986</c:v>
                </c:pt>
                <c:pt idx="94">
                  <c:v>1987</c:v>
                </c:pt>
                <c:pt idx="95">
                  <c:v>1988</c:v>
                </c:pt>
                <c:pt idx="96">
                  <c:v>1989</c:v>
                </c:pt>
                <c:pt idx="97">
                  <c:v>1990</c:v>
                </c:pt>
                <c:pt idx="98">
                  <c:v>1991</c:v>
                </c:pt>
                <c:pt idx="99">
                  <c:v>1992</c:v>
                </c:pt>
                <c:pt idx="100">
                  <c:v>1993</c:v>
                </c:pt>
                <c:pt idx="101">
                  <c:v>1994</c:v>
                </c:pt>
                <c:pt idx="102">
                  <c:v>1995</c:v>
                </c:pt>
                <c:pt idx="103">
                  <c:v>1996</c:v>
                </c:pt>
                <c:pt idx="104">
                  <c:v>1997</c:v>
                </c:pt>
                <c:pt idx="105">
                  <c:v>1998</c:v>
                </c:pt>
                <c:pt idx="106">
                  <c:v>1999</c:v>
                </c:pt>
                <c:pt idx="107">
                  <c:v>2000</c:v>
                </c:pt>
                <c:pt idx="108">
                  <c:v>2001</c:v>
                </c:pt>
                <c:pt idx="109">
                  <c:v>2002</c:v>
                </c:pt>
                <c:pt idx="110">
                  <c:v>2003</c:v>
                </c:pt>
                <c:pt idx="111">
                  <c:v>2004</c:v>
                </c:pt>
                <c:pt idx="112">
                  <c:v>2005</c:v>
                </c:pt>
                <c:pt idx="113">
                  <c:v>2006</c:v>
                </c:pt>
                <c:pt idx="114">
                  <c:v>2007</c:v>
                </c:pt>
                <c:pt idx="115">
                  <c:v>2008</c:v>
                </c:pt>
                <c:pt idx="116">
                  <c:v>2009</c:v>
                </c:pt>
                <c:pt idx="117">
                  <c:v>2010</c:v>
                </c:pt>
                <c:pt idx="118">
                  <c:v>2011</c:v>
                </c:pt>
              </c:numCache>
            </c:numRef>
          </c:xVal>
          <c:yVal>
            <c:numRef>
              <c:f>Transposed!$C$3:$C$121</c:f>
              <c:numCache>
                <c:formatCode>General</c:formatCode>
                <c:ptCount val="119"/>
                <c:pt idx="0">
                  <c:v>10.5</c:v>
                </c:pt>
                <c:pt idx="1">
                  <c:v>20.9</c:v>
                </c:pt>
                <c:pt idx="2">
                  <c:v>0</c:v>
                </c:pt>
                <c:pt idx="3">
                  <c:v>6.9</c:v>
                </c:pt>
                <c:pt idx="4">
                  <c:v>17.8</c:v>
                </c:pt>
                <c:pt idx="5">
                  <c:v>7.5</c:v>
                </c:pt>
                <c:pt idx="6">
                  <c:v>12</c:v>
                </c:pt>
                <c:pt idx="7">
                  <c:v>18.100000000000001</c:v>
                </c:pt>
                <c:pt idx="8">
                  <c:v>28</c:v>
                </c:pt>
                <c:pt idx="9">
                  <c:v>15.3</c:v>
                </c:pt>
                <c:pt idx="10">
                  <c:v>20.3</c:v>
                </c:pt>
                <c:pt idx="11">
                  <c:v>12.6</c:v>
                </c:pt>
                <c:pt idx="12">
                  <c:v>4.8</c:v>
                </c:pt>
                <c:pt idx="13">
                  <c:v>7.1</c:v>
                </c:pt>
                <c:pt idx="14">
                  <c:v>5.2</c:v>
                </c:pt>
                <c:pt idx="15">
                  <c:v>12.9</c:v>
                </c:pt>
                <c:pt idx="16">
                  <c:v>21.7</c:v>
                </c:pt>
                <c:pt idx="17">
                  <c:v>18.7</c:v>
                </c:pt>
                <c:pt idx="18">
                  <c:v>2.2999999999999998</c:v>
                </c:pt>
                <c:pt idx="19">
                  <c:v>5.3</c:v>
                </c:pt>
                <c:pt idx="20">
                  <c:v>5.6</c:v>
                </c:pt>
                <c:pt idx="21">
                  <c:v>23.2</c:v>
                </c:pt>
                <c:pt idx="22">
                  <c:v>15.2</c:v>
                </c:pt>
                <c:pt idx="23">
                  <c:v>7.9</c:v>
                </c:pt>
                <c:pt idx="24">
                  <c:v>21</c:v>
                </c:pt>
                <c:pt idx="25">
                  <c:v>10.8</c:v>
                </c:pt>
                <c:pt idx="26">
                  <c:v>7</c:v>
                </c:pt>
                <c:pt idx="27">
                  <c:v>27.3</c:v>
                </c:pt>
                <c:pt idx="28">
                  <c:v>7.3</c:v>
                </c:pt>
                <c:pt idx="29">
                  <c:v>3.8</c:v>
                </c:pt>
                <c:pt idx="30">
                  <c:v>12.9</c:v>
                </c:pt>
                <c:pt idx="31">
                  <c:v>7.7</c:v>
                </c:pt>
                <c:pt idx="32">
                  <c:v>11.4</c:v>
                </c:pt>
                <c:pt idx="33">
                  <c:v>7.1</c:v>
                </c:pt>
                <c:pt idx="34">
                  <c:v>1.7</c:v>
                </c:pt>
                <c:pt idx="35">
                  <c:v>17.8</c:v>
                </c:pt>
                <c:pt idx="36">
                  <c:v>10</c:v>
                </c:pt>
                <c:pt idx="37">
                  <c:v>7.9</c:v>
                </c:pt>
                <c:pt idx="38">
                  <c:v>25.6</c:v>
                </c:pt>
                <c:pt idx="39">
                  <c:v>19.3</c:v>
                </c:pt>
                <c:pt idx="40">
                  <c:v>12.3</c:v>
                </c:pt>
                <c:pt idx="41">
                  <c:v>12.7</c:v>
                </c:pt>
                <c:pt idx="42">
                  <c:v>14</c:v>
                </c:pt>
                <c:pt idx="43">
                  <c:v>19.3</c:v>
                </c:pt>
                <c:pt idx="44">
                  <c:v>22</c:v>
                </c:pt>
                <c:pt idx="45">
                  <c:v>3.4</c:v>
                </c:pt>
                <c:pt idx="46">
                  <c:v>15.3</c:v>
                </c:pt>
                <c:pt idx="47">
                  <c:v>15.2</c:v>
                </c:pt>
                <c:pt idx="48">
                  <c:v>0.9</c:v>
                </c:pt>
                <c:pt idx="49">
                  <c:v>2.6</c:v>
                </c:pt>
                <c:pt idx="50">
                  <c:v>4.3</c:v>
                </c:pt>
                <c:pt idx="51">
                  <c:v>16.100000000000001</c:v>
                </c:pt>
                <c:pt idx="52">
                  <c:v>6.7</c:v>
                </c:pt>
                <c:pt idx="53">
                  <c:v>11.7</c:v>
                </c:pt>
                <c:pt idx="54">
                  <c:v>18.7</c:v>
                </c:pt>
                <c:pt idx="55">
                  <c:v>18.100000000000001</c:v>
                </c:pt>
                <c:pt idx="56">
                  <c:v>9.8000000000000007</c:v>
                </c:pt>
                <c:pt idx="57">
                  <c:v>20.3</c:v>
                </c:pt>
                <c:pt idx="58">
                  <c:v>8.4</c:v>
                </c:pt>
                <c:pt idx="59">
                  <c:v>8.6999999999999993</c:v>
                </c:pt>
                <c:pt idx="60">
                  <c:v>14.7</c:v>
                </c:pt>
                <c:pt idx="61">
                  <c:v>12.7</c:v>
                </c:pt>
                <c:pt idx="62">
                  <c:v>7.8</c:v>
                </c:pt>
                <c:pt idx="63">
                  <c:v>19.600000000000001</c:v>
                </c:pt>
                <c:pt idx="64">
                  <c:v>13.3</c:v>
                </c:pt>
                <c:pt idx="65">
                  <c:v>28.7</c:v>
                </c:pt>
                <c:pt idx="66">
                  <c:v>28.1</c:v>
                </c:pt>
                <c:pt idx="67">
                  <c:v>11.5</c:v>
                </c:pt>
                <c:pt idx="68">
                  <c:v>10.5</c:v>
                </c:pt>
                <c:pt idx="69">
                  <c:v>14.1</c:v>
                </c:pt>
                <c:pt idx="70">
                  <c:v>27.6</c:v>
                </c:pt>
                <c:pt idx="71">
                  <c:v>6</c:v>
                </c:pt>
                <c:pt idx="72">
                  <c:v>25.8</c:v>
                </c:pt>
                <c:pt idx="73">
                  <c:v>29.7</c:v>
                </c:pt>
                <c:pt idx="74">
                  <c:v>6.6</c:v>
                </c:pt>
                <c:pt idx="75">
                  <c:v>14.1</c:v>
                </c:pt>
                <c:pt idx="76">
                  <c:v>14.8</c:v>
                </c:pt>
                <c:pt idx="77">
                  <c:v>19.5</c:v>
                </c:pt>
                <c:pt idx="78">
                  <c:v>24.3</c:v>
                </c:pt>
                <c:pt idx="79">
                  <c:v>18.2</c:v>
                </c:pt>
                <c:pt idx="80">
                  <c:v>19.2</c:v>
                </c:pt>
                <c:pt idx="81">
                  <c:v>18.100000000000001</c:v>
                </c:pt>
                <c:pt idx="82">
                  <c:v>18.7</c:v>
                </c:pt>
                <c:pt idx="83">
                  <c:v>18.3</c:v>
                </c:pt>
                <c:pt idx="84">
                  <c:v>14.7</c:v>
                </c:pt>
                <c:pt idx="85">
                  <c:v>17.899999999999999</c:v>
                </c:pt>
                <c:pt idx="86">
                  <c:v>25.3</c:v>
                </c:pt>
                <c:pt idx="87">
                  <c:v>25</c:v>
                </c:pt>
                <c:pt idx="88">
                  <c:v>21.1</c:v>
                </c:pt>
                <c:pt idx="89">
                  <c:v>28.3</c:v>
                </c:pt>
                <c:pt idx="90">
                  <c:v>20.7</c:v>
                </c:pt>
                <c:pt idx="91">
                  <c:v>19.7</c:v>
                </c:pt>
                <c:pt idx="92">
                  <c:v>14.1</c:v>
                </c:pt>
                <c:pt idx="93">
                  <c:v>12.9</c:v>
                </c:pt>
                <c:pt idx="94">
                  <c:v>10.8</c:v>
                </c:pt>
                <c:pt idx="95">
                  <c:v>21.4</c:v>
                </c:pt>
                <c:pt idx="96">
                  <c:v>11.9</c:v>
                </c:pt>
                <c:pt idx="97">
                  <c:v>21.6</c:v>
                </c:pt>
                <c:pt idx="98">
                  <c:v>16.600000000000001</c:v>
                </c:pt>
                <c:pt idx="99">
                  <c:v>13.4411</c:v>
                </c:pt>
                <c:pt idx="100">
                  <c:v>18.744399999999999</c:v>
                </c:pt>
                <c:pt idx="101">
                  <c:v>9.3514999999999997</c:v>
                </c:pt>
                <c:pt idx="102">
                  <c:v>2.6122000000000001</c:v>
                </c:pt>
                <c:pt idx="103">
                  <c:v>14.4</c:v>
                </c:pt>
                <c:pt idx="104">
                  <c:v>20.8</c:v>
                </c:pt>
                <c:pt idx="105">
                  <c:v>14.5</c:v>
                </c:pt>
                <c:pt idx="106">
                  <c:v>26.302368243654822</c:v>
                </c:pt>
                <c:pt idx="107">
                  <c:v>22.49417151219512</c:v>
                </c:pt>
                <c:pt idx="108">
                  <c:v>11.832383414634144</c:v>
                </c:pt>
                <c:pt idx="109">
                  <c:v>18.036000000000001</c:v>
                </c:pt>
                <c:pt idx="110">
                  <c:v>18.2</c:v>
                </c:pt>
                <c:pt idx="111">
                  <c:v>18.924695121951224</c:v>
                </c:pt>
                <c:pt idx="112">
                  <c:v>18</c:v>
                </c:pt>
                <c:pt idx="113" formatCode="0">
                  <c:v>21.052994990112062</c:v>
                </c:pt>
                <c:pt idx="114">
                  <c:v>1.72</c:v>
                </c:pt>
                <c:pt idx="115">
                  <c:v>27.135999999999999</c:v>
                </c:pt>
                <c:pt idx="116">
                  <c:v>4.91</c:v>
                </c:pt>
                <c:pt idx="117">
                  <c:v>18.518178246727498</c:v>
                </c:pt>
                <c:pt idx="118">
                  <c:v>6.4270760533269238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Transposed!$D$2</c:f>
              <c:strCache>
                <c:ptCount val="1"/>
                <c:pt idx="0">
                  <c:v>P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Transposed!$A$3:$A$114</c:f>
              <c:numCache>
                <c:formatCode>0</c:formatCode>
                <c:ptCount val="112"/>
                <c:pt idx="0">
                  <c:v>1893</c:v>
                </c:pt>
                <c:pt idx="1">
                  <c:v>1894</c:v>
                </c:pt>
                <c:pt idx="2">
                  <c:v>1895</c:v>
                </c:pt>
                <c:pt idx="3">
                  <c:v>1896</c:v>
                </c:pt>
                <c:pt idx="4">
                  <c:v>1897</c:v>
                </c:pt>
                <c:pt idx="5">
                  <c:v>1898</c:v>
                </c:pt>
                <c:pt idx="6">
                  <c:v>1899</c:v>
                </c:pt>
                <c:pt idx="7">
                  <c:v>1900</c:v>
                </c:pt>
                <c:pt idx="8">
                  <c:v>1901</c:v>
                </c:pt>
                <c:pt idx="9">
                  <c:v>1902</c:v>
                </c:pt>
                <c:pt idx="10">
                  <c:v>1903</c:v>
                </c:pt>
                <c:pt idx="11">
                  <c:v>1904</c:v>
                </c:pt>
                <c:pt idx="12">
                  <c:v>1905</c:v>
                </c:pt>
                <c:pt idx="13">
                  <c:v>1906</c:v>
                </c:pt>
                <c:pt idx="14">
                  <c:v>1907</c:v>
                </c:pt>
                <c:pt idx="15">
                  <c:v>1908</c:v>
                </c:pt>
                <c:pt idx="16">
                  <c:v>1909</c:v>
                </c:pt>
                <c:pt idx="17">
                  <c:v>1910</c:v>
                </c:pt>
                <c:pt idx="18">
                  <c:v>1911</c:v>
                </c:pt>
                <c:pt idx="19">
                  <c:v>1912</c:v>
                </c:pt>
                <c:pt idx="20">
                  <c:v>1913</c:v>
                </c:pt>
                <c:pt idx="21">
                  <c:v>1914</c:v>
                </c:pt>
                <c:pt idx="22">
                  <c:v>1915</c:v>
                </c:pt>
                <c:pt idx="23">
                  <c:v>1916</c:v>
                </c:pt>
                <c:pt idx="24">
                  <c:v>1917</c:v>
                </c:pt>
                <c:pt idx="25">
                  <c:v>1918</c:v>
                </c:pt>
                <c:pt idx="26">
                  <c:v>1919</c:v>
                </c:pt>
                <c:pt idx="27">
                  <c:v>1920</c:v>
                </c:pt>
                <c:pt idx="28">
                  <c:v>1921</c:v>
                </c:pt>
                <c:pt idx="29">
                  <c:v>1922</c:v>
                </c:pt>
                <c:pt idx="30">
                  <c:v>1923</c:v>
                </c:pt>
                <c:pt idx="31">
                  <c:v>1924</c:v>
                </c:pt>
                <c:pt idx="32">
                  <c:v>1925</c:v>
                </c:pt>
                <c:pt idx="33">
                  <c:v>1926</c:v>
                </c:pt>
                <c:pt idx="34">
                  <c:v>1927</c:v>
                </c:pt>
                <c:pt idx="35">
                  <c:v>1928</c:v>
                </c:pt>
                <c:pt idx="36">
                  <c:v>1929</c:v>
                </c:pt>
                <c:pt idx="37">
                  <c:v>1930</c:v>
                </c:pt>
                <c:pt idx="38">
                  <c:v>1931</c:v>
                </c:pt>
                <c:pt idx="39">
                  <c:v>1932</c:v>
                </c:pt>
                <c:pt idx="40">
                  <c:v>1933</c:v>
                </c:pt>
                <c:pt idx="41">
                  <c:v>1934</c:v>
                </c:pt>
                <c:pt idx="42">
                  <c:v>1935</c:v>
                </c:pt>
                <c:pt idx="43">
                  <c:v>1936</c:v>
                </c:pt>
                <c:pt idx="44">
                  <c:v>1937</c:v>
                </c:pt>
                <c:pt idx="45">
                  <c:v>1938</c:v>
                </c:pt>
                <c:pt idx="46">
                  <c:v>1939</c:v>
                </c:pt>
                <c:pt idx="47">
                  <c:v>1940</c:v>
                </c:pt>
                <c:pt idx="48">
                  <c:v>1941</c:v>
                </c:pt>
                <c:pt idx="49">
                  <c:v>1942</c:v>
                </c:pt>
                <c:pt idx="50">
                  <c:v>1943</c:v>
                </c:pt>
                <c:pt idx="51">
                  <c:v>1944</c:v>
                </c:pt>
                <c:pt idx="52">
                  <c:v>1945</c:v>
                </c:pt>
                <c:pt idx="53">
                  <c:v>1946</c:v>
                </c:pt>
                <c:pt idx="54">
                  <c:v>1947</c:v>
                </c:pt>
                <c:pt idx="55">
                  <c:v>1948</c:v>
                </c:pt>
                <c:pt idx="56">
                  <c:v>1949</c:v>
                </c:pt>
                <c:pt idx="57">
                  <c:v>1950</c:v>
                </c:pt>
                <c:pt idx="58">
                  <c:v>1951</c:v>
                </c:pt>
                <c:pt idx="59">
                  <c:v>1952</c:v>
                </c:pt>
                <c:pt idx="60">
                  <c:v>1953</c:v>
                </c:pt>
                <c:pt idx="61">
                  <c:v>1954</c:v>
                </c:pt>
                <c:pt idx="62">
                  <c:v>1955</c:v>
                </c:pt>
                <c:pt idx="63">
                  <c:v>1956</c:v>
                </c:pt>
                <c:pt idx="64">
                  <c:v>1957</c:v>
                </c:pt>
                <c:pt idx="65">
                  <c:v>1958</c:v>
                </c:pt>
                <c:pt idx="66">
                  <c:v>1959</c:v>
                </c:pt>
                <c:pt idx="67">
                  <c:v>1960</c:v>
                </c:pt>
                <c:pt idx="68">
                  <c:v>1961</c:v>
                </c:pt>
                <c:pt idx="69">
                  <c:v>1962</c:v>
                </c:pt>
                <c:pt idx="70">
                  <c:v>1963</c:v>
                </c:pt>
                <c:pt idx="71">
                  <c:v>1964</c:v>
                </c:pt>
                <c:pt idx="72">
                  <c:v>1965</c:v>
                </c:pt>
                <c:pt idx="73">
                  <c:v>1966</c:v>
                </c:pt>
                <c:pt idx="74">
                  <c:v>1967</c:v>
                </c:pt>
                <c:pt idx="75">
                  <c:v>1968</c:v>
                </c:pt>
                <c:pt idx="76">
                  <c:v>1969</c:v>
                </c:pt>
                <c:pt idx="77">
                  <c:v>1970</c:v>
                </c:pt>
                <c:pt idx="78">
                  <c:v>1971</c:v>
                </c:pt>
                <c:pt idx="79">
                  <c:v>1972</c:v>
                </c:pt>
                <c:pt idx="80">
                  <c:v>1973</c:v>
                </c:pt>
                <c:pt idx="81">
                  <c:v>1974</c:v>
                </c:pt>
                <c:pt idx="82">
                  <c:v>1975</c:v>
                </c:pt>
                <c:pt idx="83">
                  <c:v>1976</c:v>
                </c:pt>
                <c:pt idx="84">
                  <c:v>1977</c:v>
                </c:pt>
                <c:pt idx="85">
                  <c:v>1978</c:v>
                </c:pt>
                <c:pt idx="86">
                  <c:v>1979</c:v>
                </c:pt>
                <c:pt idx="87">
                  <c:v>1980</c:v>
                </c:pt>
                <c:pt idx="88">
                  <c:v>1981</c:v>
                </c:pt>
                <c:pt idx="89">
                  <c:v>1982</c:v>
                </c:pt>
                <c:pt idx="90">
                  <c:v>1983</c:v>
                </c:pt>
                <c:pt idx="91">
                  <c:v>1984</c:v>
                </c:pt>
                <c:pt idx="92">
                  <c:v>1985</c:v>
                </c:pt>
                <c:pt idx="93">
                  <c:v>1986</c:v>
                </c:pt>
                <c:pt idx="94">
                  <c:v>1987</c:v>
                </c:pt>
                <c:pt idx="95">
                  <c:v>1988</c:v>
                </c:pt>
                <c:pt idx="96">
                  <c:v>1989</c:v>
                </c:pt>
                <c:pt idx="97">
                  <c:v>1990</c:v>
                </c:pt>
                <c:pt idx="98">
                  <c:v>1991</c:v>
                </c:pt>
                <c:pt idx="99">
                  <c:v>1992</c:v>
                </c:pt>
                <c:pt idx="100">
                  <c:v>1993</c:v>
                </c:pt>
                <c:pt idx="101">
                  <c:v>1994</c:v>
                </c:pt>
                <c:pt idx="102">
                  <c:v>1995</c:v>
                </c:pt>
                <c:pt idx="103">
                  <c:v>1996</c:v>
                </c:pt>
                <c:pt idx="104">
                  <c:v>1997</c:v>
                </c:pt>
                <c:pt idx="105">
                  <c:v>1998</c:v>
                </c:pt>
                <c:pt idx="106">
                  <c:v>1999</c:v>
                </c:pt>
                <c:pt idx="107">
                  <c:v>2000</c:v>
                </c:pt>
                <c:pt idx="108">
                  <c:v>2001</c:v>
                </c:pt>
                <c:pt idx="109">
                  <c:v>2002</c:v>
                </c:pt>
                <c:pt idx="110">
                  <c:v>2003</c:v>
                </c:pt>
                <c:pt idx="111">
                  <c:v>2004</c:v>
                </c:pt>
              </c:numCache>
            </c:numRef>
          </c:xVal>
          <c:yVal>
            <c:numRef>
              <c:f>Transposed!$D$3:$D$114</c:f>
              <c:numCache>
                <c:formatCode>General</c:formatCode>
                <c:ptCount val="112"/>
                <c:pt idx="37">
                  <c:v>7.4</c:v>
                </c:pt>
                <c:pt idx="38">
                  <c:v>25.2</c:v>
                </c:pt>
                <c:pt idx="39">
                  <c:v>23.9</c:v>
                </c:pt>
                <c:pt idx="40">
                  <c:v>22.1</c:v>
                </c:pt>
                <c:pt idx="41">
                  <c:v>18.7</c:v>
                </c:pt>
                <c:pt idx="42">
                  <c:v>24.1</c:v>
                </c:pt>
                <c:pt idx="43">
                  <c:v>19.399999999999999</c:v>
                </c:pt>
                <c:pt idx="44">
                  <c:v>28.8</c:v>
                </c:pt>
                <c:pt idx="45">
                  <c:v>11.7</c:v>
                </c:pt>
                <c:pt idx="46">
                  <c:v>25.8</c:v>
                </c:pt>
                <c:pt idx="47">
                  <c:v>28.6</c:v>
                </c:pt>
                <c:pt idx="48">
                  <c:v>8.1</c:v>
                </c:pt>
                <c:pt idx="49">
                  <c:v>10.7</c:v>
                </c:pt>
                <c:pt idx="50">
                  <c:v>9.1999999999999993</c:v>
                </c:pt>
                <c:pt idx="51">
                  <c:v>24.9</c:v>
                </c:pt>
                <c:pt idx="52">
                  <c:v>6.9</c:v>
                </c:pt>
                <c:pt idx="53">
                  <c:v>12.9</c:v>
                </c:pt>
                <c:pt idx="54">
                  <c:v>20.399999999999999</c:v>
                </c:pt>
                <c:pt idx="55">
                  <c:v>33</c:v>
                </c:pt>
                <c:pt idx="56">
                  <c:v>15.9</c:v>
                </c:pt>
                <c:pt idx="57">
                  <c:v>24.8</c:v>
                </c:pt>
                <c:pt idx="58">
                  <c:v>18.5</c:v>
                </c:pt>
                <c:pt idx="59">
                  <c:v>15.8</c:v>
                </c:pt>
                <c:pt idx="60">
                  <c:v>24.5</c:v>
                </c:pt>
                <c:pt idx="61">
                  <c:v>15.6</c:v>
                </c:pt>
                <c:pt idx="62">
                  <c:v>8</c:v>
                </c:pt>
                <c:pt idx="63">
                  <c:v>19.2</c:v>
                </c:pt>
                <c:pt idx="64">
                  <c:v>15.3</c:v>
                </c:pt>
                <c:pt idx="65">
                  <c:v>24.2</c:v>
                </c:pt>
                <c:pt idx="66">
                  <c:v>27</c:v>
                </c:pt>
                <c:pt idx="67">
                  <c:v>29.8</c:v>
                </c:pt>
                <c:pt idx="68">
                  <c:v>17.5</c:v>
                </c:pt>
                <c:pt idx="69">
                  <c:v>18.899999999999999</c:v>
                </c:pt>
                <c:pt idx="70">
                  <c:v>22.7</c:v>
                </c:pt>
                <c:pt idx="71">
                  <c:v>17</c:v>
                </c:pt>
                <c:pt idx="72">
                  <c:v>25.8</c:v>
                </c:pt>
                <c:pt idx="73">
                  <c:v>25.2</c:v>
                </c:pt>
                <c:pt idx="74">
                  <c:v>6.5</c:v>
                </c:pt>
                <c:pt idx="75">
                  <c:v>13.6</c:v>
                </c:pt>
                <c:pt idx="76">
                  <c:v>12.5</c:v>
                </c:pt>
                <c:pt idx="77">
                  <c:v>20.8</c:v>
                </c:pt>
                <c:pt idx="78">
                  <c:v>33.1</c:v>
                </c:pt>
                <c:pt idx="79">
                  <c:v>14.6</c:v>
                </c:pt>
                <c:pt idx="80">
                  <c:v>17.399999999999999</c:v>
                </c:pt>
                <c:pt idx="81">
                  <c:v>14.3</c:v>
                </c:pt>
                <c:pt idx="82">
                  <c:v>16.2</c:v>
                </c:pt>
                <c:pt idx="83">
                  <c:v>19.600000000000001</c:v>
                </c:pt>
                <c:pt idx="84">
                  <c:v>25.8</c:v>
                </c:pt>
                <c:pt idx="85">
                  <c:v>16.899999999999999</c:v>
                </c:pt>
                <c:pt idx="86">
                  <c:v>39.5</c:v>
                </c:pt>
                <c:pt idx="87">
                  <c:v>33.4</c:v>
                </c:pt>
                <c:pt idx="88">
                  <c:v>19.5</c:v>
                </c:pt>
                <c:pt idx="89">
                  <c:v>30.9</c:v>
                </c:pt>
                <c:pt idx="90">
                  <c:v>17.100000000000001</c:v>
                </c:pt>
                <c:pt idx="91">
                  <c:v>29.6</c:v>
                </c:pt>
                <c:pt idx="92">
                  <c:v>11</c:v>
                </c:pt>
                <c:pt idx="93">
                  <c:v>13.5</c:v>
                </c:pt>
                <c:pt idx="94">
                  <c:v>12.4</c:v>
                </c:pt>
                <c:pt idx="95">
                  <c:v>16</c:v>
                </c:pt>
                <c:pt idx="96">
                  <c:v>16.8</c:v>
                </c:pt>
                <c:pt idx="97">
                  <c:v>18.399999999999999</c:v>
                </c:pt>
                <c:pt idx="98">
                  <c:v>15.8</c:v>
                </c:pt>
                <c:pt idx="99">
                  <c:v>11.7339</c:v>
                </c:pt>
                <c:pt idx="100">
                  <c:v>20.5701</c:v>
                </c:pt>
                <c:pt idx="101">
                  <c:v>9.7248999999999999</c:v>
                </c:pt>
                <c:pt idx="102">
                  <c:v>2.5886999999999998</c:v>
                </c:pt>
                <c:pt idx="103">
                  <c:v>15.01</c:v>
                </c:pt>
                <c:pt idx="104">
                  <c:v>20.7</c:v>
                </c:pt>
                <c:pt idx="105">
                  <c:v>18.77</c:v>
                </c:pt>
                <c:pt idx="106">
                  <c:v>20.397754964467008</c:v>
                </c:pt>
                <c:pt idx="107">
                  <c:v>22.829211658536583</c:v>
                </c:pt>
                <c:pt idx="108">
                  <c:v>18.164307512195123</c:v>
                </c:pt>
                <c:pt idx="109">
                  <c:v>19.696999999999999</c:v>
                </c:pt>
                <c:pt idx="110">
                  <c:v>23.6</c:v>
                </c:pt>
                <c:pt idx="111">
                  <c:v>19.478048780487811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Transposed!$E$2</c:f>
              <c:strCache>
                <c:ptCount val="1"/>
                <c:pt idx="0">
                  <c:v>NP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Transposed!$A$3:$A$114</c:f>
              <c:numCache>
                <c:formatCode>0</c:formatCode>
                <c:ptCount val="112"/>
                <c:pt idx="0">
                  <c:v>1893</c:v>
                </c:pt>
                <c:pt idx="1">
                  <c:v>1894</c:v>
                </c:pt>
                <c:pt idx="2">
                  <c:v>1895</c:v>
                </c:pt>
                <c:pt idx="3">
                  <c:v>1896</c:v>
                </c:pt>
                <c:pt idx="4">
                  <c:v>1897</c:v>
                </c:pt>
                <c:pt idx="5">
                  <c:v>1898</c:v>
                </c:pt>
                <c:pt idx="6">
                  <c:v>1899</c:v>
                </c:pt>
                <c:pt idx="7">
                  <c:v>1900</c:v>
                </c:pt>
                <c:pt idx="8">
                  <c:v>1901</c:v>
                </c:pt>
                <c:pt idx="9">
                  <c:v>1902</c:v>
                </c:pt>
                <c:pt idx="10">
                  <c:v>1903</c:v>
                </c:pt>
                <c:pt idx="11">
                  <c:v>1904</c:v>
                </c:pt>
                <c:pt idx="12">
                  <c:v>1905</c:v>
                </c:pt>
                <c:pt idx="13">
                  <c:v>1906</c:v>
                </c:pt>
                <c:pt idx="14">
                  <c:v>1907</c:v>
                </c:pt>
                <c:pt idx="15">
                  <c:v>1908</c:v>
                </c:pt>
                <c:pt idx="16">
                  <c:v>1909</c:v>
                </c:pt>
                <c:pt idx="17">
                  <c:v>1910</c:v>
                </c:pt>
                <c:pt idx="18">
                  <c:v>1911</c:v>
                </c:pt>
                <c:pt idx="19">
                  <c:v>1912</c:v>
                </c:pt>
                <c:pt idx="20">
                  <c:v>1913</c:v>
                </c:pt>
                <c:pt idx="21">
                  <c:v>1914</c:v>
                </c:pt>
                <c:pt idx="22">
                  <c:v>1915</c:v>
                </c:pt>
                <c:pt idx="23">
                  <c:v>1916</c:v>
                </c:pt>
                <c:pt idx="24">
                  <c:v>1917</c:v>
                </c:pt>
                <c:pt idx="25">
                  <c:v>1918</c:v>
                </c:pt>
                <c:pt idx="26">
                  <c:v>1919</c:v>
                </c:pt>
                <c:pt idx="27">
                  <c:v>1920</c:v>
                </c:pt>
                <c:pt idx="28">
                  <c:v>1921</c:v>
                </c:pt>
                <c:pt idx="29">
                  <c:v>1922</c:v>
                </c:pt>
                <c:pt idx="30">
                  <c:v>1923</c:v>
                </c:pt>
                <c:pt idx="31">
                  <c:v>1924</c:v>
                </c:pt>
                <c:pt idx="32">
                  <c:v>1925</c:v>
                </c:pt>
                <c:pt idx="33">
                  <c:v>1926</c:v>
                </c:pt>
                <c:pt idx="34">
                  <c:v>1927</c:v>
                </c:pt>
                <c:pt idx="35">
                  <c:v>1928</c:v>
                </c:pt>
                <c:pt idx="36">
                  <c:v>1929</c:v>
                </c:pt>
                <c:pt idx="37">
                  <c:v>1930</c:v>
                </c:pt>
                <c:pt idx="38">
                  <c:v>1931</c:v>
                </c:pt>
                <c:pt idx="39">
                  <c:v>1932</c:v>
                </c:pt>
                <c:pt idx="40">
                  <c:v>1933</c:v>
                </c:pt>
                <c:pt idx="41">
                  <c:v>1934</c:v>
                </c:pt>
                <c:pt idx="42">
                  <c:v>1935</c:v>
                </c:pt>
                <c:pt idx="43">
                  <c:v>1936</c:v>
                </c:pt>
                <c:pt idx="44">
                  <c:v>1937</c:v>
                </c:pt>
                <c:pt idx="45">
                  <c:v>1938</c:v>
                </c:pt>
                <c:pt idx="46">
                  <c:v>1939</c:v>
                </c:pt>
                <c:pt idx="47">
                  <c:v>1940</c:v>
                </c:pt>
                <c:pt idx="48">
                  <c:v>1941</c:v>
                </c:pt>
                <c:pt idx="49">
                  <c:v>1942</c:v>
                </c:pt>
                <c:pt idx="50">
                  <c:v>1943</c:v>
                </c:pt>
                <c:pt idx="51">
                  <c:v>1944</c:v>
                </c:pt>
                <c:pt idx="52">
                  <c:v>1945</c:v>
                </c:pt>
                <c:pt idx="53">
                  <c:v>1946</c:v>
                </c:pt>
                <c:pt idx="54">
                  <c:v>1947</c:v>
                </c:pt>
                <c:pt idx="55">
                  <c:v>1948</c:v>
                </c:pt>
                <c:pt idx="56">
                  <c:v>1949</c:v>
                </c:pt>
                <c:pt idx="57">
                  <c:v>1950</c:v>
                </c:pt>
                <c:pt idx="58">
                  <c:v>1951</c:v>
                </c:pt>
                <c:pt idx="59">
                  <c:v>1952</c:v>
                </c:pt>
                <c:pt idx="60">
                  <c:v>1953</c:v>
                </c:pt>
                <c:pt idx="61">
                  <c:v>1954</c:v>
                </c:pt>
                <c:pt idx="62">
                  <c:v>1955</c:v>
                </c:pt>
                <c:pt idx="63">
                  <c:v>1956</c:v>
                </c:pt>
                <c:pt idx="64">
                  <c:v>1957</c:v>
                </c:pt>
                <c:pt idx="65">
                  <c:v>1958</c:v>
                </c:pt>
                <c:pt idx="66">
                  <c:v>1959</c:v>
                </c:pt>
                <c:pt idx="67">
                  <c:v>1960</c:v>
                </c:pt>
                <c:pt idx="68">
                  <c:v>1961</c:v>
                </c:pt>
                <c:pt idx="69">
                  <c:v>1962</c:v>
                </c:pt>
                <c:pt idx="70">
                  <c:v>1963</c:v>
                </c:pt>
                <c:pt idx="71">
                  <c:v>1964</c:v>
                </c:pt>
                <c:pt idx="72">
                  <c:v>1965</c:v>
                </c:pt>
                <c:pt idx="73">
                  <c:v>1966</c:v>
                </c:pt>
                <c:pt idx="74">
                  <c:v>1967</c:v>
                </c:pt>
                <c:pt idx="75">
                  <c:v>1968</c:v>
                </c:pt>
                <c:pt idx="76">
                  <c:v>1969</c:v>
                </c:pt>
                <c:pt idx="77">
                  <c:v>1970</c:v>
                </c:pt>
                <c:pt idx="78">
                  <c:v>1971</c:v>
                </c:pt>
                <c:pt idx="79">
                  <c:v>1972</c:v>
                </c:pt>
                <c:pt idx="80">
                  <c:v>1973</c:v>
                </c:pt>
                <c:pt idx="81">
                  <c:v>1974</c:v>
                </c:pt>
                <c:pt idx="82">
                  <c:v>1975</c:v>
                </c:pt>
                <c:pt idx="83">
                  <c:v>1976</c:v>
                </c:pt>
                <c:pt idx="84">
                  <c:v>1977</c:v>
                </c:pt>
                <c:pt idx="85">
                  <c:v>1978</c:v>
                </c:pt>
                <c:pt idx="86">
                  <c:v>1979</c:v>
                </c:pt>
                <c:pt idx="87">
                  <c:v>1980</c:v>
                </c:pt>
                <c:pt idx="88">
                  <c:v>1981</c:v>
                </c:pt>
                <c:pt idx="89">
                  <c:v>1982</c:v>
                </c:pt>
                <c:pt idx="90">
                  <c:v>1983</c:v>
                </c:pt>
                <c:pt idx="91">
                  <c:v>1984</c:v>
                </c:pt>
                <c:pt idx="92">
                  <c:v>1985</c:v>
                </c:pt>
                <c:pt idx="93">
                  <c:v>1986</c:v>
                </c:pt>
                <c:pt idx="94">
                  <c:v>1987</c:v>
                </c:pt>
                <c:pt idx="95">
                  <c:v>1988</c:v>
                </c:pt>
                <c:pt idx="96">
                  <c:v>1989</c:v>
                </c:pt>
                <c:pt idx="97">
                  <c:v>1990</c:v>
                </c:pt>
                <c:pt idx="98">
                  <c:v>1991</c:v>
                </c:pt>
                <c:pt idx="99">
                  <c:v>1992</c:v>
                </c:pt>
                <c:pt idx="100">
                  <c:v>1993</c:v>
                </c:pt>
                <c:pt idx="101">
                  <c:v>1994</c:v>
                </c:pt>
                <c:pt idx="102">
                  <c:v>1995</c:v>
                </c:pt>
                <c:pt idx="103">
                  <c:v>1996</c:v>
                </c:pt>
                <c:pt idx="104">
                  <c:v>1997</c:v>
                </c:pt>
                <c:pt idx="105">
                  <c:v>1998</c:v>
                </c:pt>
                <c:pt idx="106">
                  <c:v>1999</c:v>
                </c:pt>
                <c:pt idx="107">
                  <c:v>2000</c:v>
                </c:pt>
                <c:pt idx="108">
                  <c:v>2001</c:v>
                </c:pt>
                <c:pt idx="109">
                  <c:v>2002</c:v>
                </c:pt>
                <c:pt idx="110">
                  <c:v>2003</c:v>
                </c:pt>
                <c:pt idx="111">
                  <c:v>2004</c:v>
                </c:pt>
              </c:numCache>
            </c:numRef>
          </c:xVal>
          <c:yVal>
            <c:numRef>
              <c:f>Transposed!$E$3:$E$114</c:f>
              <c:numCache>
                <c:formatCode>General</c:formatCode>
                <c:ptCount val="112"/>
                <c:pt idx="37">
                  <c:v>6.5</c:v>
                </c:pt>
                <c:pt idx="38">
                  <c:v>28.4</c:v>
                </c:pt>
                <c:pt idx="39">
                  <c:v>28.6</c:v>
                </c:pt>
                <c:pt idx="40">
                  <c:v>22.9</c:v>
                </c:pt>
                <c:pt idx="41">
                  <c:v>18</c:v>
                </c:pt>
                <c:pt idx="42">
                  <c:v>26.1</c:v>
                </c:pt>
                <c:pt idx="43">
                  <c:v>20.2</c:v>
                </c:pt>
                <c:pt idx="44">
                  <c:v>30.3</c:v>
                </c:pt>
                <c:pt idx="45">
                  <c:v>11.7</c:v>
                </c:pt>
                <c:pt idx="46">
                  <c:v>24.4</c:v>
                </c:pt>
                <c:pt idx="47">
                  <c:v>30.6</c:v>
                </c:pt>
                <c:pt idx="48">
                  <c:v>8.6999999999999993</c:v>
                </c:pt>
                <c:pt idx="49">
                  <c:v>10.9</c:v>
                </c:pt>
                <c:pt idx="50">
                  <c:v>11.9</c:v>
                </c:pt>
                <c:pt idx="51">
                  <c:v>24.1</c:v>
                </c:pt>
                <c:pt idx="52">
                  <c:v>6.1</c:v>
                </c:pt>
                <c:pt idx="53">
                  <c:v>20.9</c:v>
                </c:pt>
                <c:pt idx="54">
                  <c:v>22.8</c:v>
                </c:pt>
                <c:pt idx="55">
                  <c:v>34.4</c:v>
                </c:pt>
                <c:pt idx="56">
                  <c:v>17.399999999999999</c:v>
                </c:pt>
                <c:pt idx="57">
                  <c:v>26.4</c:v>
                </c:pt>
                <c:pt idx="58">
                  <c:v>21.4</c:v>
                </c:pt>
                <c:pt idx="59">
                  <c:v>17.100000000000001</c:v>
                </c:pt>
                <c:pt idx="60">
                  <c:v>32</c:v>
                </c:pt>
                <c:pt idx="61">
                  <c:v>12.5</c:v>
                </c:pt>
                <c:pt idx="62">
                  <c:v>5.4</c:v>
                </c:pt>
                <c:pt idx="63">
                  <c:v>15.1</c:v>
                </c:pt>
                <c:pt idx="64">
                  <c:v>15.8</c:v>
                </c:pt>
                <c:pt idx="65">
                  <c:v>36.9</c:v>
                </c:pt>
                <c:pt idx="66">
                  <c:v>39.5</c:v>
                </c:pt>
                <c:pt idx="67">
                  <c:v>34</c:v>
                </c:pt>
                <c:pt idx="68">
                  <c:v>26.1</c:v>
                </c:pt>
                <c:pt idx="69">
                  <c:v>28.5</c:v>
                </c:pt>
                <c:pt idx="70">
                  <c:v>41.5</c:v>
                </c:pt>
                <c:pt idx="71">
                  <c:v>20.7</c:v>
                </c:pt>
                <c:pt idx="72">
                  <c:v>30.7</c:v>
                </c:pt>
                <c:pt idx="73">
                  <c:v>49.3</c:v>
                </c:pt>
                <c:pt idx="74">
                  <c:v>10.1</c:v>
                </c:pt>
                <c:pt idx="75">
                  <c:v>23.5</c:v>
                </c:pt>
                <c:pt idx="76">
                  <c:v>25.4</c:v>
                </c:pt>
                <c:pt idx="77">
                  <c:v>23.5</c:v>
                </c:pt>
                <c:pt idx="78">
                  <c:v>36.200000000000003</c:v>
                </c:pt>
                <c:pt idx="79">
                  <c:v>38.9</c:v>
                </c:pt>
                <c:pt idx="80">
                  <c:v>44.1</c:v>
                </c:pt>
                <c:pt idx="81">
                  <c:v>38.799999999999997</c:v>
                </c:pt>
                <c:pt idx="82">
                  <c:v>51.4</c:v>
                </c:pt>
                <c:pt idx="83">
                  <c:v>45.6</c:v>
                </c:pt>
                <c:pt idx="84">
                  <c:v>32.299999999999997</c:v>
                </c:pt>
                <c:pt idx="85">
                  <c:v>32.200000000000003</c:v>
                </c:pt>
                <c:pt idx="86">
                  <c:v>52.6</c:v>
                </c:pt>
                <c:pt idx="87">
                  <c:v>43</c:v>
                </c:pt>
                <c:pt idx="88">
                  <c:v>38.299999999999997</c:v>
                </c:pt>
                <c:pt idx="89">
                  <c:v>32.200000000000003</c:v>
                </c:pt>
                <c:pt idx="90">
                  <c:v>27.9</c:v>
                </c:pt>
                <c:pt idx="91">
                  <c:v>31.8</c:v>
                </c:pt>
                <c:pt idx="92">
                  <c:v>22.2</c:v>
                </c:pt>
                <c:pt idx="93">
                  <c:v>13.2</c:v>
                </c:pt>
                <c:pt idx="94">
                  <c:v>11.7</c:v>
                </c:pt>
                <c:pt idx="95">
                  <c:v>25</c:v>
                </c:pt>
                <c:pt idx="96">
                  <c:v>16.3</c:v>
                </c:pt>
                <c:pt idx="97">
                  <c:v>31.9</c:v>
                </c:pt>
                <c:pt idx="98">
                  <c:v>23.7</c:v>
                </c:pt>
                <c:pt idx="99">
                  <c:v>24.036799999999999</c:v>
                </c:pt>
                <c:pt idx="100">
                  <c:v>29.151599999999998</c:v>
                </c:pt>
                <c:pt idx="101">
                  <c:v>31.946000000000002</c:v>
                </c:pt>
                <c:pt idx="102">
                  <c:v>9.2579999999999991</c:v>
                </c:pt>
                <c:pt idx="103">
                  <c:v>22.19</c:v>
                </c:pt>
                <c:pt idx="104">
                  <c:v>60.8</c:v>
                </c:pt>
                <c:pt idx="105">
                  <c:v>33.81</c:v>
                </c:pt>
                <c:pt idx="106">
                  <c:v>52.067953461928937</c:v>
                </c:pt>
                <c:pt idx="107">
                  <c:v>33.103900097560974</c:v>
                </c:pt>
                <c:pt idx="108">
                  <c:v>24.874530731707313</c:v>
                </c:pt>
                <c:pt idx="109">
                  <c:v>41.664999999999999</c:v>
                </c:pt>
                <c:pt idx="110">
                  <c:v>51.6</c:v>
                </c:pt>
                <c:pt idx="111">
                  <c:v>54.671341463414635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Transposed!$F$2</c:f>
              <c:strCache>
                <c:ptCount val="1"/>
                <c:pt idx="0">
                  <c:v>NPK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FF66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Transposed!$A$3:$A$114</c:f>
              <c:numCache>
                <c:formatCode>0</c:formatCode>
                <c:ptCount val="112"/>
                <c:pt idx="0">
                  <c:v>1893</c:v>
                </c:pt>
                <c:pt idx="1">
                  <c:v>1894</c:v>
                </c:pt>
                <c:pt idx="2">
                  <c:v>1895</c:v>
                </c:pt>
                <c:pt idx="3">
                  <c:v>1896</c:v>
                </c:pt>
                <c:pt idx="4">
                  <c:v>1897</c:v>
                </c:pt>
                <c:pt idx="5">
                  <c:v>1898</c:v>
                </c:pt>
                <c:pt idx="6">
                  <c:v>1899</c:v>
                </c:pt>
                <c:pt idx="7">
                  <c:v>1900</c:v>
                </c:pt>
                <c:pt idx="8">
                  <c:v>1901</c:v>
                </c:pt>
                <c:pt idx="9">
                  <c:v>1902</c:v>
                </c:pt>
                <c:pt idx="10">
                  <c:v>1903</c:v>
                </c:pt>
                <c:pt idx="11">
                  <c:v>1904</c:v>
                </c:pt>
                <c:pt idx="12">
                  <c:v>1905</c:v>
                </c:pt>
                <c:pt idx="13">
                  <c:v>1906</c:v>
                </c:pt>
                <c:pt idx="14">
                  <c:v>1907</c:v>
                </c:pt>
                <c:pt idx="15">
                  <c:v>1908</c:v>
                </c:pt>
                <c:pt idx="16">
                  <c:v>1909</c:v>
                </c:pt>
                <c:pt idx="17">
                  <c:v>1910</c:v>
                </c:pt>
                <c:pt idx="18">
                  <c:v>1911</c:v>
                </c:pt>
                <c:pt idx="19">
                  <c:v>1912</c:v>
                </c:pt>
                <c:pt idx="20">
                  <c:v>1913</c:v>
                </c:pt>
                <c:pt idx="21">
                  <c:v>1914</c:v>
                </c:pt>
                <c:pt idx="22">
                  <c:v>1915</c:v>
                </c:pt>
                <c:pt idx="23">
                  <c:v>1916</c:v>
                </c:pt>
                <c:pt idx="24">
                  <c:v>1917</c:v>
                </c:pt>
                <c:pt idx="25">
                  <c:v>1918</c:v>
                </c:pt>
                <c:pt idx="26">
                  <c:v>1919</c:v>
                </c:pt>
                <c:pt idx="27">
                  <c:v>1920</c:v>
                </c:pt>
                <c:pt idx="28">
                  <c:v>1921</c:v>
                </c:pt>
                <c:pt idx="29">
                  <c:v>1922</c:v>
                </c:pt>
                <c:pt idx="30">
                  <c:v>1923</c:v>
                </c:pt>
                <c:pt idx="31">
                  <c:v>1924</c:v>
                </c:pt>
                <c:pt idx="32">
                  <c:v>1925</c:v>
                </c:pt>
                <c:pt idx="33">
                  <c:v>1926</c:v>
                </c:pt>
                <c:pt idx="34">
                  <c:v>1927</c:v>
                </c:pt>
                <c:pt idx="35">
                  <c:v>1928</c:v>
                </c:pt>
                <c:pt idx="36">
                  <c:v>1929</c:v>
                </c:pt>
                <c:pt idx="37">
                  <c:v>1930</c:v>
                </c:pt>
                <c:pt idx="38">
                  <c:v>1931</c:v>
                </c:pt>
                <c:pt idx="39">
                  <c:v>1932</c:v>
                </c:pt>
                <c:pt idx="40">
                  <c:v>1933</c:v>
                </c:pt>
                <c:pt idx="41">
                  <c:v>1934</c:v>
                </c:pt>
                <c:pt idx="42">
                  <c:v>1935</c:v>
                </c:pt>
                <c:pt idx="43">
                  <c:v>1936</c:v>
                </c:pt>
                <c:pt idx="44">
                  <c:v>1937</c:v>
                </c:pt>
                <c:pt idx="45">
                  <c:v>1938</c:v>
                </c:pt>
                <c:pt idx="46">
                  <c:v>1939</c:v>
                </c:pt>
                <c:pt idx="47">
                  <c:v>1940</c:v>
                </c:pt>
                <c:pt idx="48">
                  <c:v>1941</c:v>
                </c:pt>
                <c:pt idx="49">
                  <c:v>1942</c:v>
                </c:pt>
                <c:pt idx="50">
                  <c:v>1943</c:v>
                </c:pt>
                <c:pt idx="51">
                  <c:v>1944</c:v>
                </c:pt>
                <c:pt idx="52">
                  <c:v>1945</c:v>
                </c:pt>
                <c:pt idx="53">
                  <c:v>1946</c:v>
                </c:pt>
                <c:pt idx="54">
                  <c:v>1947</c:v>
                </c:pt>
                <c:pt idx="55">
                  <c:v>1948</c:v>
                </c:pt>
                <c:pt idx="56">
                  <c:v>1949</c:v>
                </c:pt>
                <c:pt idx="57">
                  <c:v>1950</c:v>
                </c:pt>
                <c:pt idx="58">
                  <c:v>1951</c:v>
                </c:pt>
                <c:pt idx="59">
                  <c:v>1952</c:v>
                </c:pt>
                <c:pt idx="60">
                  <c:v>1953</c:v>
                </c:pt>
                <c:pt idx="61">
                  <c:v>1954</c:v>
                </c:pt>
                <c:pt idx="62">
                  <c:v>1955</c:v>
                </c:pt>
                <c:pt idx="63">
                  <c:v>1956</c:v>
                </c:pt>
                <c:pt idx="64">
                  <c:v>1957</c:v>
                </c:pt>
                <c:pt idx="65">
                  <c:v>1958</c:v>
                </c:pt>
                <c:pt idx="66">
                  <c:v>1959</c:v>
                </c:pt>
                <c:pt idx="67">
                  <c:v>1960</c:v>
                </c:pt>
                <c:pt idx="68">
                  <c:v>1961</c:v>
                </c:pt>
                <c:pt idx="69">
                  <c:v>1962</c:v>
                </c:pt>
                <c:pt idx="70">
                  <c:v>1963</c:v>
                </c:pt>
                <c:pt idx="71">
                  <c:v>1964</c:v>
                </c:pt>
                <c:pt idx="72">
                  <c:v>1965</c:v>
                </c:pt>
                <c:pt idx="73">
                  <c:v>1966</c:v>
                </c:pt>
                <c:pt idx="74">
                  <c:v>1967</c:v>
                </c:pt>
                <c:pt idx="75">
                  <c:v>1968</c:v>
                </c:pt>
                <c:pt idx="76">
                  <c:v>1969</c:v>
                </c:pt>
                <c:pt idx="77">
                  <c:v>1970</c:v>
                </c:pt>
                <c:pt idx="78">
                  <c:v>1971</c:v>
                </c:pt>
                <c:pt idx="79">
                  <c:v>1972</c:v>
                </c:pt>
                <c:pt idx="80">
                  <c:v>1973</c:v>
                </c:pt>
                <c:pt idx="81">
                  <c:v>1974</c:v>
                </c:pt>
                <c:pt idx="82">
                  <c:v>1975</c:v>
                </c:pt>
                <c:pt idx="83">
                  <c:v>1976</c:v>
                </c:pt>
                <c:pt idx="84">
                  <c:v>1977</c:v>
                </c:pt>
                <c:pt idx="85">
                  <c:v>1978</c:v>
                </c:pt>
                <c:pt idx="86">
                  <c:v>1979</c:v>
                </c:pt>
                <c:pt idx="87">
                  <c:v>1980</c:v>
                </c:pt>
                <c:pt idx="88">
                  <c:v>1981</c:v>
                </c:pt>
                <c:pt idx="89">
                  <c:v>1982</c:v>
                </c:pt>
                <c:pt idx="90">
                  <c:v>1983</c:v>
                </c:pt>
                <c:pt idx="91">
                  <c:v>1984</c:v>
                </c:pt>
                <c:pt idx="92">
                  <c:v>1985</c:v>
                </c:pt>
                <c:pt idx="93">
                  <c:v>1986</c:v>
                </c:pt>
                <c:pt idx="94">
                  <c:v>1987</c:v>
                </c:pt>
                <c:pt idx="95">
                  <c:v>1988</c:v>
                </c:pt>
                <c:pt idx="96">
                  <c:v>1989</c:v>
                </c:pt>
                <c:pt idx="97">
                  <c:v>1990</c:v>
                </c:pt>
                <c:pt idx="98">
                  <c:v>1991</c:v>
                </c:pt>
                <c:pt idx="99">
                  <c:v>1992</c:v>
                </c:pt>
                <c:pt idx="100">
                  <c:v>1993</c:v>
                </c:pt>
                <c:pt idx="101">
                  <c:v>1994</c:v>
                </c:pt>
                <c:pt idx="102">
                  <c:v>1995</c:v>
                </c:pt>
                <c:pt idx="103">
                  <c:v>1996</c:v>
                </c:pt>
                <c:pt idx="104">
                  <c:v>1997</c:v>
                </c:pt>
                <c:pt idx="105">
                  <c:v>1998</c:v>
                </c:pt>
                <c:pt idx="106">
                  <c:v>1999</c:v>
                </c:pt>
                <c:pt idx="107">
                  <c:v>2000</c:v>
                </c:pt>
                <c:pt idx="108">
                  <c:v>2001</c:v>
                </c:pt>
                <c:pt idx="109">
                  <c:v>2002</c:v>
                </c:pt>
                <c:pt idx="110">
                  <c:v>2003</c:v>
                </c:pt>
                <c:pt idx="111">
                  <c:v>2004</c:v>
                </c:pt>
              </c:numCache>
            </c:numRef>
          </c:xVal>
          <c:yVal>
            <c:numRef>
              <c:f>Transposed!$F$3:$F$114</c:f>
              <c:numCache>
                <c:formatCode>General</c:formatCode>
                <c:ptCount val="112"/>
                <c:pt idx="37">
                  <c:v>5.5</c:v>
                </c:pt>
                <c:pt idx="38">
                  <c:v>32.299999999999997</c:v>
                </c:pt>
                <c:pt idx="39">
                  <c:v>22.7</c:v>
                </c:pt>
                <c:pt idx="40">
                  <c:v>25.1</c:v>
                </c:pt>
                <c:pt idx="41">
                  <c:v>21.9</c:v>
                </c:pt>
                <c:pt idx="42">
                  <c:v>27</c:v>
                </c:pt>
                <c:pt idx="43">
                  <c:v>20.6</c:v>
                </c:pt>
                <c:pt idx="44">
                  <c:v>32.200000000000003</c:v>
                </c:pt>
                <c:pt idx="45">
                  <c:v>12.4</c:v>
                </c:pt>
                <c:pt idx="46">
                  <c:v>26.7</c:v>
                </c:pt>
                <c:pt idx="47">
                  <c:v>33.6</c:v>
                </c:pt>
                <c:pt idx="48">
                  <c:v>8.1999999999999993</c:v>
                </c:pt>
                <c:pt idx="49">
                  <c:v>9.9</c:v>
                </c:pt>
                <c:pt idx="50">
                  <c:v>10.9</c:v>
                </c:pt>
                <c:pt idx="51">
                  <c:v>23.1</c:v>
                </c:pt>
                <c:pt idx="52">
                  <c:v>9.9</c:v>
                </c:pt>
                <c:pt idx="53">
                  <c:v>15.1</c:v>
                </c:pt>
                <c:pt idx="54">
                  <c:v>24.1</c:v>
                </c:pt>
                <c:pt idx="55">
                  <c:v>34.4</c:v>
                </c:pt>
                <c:pt idx="56">
                  <c:v>19.7</c:v>
                </c:pt>
                <c:pt idx="57">
                  <c:v>21.4</c:v>
                </c:pt>
                <c:pt idx="58">
                  <c:v>24.2</c:v>
                </c:pt>
                <c:pt idx="59">
                  <c:v>16.7</c:v>
                </c:pt>
                <c:pt idx="60">
                  <c:v>32.1</c:v>
                </c:pt>
                <c:pt idx="61">
                  <c:v>15.3</c:v>
                </c:pt>
                <c:pt idx="62">
                  <c:v>2.5</c:v>
                </c:pt>
                <c:pt idx="63">
                  <c:v>15.6</c:v>
                </c:pt>
                <c:pt idx="64">
                  <c:v>17</c:v>
                </c:pt>
                <c:pt idx="65">
                  <c:v>35.700000000000003</c:v>
                </c:pt>
                <c:pt idx="66">
                  <c:v>39.4</c:v>
                </c:pt>
                <c:pt idx="67">
                  <c:v>35.200000000000003</c:v>
                </c:pt>
                <c:pt idx="68">
                  <c:v>27.6</c:v>
                </c:pt>
                <c:pt idx="69">
                  <c:v>27</c:v>
                </c:pt>
                <c:pt idx="70">
                  <c:v>32.299999999999997</c:v>
                </c:pt>
                <c:pt idx="71">
                  <c:v>22.2</c:v>
                </c:pt>
                <c:pt idx="72">
                  <c:v>29.9</c:v>
                </c:pt>
                <c:pt idx="73">
                  <c:v>34.5</c:v>
                </c:pt>
                <c:pt idx="74">
                  <c:v>9.9</c:v>
                </c:pt>
                <c:pt idx="75">
                  <c:v>23.8</c:v>
                </c:pt>
                <c:pt idx="76">
                  <c:v>27.1</c:v>
                </c:pt>
                <c:pt idx="77">
                  <c:v>31</c:v>
                </c:pt>
                <c:pt idx="78">
                  <c:v>29.6</c:v>
                </c:pt>
                <c:pt idx="79">
                  <c:v>37.1</c:v>
                </c:pt>
                <c:pt idx="80">
                  <c:v>43.3</c:v>
                </c:pt>
                <c:pt idx="81">
                  <c:v>30.4</c:v>
                </c:pt>
                <c:pt idx="82">
                  <c:v>47.8</c:v>
                </c:pt>
                <c:pt idx="83">
                  <c:v>45.3</c:v>
                </c:pt>
                <c:pt idx="84">
                  <c:v>23.8</c:v>
                </c:pt>
                <c:pt idx="85">
                  <c:v>33.700000000000003</c:v>
                </c:pt>
                <c:pt idx="86">
                  <c:v>50.3</c:v>
                </c:pt>
                <c:pt idx="87">
                  <c:v>37</c:v>
                </c:pt>
                <c:pt idx="88">
                  <c:v>32.6</c:v>
                </c:pt>
                <c:pt idx="89">
                  <c:v>40.299999999999997</c:v>
                </c:pt>
                <c:pt idx="90">
                  <c:v>25.4</c:v>
                </c:pt>
                <c:pt idx="91">
                  <c:v>32.6</c:v>
                </c:pt>
                <c:pt idx="92">
                  <c:v>23.4</c:v>
                </c:pt>
                <c:pt idx="93">
                  <c:v>21.3</c:v>
                </c:pt>
                <c:pt idx="94">
                  <c:v>12.3</c:v>
                </c:pt>
                <c:pt idx="95">
                  <c:v>29.7</c:v>
                </c:pt>
                <c:pt idx="96">
                  <c:v>25.07</c:v>
                </c:pt>
                <c:pt idx="97">
                  <c:v>32.200000000000003</c:v>
                </c:pt>
                <c:pt idx="98">
                  <c:v>42.1</c:v>
                </c:pt>
                <c:pt idx="99">
                  <c:v>31.578600000000002</c:v>
                </c:pt>
                <c:pt idx="100">
                  <c:v>36.942799999999998</c:v>
                </c:pt>
                <c:pt idx="101">
                  <c:v>31.651199999999999</c:v>
                </c:pt>
                <c:pt idx="102">
                  <c:v>8.5061</c:v>
                </c:pt>
                <c:pt idx="103">
                  <c:v>24.05</c:v>
                </c:pt>
                <c:pt idx="104">
                  <c:v>62.6</c:v>
                </c:pt>
                <c:pt idx="105">
                  <c:v>37.340000000000003</c:v>
                </c:pt>
                <c:pt idx="106">
                  <c:v>52.844544974619296</c:v>
                </c:pt>
                <c:pt idx="107">
                  <c:v>38.11772692682927</c:v>
                </c:pt>
                <c:pt idx="108">
                  <c:v>28.035286829268294</c:v>
                </c:pt>
                <c:pt idx="109">
                  <c:v>40.716000000000001</c:v>
                </c:pt>
                <c:pt idx="110">
                  <c:v>59.5</c:v>
                </c:pt>
                <c:pt idx="111">
                  <c:v>55.556707317073169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Transposed!$G$2</c:f>
              <c:strCache>
                <c:ptCount val="1"/>
                <c:pt idx="0">
                  <c:v>NPKL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33C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Transposed!$A$3:$A$114</c:f>
              <c:numCache>
                <c:formatCode>0</c:formatCode>
                <c:ptCount val="112"/>
                <c:pt idx="0">
                  <c:v>1893</c:v>
                </c:pt>
                <c:pt idx="1">
                  <c:v>1894</c:v>
                </c:pt>
                <c:pt idx="2">
                  <c:v>1895</c:v>
                </c:pt>
                <c:pt idx="3">
                  <c:v>1896</c:v>
                </c:pt>
                <c:pt idx="4">
                  <c:v>1897</c:v>
                </c:pt>
                <c:pt idx="5">
                  <c:v>1898</c:v>
                </c:pt>
                <c:pt idx="6">
                  <c:v>1899</c:v>
                </c:pt>
                <c:pt idx="7">
                  <c:v>1900</c:v>
                </c:pt>
                <c:pt idx="8">
                  <c:v>1901</c:v>
                </c:pt>
                <c:pt idx="9">
                  <c:v>1902</c:v>
                </c:pt>
                <c:pt idx="10">
                  <c:v>1903</c:v>
                </c:pt>
                <c:pt idx="11">
                  <c:v>1904</c:v>
                </c:pt>
                <c:pt idx="12">
                  <c:v>1905</c:v>
                </c:pt>
                <c:pt idx="13">
                  <c:v>1906</c:v>
                </c:pt>
                <c:pt idx="14">
                  <c:v>1907</c:v>
                </c:pt>
                <c:pt idx="15">
                  <c:v>1908</c:v>
                </c:pt>
                <c:pt idx="16">
                  <c:v>1909</c:v>
                </c:pt>
                <c:pt idx="17">
                  <c:v>1910</c:v>
                </c:pt>
                <c:pt idx="18">
                  <c:v>1911</c:v>
                </c:pt>
                <c:pt idx="19">
                  <c:v>1912</c:v>
                </c:pt>
                <c:pt idx="20">
                  <c:v>1913</c:v>
                </c:pt>
                <c:pt idx="21">
                  <c:v>1914</c:v>
                </c:pt>
                <c:pt idx="22">
                  <c:v>1915</c:v>
                </c:pt>
                <c:pt idx="23">
                  <c:v>1916</c:v>
                </c:pt>
                <c:pt idx="24">
                  <c:v>1917</c:v>
                </c:pt>
                <c:pt idx="25">
                  <c:v>1918</c:v>
                </c:pt>
                <c:pt idx="26">
                  <c:v>1919</c:v>
                </c:pt>
                <c:pt idx="27">
                  <c:v>1920</c:v>
                </c:pt>
                <c:pt idx="28">
                  <c:v>1921</c:v>
                </c:pt>
                <c:pt idx="29">
                  <c:v>1922</c:v>
                </c:pt>
                <c:pt idx="30">
                  <c:v>1923</c:v>
                </c:pt>
                <c:pt idx="31">
                  <c:v>1924</c:v>
                </c:pt>
                <c:pt idx="32">
                  <c:v>1925</c:v>
                </c:pt>
                <c:pt idx="33">
                  <c:v>1926</c:v>
                </c:pt>
                <c:pt idx="34">
                  <c:v>1927</c:v>
                </c:pt>
                <c:pt idx="35">
                  <c:v>1928</c:v>
                </c:pt>
                <c:pt idx="36">
                  <c:v>1929</c:v>
                </c:pt>
                <c:pt idx="37">
                  <c:v>1930</c:v>
                </c:pt>
                <c:pt idx="38">
                  <c:v>1931</c:v>
                </c:pt>
                <c:pt idx="39">
                  <c:v>1932</c:v>
                </c:pt>
                <c:pt idx="40">
                  <c:v>1933</c:v>
                </c:pt>
                <c:pt idx="41">
                  <c:v>1934</c:v>
                </c:pt>
                <c:pt idx="42">
                  <c:v>1935</c:v>
                </c:pt>
                <c:pt idx="43">
                  <c:v>1936</c:v>
                </c:pt>
                <c:pt idx="44">
                  <c:v>1937</c:v>
                </c:pt>
                <c:pt idx="45">
                  <c:v>1938</c:v>
                </c:pt>
                <c:pt idx="46">
                  <c:v>1939</c:v>
                </c:pt>
                <c:pt idx="47">
                  <c:v>1940</c:v>
                </c:pt>
                <c:pt idx="48">
                  <c:v>1941</c:v>
                </c:pt>
                <c:pt idx="49">
                  <c:v>1942</c:v>
                </c:pt>
                <c:pt idx="50">
                  <c:v>1943</c:v>
                </c:pt>
                <c:pt idx="51">
                  <c:v>1944</c:v>
                </c:pt>
                <c:pt idx="52">
                  <c:v>1945</c:v>
                </c:pt>
                <c:pt idx="53">
                  <c:v>1946</c:v>
                </c:pt>
                <c:pt idx="54">
                  <c:v>1947</c:v>
                </c:pt>
                <c:pt idx="55">
                  <c:v>1948</c:v>
                </c:pt>
                <c:pt idx="56">
                  <c:v>1949</c:v>
                </c:pt>
                <c:pt idx="57">
                  <c:v>1950</c:v>
                </c:pt>
                <c:pt idx="58">
                  <c:v>1951</c:v>
                </c:pt>
                <c:pt idx="59">
                  <c:v>1952</c:v>
                </c:pt>
                <c:pt idx="60">
                  <c:v>1953</c:v>
                </c:pt>
                <c:pt idx="61">
                  <c:v>1954</c:v>
                </c:pt>
                <c:pt idx="62">
                  <c:v>1955</c:v>
                </c:pt>
                <c:pt idx="63">
                  <c:v>1956</c:v>
                </c:pt>
                <c:pt idx="64">
                  <c:v>1957</c:v>
                </c:pt>
                <c:pt idx="65">
                  <c:v>1958</c:v>
                </c:pt>
                <c:pt idx="66">
                  <c:v>1959</c:v>
                </c:pt>
                <c:pt idx="67">
                  <c:v>1960</c:v>
                </c:pt>
                <c:pt idx="68">
                  <c:v>1961</c:v>
                </c:pt>
                <c:pt idx="69">
                  <c:v>1962</c:v>
                </c:pt>
                <c:pt idx="70">
                  <c:v>1963</c:v>
                </c:pt>
                <c:pt idx="71">
                  <c:v>1964</c:v>
                </c:pt>
                <c:pt idx="72">
                  <c:v>1965</c:v>
                </c:pt>
                <c:pt idx="73">
                  <c:v>1966</c:v>
                </c:pt>
                <c:pt idx="74">
                  <c:v>1967</c:v>
                </c:pt>
                <c:pt idx="75">
                  <c:v>1968</c:v>
                </c:pt>
                <c:pt idx="76">
                  <c:v>1969</c:v>
                </c:pt>
                <c:pt idx="77">
                  <c:v>1970</c:v>
                </c:pt>
                <c:pt idx="78">
                  <c:v>1971</c:v>
                </c:pt>
                <c:pt idx="79">
                  <c:v>1972</c:v>
                </c:pt>
                <c:pt idx="80">
                  <c:v>1973</c:v>
                </c:pt>
                <c:pt idx="81">
                  <c:v>1974</c:v>
                </c:pt>
                <c:pt idx="82">
                  <c:v>1975</c:v>
                </c:pt>
                <c:pt idx="83">
                  <c:v>1976</c:v>
                </c:pt>
                <c:pt idx="84">
                  <c:v>1977</c:v>
                </c:pt>
                <c:pt idx="85">
                  <c:v>1978</c:v>
                </c:pt>
                <c:pt idx="86">
                  <c:v>1979</c:v>
                </c:pt>
                <c:pt idx="87">
                  <c:v>1980</c:v>
                </c:pt>
                <c:pt idx="88">
                  <c:v>1981</c:v>
                </c:pt>
                <c:pt idx="89">
                  <c:v>1982</c:v>
                </c:pt>
                <c:pt idx="90">
                  <c:v>1983</c:v>
                </c:pt>
                <c:pt idx="91">
                  <c:v>1984</c:v>
                </c:pt>
                <c:pt idx="92">
                  <c:v>1985</c:v>
                </c:pt>
                <c:pt idx="93">
                  <c:v>1986</c:v>
                </c:pt>
                <c:pt idx="94">
                  <c:v>1987</c:v>
                </c:pt>
                <c:pt idx="95">
                  <c:v>1988</c:v>
                </c:pt>
                <c:pt idx="96">
                  <c:v>1989</c:v>
                </c:pt>
                <c:pt idx="97">
                  <c:v>1990</c:v>
                </c:pt>
                <c:pt idx="98">
                  <c:v>1991</c:v>
                </c:pt>
                <c:pt idx="99">
                  <c:v>1992</c:v>
                </c:pt>
                <c:pt idx="100">
                  <c:v>1993</c:v>
                </c:pt>
                <c:pt idx="101">
                  <c:v>1994</c:v>
                </c:pt>
                <c:pt idx="102">
                  <c:v>1995</c:v>
                </c:pt>
                <c:pt idx="103">
                  <c:v>1996</c:v>
                </c:pt>
                <c:pt idx="104">
                  <c:v>1997</c:v>
                </c:pt>
                <c:pt idx="105">
                  <c:v>1998</c:v>
                </c:pt>
                <c:pt idx="106">
                  <c:v>1999</c:v>
                </c:pt>
                <c:pt idx="107">
                  <c:v>2000</c:v>
                </c:pt>
                <c:pt idx="108">
                  <c:v>2001</c:v>
                </c:pt>
                <c:pt idx="109">
                  <c:v>2002</c:v>
                </c:pt>
                <c:pt idx="110">
                  <c:v>2003</c:v>
                </c:pt>
                <c:pt idx="111">
                  <c:v>2004</c:v>
                </c:pt>
              </c:numCache>
            </c:numRef>
          </c:xVal>
          <c:yVal>
            <c:numRef>
              <c:f>Transposed!$G$3:$G$114</c:f>
              <c:numCache>
                <c:formatCode>General</c:formatCode>
                <c:ptCount val="112"/>
                <c:pt idx="37">
                  <c:v>5.8</c:v>
                </c:pt>
                <c:pt idx="38">
                  <c:v>32.4</c:v>
                </c:pt>
                <c:pt idx="39">
                  <c:v>27.5</c:v>
                </c:pt>
                <c:pt idx="40">
                  <c:v>23.1</c:v>
                </c:pt>
                <c:pt idx="41">
                  <c:v>12.4</c:v>
                </c:pt>
                <c:pt idx="42">
                  <c:v>28</c:v>
                </c:pt>
                <c:pt idx="43">
                  <c:v>16.899999999999999</c:v>
                </c:pt>
                <c:pt idx="44">
                  <c:v>32.5</c:v>
                </c:pt>
                <c:pt idx="45">
                  <c:v>14.1</c:v>
                </c:pt>
                <c:pt idx="46">
                  <c:v>28</c:v>
                </c:pt>
                <c:pt idx="47">
                  <c:v>33.700000000000003</c:v>
                </c:pt>
                <c:pt idx="48">
                  <c:v>8.5</c:v>
                </c:pt>
                <c:pt idx="49">
                  <c:v>10.8</c:v>
                </c:pt>
                <c:pt idx="50">
                  <c:v>12.3</c:v>
                </c:pt>
                <c:pt idx="51">
                  <c:v>23.6</c:v>
                </c:pt>
                <c:pt idx="52">
                  <c:v>10.3</c:v>
                </c:pt>
                <c:pt idx="53">
                  <c:v>12.1</c:v>
                </c:pt>
                <c:pt idx="54">
                  <c:v>20</c:v>
                </c:pt>
                <c:pt idx="55">
                  <c:v>33.700000000000003</c:v>
                </c:pt>
                <c:pt idx="56">
                  <c:v>20.399999999999999</c:v>
                </c:pt>
                <c:pt idx="57">
                  <c:v>26.2</c:v>
                </c:pt>
                <c:pt idx="58">
                  <c:v>29.1</c:v>
                </c:pt>
                <c:pt idx="59">
                  <c:v>29</c:v>
                </c:pt>
                <c:pt idx="60">
                  <c:v>33.6</c:v>
                </c:pt>
                <c:pt idx="61">
                  <c:v>16.7</c:v>
                </c:pt>
                <c:pt idx="62">
                  <c:v>6.5</c:v>
                </c:pt>
                <c:pt idx="63">
                  <c:v>15.4</c:v>
                </c:pt>
                <c:pt idx="64">
                  <c:v>14.1</c:v>
                </c:pt>
                <c:pt idx="65">
                  <c:v>37.5</c:v>
                </c:pt>
                <c:pt idx="66">
                  <c:v>43</c:v>
                </c:pt>
                <c:pt idx="67">
                  <c:v>33.799999999999997</c:v>
                </c:pt>
                <c:pt idx="68">
                  <c:v>29.3</c:v>
                </c:pt>
                <c:pt idx="69">
                  <c:v>30.6</c:v>
                </c:pt>
                <c:pt idx="70">
                  <c:v>44.1</c:v>
                </c:pt>
                <c:pt idx="71">
                  <c:v>23.5</c:v>
                </c:pt>
                <c:pt idx="72">
                  <c:v>38.6</c:v>
                </c:pt>
                <c:pt idx="73">
                  <c:v>38.1</c:v>
                </c:pt>
                <c:pt idx="74">
                  <c:v>11.3</c:v>
                </c:pt>
                <c:pt idx="75">
                  <c:v>25.2</c:v>
                </c:pt>
                <c:pt idx="76">
                  <c:v>28.2</c:v>
                </c:pt>
                <c:pt idx="77">
                  <c:v>30.2</c:v>
                </c:pt>
                <c:pt idx="78">
                  <c:v>33.4</c:v>
                </c:pt>
                <c:pt idx="79">
                  <c:v>39.4</c:v>
                </c:pt>
                <c:pt idx="80">
                  <c:v>42.6</c:v>
                </c:pt>
                <c:pt idx="81">
                  <c:v>42.7</c:v>
                </c:pt>
                <c:pt idx="82">
                  <c:v>50.1</c:v>
                </c:pt>
                <c:pt idx="83">
                  <c:v>46.2</c:v>
                </c:pt>
                <c:pt idx="85">
                  <c:v>32.799999999999997</c:v>
                </c:pt>
                <c:pt idx="86">
                  <c:v>52.3</c:v>
                </c:pt>
                <c:pt idx="87">
                  <c:v>31.9</c:v>
                </c:pt>
                <c:pt idx="88">
                  <c:v>36.9</c:v>
                </c:pt>
                <c:pt idx="89">
                  <c:v>43.1</c:v>
                </c:pt>
                <c:pt idx="90">
                  <c:v>25.1</c:v>
                </c:pt>
                <c:pt idx="91">
                  <c:v>41.2</c:v>
                </c:pt>
                <c:pt idx="92">
                  <c:v>28.4</c:v>
                </c:pt>
                <c:pt idx="93">
                  <c:v>24.3</c:v>
                </c:pt>
                <c:pt idx="94">
                  <c:v>13.9</c:v>
                </c:pt>
                <c:pt idx="95">
                  <c:v>31.9</c:v>
                </c:pt>
                <c:pt idx="96">
                  <c:v>24.7</c:v>
                </c:pt>
                <c:pt idx="97">
                  <c:v>32.5</c:v>
                </c:pt>
                <c:pt idx="98">
                  <c:v>44.1</c:v>
                </c:pt>
                <c:pt idx="99">
                  <c:v>29.3705</c:v>
                </c:pt>
                <c:pt idx="100">
                  <c:v>40.986899999999999</c:v>
                </c:pt>
                <c:pt idx="101">
                  <c:v>27.758600000000001</c:v>
                </c:pt>
                <c:pt idx="102">
                  <c:v>7.0061999999999998</c:v>
                </c:pt>
                <c:pt idx="103">
                  <c:v>28.04</c:v>
                </c:pt>
                <c:pt idx="104">
                  <c:v>62.3</c:v>
                </c:pt>
                <c:pt idx="105">
                  <c:v>38.57</c:v>
                </c:pt>
                <c:pt idx="106">
                  <c:v>37.618150659898475</c:v>
                </c:pt>
                <c:pt idx="107">
                  <c:v>35.381875609756101</c:v>
                </c:pt>
                <c:pt idx="108">
                  <c:v>39.639847902439023</c:v>
                </c:pt>
                <c:pt idx="109">
                  <c:v>41.524000000000001</c:v>
                </c:pt>
                <c:pt idx="110">
                  <c:v>61</c:v>
                </c:pt>
                <c:pt idx="111">
                  <c:v>65.262530487804867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878352"/>
        <c:axId val="722878912"/>
      </c:scatterChart>
      <c:valAx>
        <c:axId val="722878352"/>
        <c:scaling>
          <c:orientation val="minMax"/>
          <c:max val="2005"/>
          <c:min val="1892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0977198697068404"/>
              <c:y val="0.9056122448979574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878912"/>
        <c:crosses val="autoZero"/>
        <c:crossBetween val="midCat"/>
      </c:valAx>
      <c:valAx>
        <c:axId val="7228789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Grain yield, bu/ac</a:t>
                </a:r>
              </a:p>
            </c:rich>
          </c:tx>
          <c:layout>
            <c:manualLayout>
              <c:xMode val="edge"/>
              <c:yMode val="edge"/>
              <c:x val="2.4429967426710192E-2"/>
              <c:y val="0.28571428571428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87835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377850162866449"/>
          <c:y val="6.3775510204081634E-2"/>
          <c:w val="0.54234527687296419"/>
          <c:h val="0.1454081632653062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06520589622401"/>
          <c:y val="4.0712569359716497E-2"/>
          <c:w val="0.86341600517023076"/>
          <c:h val="0.78626149575952153"/>
        </c:manualLayout>
      </c:layout>
      <c:scatterChart>
        <c:scatterStyle val="lineMarker"/>
        <c:varyColors val="0"/>
        <c:ser>
          <c:idx val="0"/>
          <c:order val="0"/>
          <c:tx>
            <c:strRef>
              <c:f>Transposed!$B$2</c:f>
              <c:strCache>
                <c:ptCount val="1"/>
                <c:pt idx="0">
                  <c:v>Manure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50235874980682316"/>
                  <c:y val="-0.31101338291415226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Transposed!$A$3:$A$114</c:f>
              <c:numCache>
                <c:formatCode>0</c:formatCode>
                <c:ptCount val="112"/>
                <c:pt idx="0">
                  <c:v>1893</c:v>
                </c:pt>
                <c:pt idx="1">
                  <c:v>1894</c:v>
                </c:pt>
                <c:pt idx="2">
                  <c:v>1895</c:v>
                </c:pt>
                <c:pt idx="3">
                  <c:v>1896</c:v>
                </c:pt>
                <c:pt idx="4">
                  <c:v>1897</c:v>
                </c:pt>
                <c:pt idx="5">
                  <c:v>1898</c:v>
                </c:pt>
                <c:pt idx="6">
                  <c:v>1899</c:v>
                </c:pt>
                <c:pt idx="7">
                  <c:v>1900</c:v>
                </c:pt>
                <c:pt idx="8">
                  <c:v>1901</c:v>
                </c:pt>
                <c:pt idx="9">
                  <c:v>1902</c:v>
                </c:pt>
                <c:pt idx="10">
                  <c:v>1903</c:v>
                </c:pt>
                <c:pt idx="11">
                  <c:v>1904</c:v>
                </c:pt>
                <c:pt idx="12">
                  <c:v>1905</c:v>
                </c:pt>
                <c:pt idx="13">
                  <c:v>1906</c:v>
                </c:pt>
                <c:pt idx="14">
                  <c:v>1907</c:v>
                </c:pt>
                <c:pt idx="15">
                  <c:v>1908</c:v>
                </c:pt>
                <c:pt idx="16">
                  <c:v>1909</c:v>
                </c:pt>
                <c:pt idx="17">
                  <c:v>1910</c:v>
                </c:pt>
                <c:pt idx="18">
                  <c:v>1911</c:v>
                </c:pt>
                <c:pt idx="19">
                  <c:v>1912</c:v>
                </c:pt>
                <c:pt idx="20">
                  <c:v>1913</c:v>
                </c:pt>
                <c:pt idx="21">
                  <c:v>1914</c:v>
                </c:pt>
                <c:pt idx="22">
                  <c:v>1915</c:v>
                </c:pt>
                <c:pt idx="23">
                  <c:v>1916</c:v>
                </c:pt>
                <c:pt idx="24">
                  <c:v>1917</c:v>
                </c:pt>
                <c:pt idx="25">
                  <c:v>1918</c:v>
                </c:pt>
                <c:pt idx="26">
                  <c:v>1919</c:v>
                </c:pt>
                <c:pt idx="27">
                  <c:v>1920</c:v>
                </c:pt>
                <c:pt idx="28">
                  <c:v>1921</c:v>
                </c:pt>
                <c:pt idx="29">
                  <c:v>1922</c:v>
                </c:pt>
                <c:pt idx="30">
                  <c:v>1923</c:v>
                </c:pt>
                <c:pt idx="31">
                  <c:v>1924</c:v>
                </c:pt>
                <c:pt idx="32">
                  <c:v>1925</c:v>
                </c:pt>
                <c:pt idx="33">
                  <c:v>1926</c:v>
                </c:pt>
                <c:pt idx="34">
                  <c:v>1927</c:v>
                </c:pt>
                <c:pt idx="35">
                  <c:v>1928</c:v>
                </c:pt>
                <c:pt idx="36">
                  <c:v>1929</c:v>
                </c:pt>
                <c:pt idx="37">
                  <c:v>1930</c:v>
                </c:pt>
                <c:pt idx="38">
                  <c:v>1931</c:v>
                </c:pt>
                <c:pt idx="39">
                  <c:v>1932</c:v>
                </c:pt>
                <c:pt idx="40">
                  <c:v>1933</c:v>
                </c:pt>
                <c:pt idx="41">
                  <c:v>1934</c:v>
                </c:pt>
                <c:pt idx="42">
                  <c:v>1935</c:v>
                </c:pt>
                <c:pt idx="43">
                  <c:v>1936</c:v>
                </c:pt>
                <c:pt idx="44">
                  <c:v>1937</c:v>
                </c:pt>
                <c:pt idx="45">
                  <c:v>1938</c:v>
                </c:pt>
                <c:pt idx="46">
                  <c:v>1939</c:v>
                </c:pt>
                <c:pt idx="47">
                  <c:v>1940</c:v>
                </c:pt>
                <c:pt idx="48">
                  <c:v>1941</c:v>
                </c:pt>
                <c:pt idx="49">
                  <c:v>1942</c:v>
                </c:pt>
                <c:pt idx="50">
                  <c:v>1943</c:v>
                </c:pt>
                <c:pt idx="51">
                  <c:v>1944</c:v>
                </c:pt>
                <c:pt idx="52">
                  <c:v>1945</c:v>
                </c:pt>
                <c:pt idx="53">
                  <c:v>1946</c:v>
                </c:pt>
                <c:pt idx="54">
                  <c:v>1947</c:v>
                </c:pt>
                <c:pt idx="55">
                  <c:v>1948</c:v>
                </c:pt>
                <c:pt idx="56">
                  <c:v>1949</c:v>
                </c:pt>
                <c:pt idx="57">
                  <c:v>1950</c:v>
                </c:pt>
                <c:pt idx="58">
                  <c:v>1951</c:v>
                </c:pt>
                <c:pt idx="59">
                  <c:v>1952</c:v>
                </c:pt>
                <c:pt idx="60">
                  <c:v>1953</c:v>
                </c:pt>
                <c:pt idx="61">
                  <c:v>1954</c:v>
                </c:pt>
                <c:pt idx="62">
                  <c:v>1955</c:v>
                </c:pt>
                <c:pt idx="63">
                  <c:v>1956</c:v>
                </c:pt>
                <c:pt idx="64">
                  <c:v>1957</c:v>
                </c:pt>
                <c:pt idx="65">
                  <c:v>1958</c:v>
                </c:pt>
                <c:pt idx="66">
                  <c:v>1959</c:v>
                </c:pt>
                <c:pt idx="67">
                  <c:v>1960</c:v>
                </c:pt>
                <c:pt idx="68">
                  <c:v>1961</c:v>
                </c:pt>
                <c:pt idx="69">
                  <c:v>1962</c:v>
                </c:pt>
                <c:pt idx="70">
                  <c:v>1963</c:v>
                </c:pt>
                <c:pt idx="71">
                  <c:v>1964</c:v>
                </c:pt>
                <c:pt idx="72">
                  <c:v>1965</c:v>
                </c:pt>
                <c:pt idx="73">
                  <c:v>1966</c:v>
                </c:pt>
                <c:pt idx="74">
                  <c:v>1967</c:v>
                </c:pt>
                <c:pt idx="75">
                  <c:v>1968</c:v>
                </c:pt>
                <c:pt idx="76">
                  <c:v>1969</c:v>
                </c:pt>
                <c:pt idx="77">
                  <c:v>1970</c:v>
                </c:pt>
                <c:pt idx="78">
                  <c:v>1971</c:v>
                </c:pt>
                <c:pt idx="79">
                  <c:v>1972</c:v>
                </c:pt>
                <c:pt idx="80">
                  <c:v>1973</c:v>
                </c:pt>
                <c:pt idx="81">
                  <c:v>1974</c:v>
                </c:pt>
                <c:pt idx="82">
                  <c:v>1975</c:v>
                </c:pt>
                <c:pt idx="83">
                  <c:v>1976</c:v>
                </c:pt>
                <c:pt idx="84">
                  <c:v>1977</c:v>
                </c:pt>
                <c:pt idx="85">
                  <c:v>1978</c:v>
                </c:pt>
                <c:pt idx="86">
                  <c:v>1979</c:v>
                </c:pt>
                <c:pt idx="87">
                  <c:v>1980</c:v>
                </c:pt>
                <c:pt idx="88">
                  <c:v>1981</c:v>
                </c:pt>
                <c:pt idx="89">
                  <c:v>1982</c:v>
                </c:pt>
                <c:pt idx="90">
                  <c:v>1983</c:v>
                </c:pt>
                <c:pt idx="91">
                  <c:v>1984</c:v>
                </c:pt>
                <c:pt idx="92">
                  <c:v>1985</c:v>
                </c:pt>
                <c:pt idx="93">
                  <c:v>1986</c:v>
                </c:pt>
                <c:pt idx="94">
                  <c:v>1987</c:v>
                </c:pt>
                <c:pt idx="95">
                  <c:v>1988</c:v>
                </c:pt>
                <c:pt idx="96">
                  <c:v>1989</c:v>
                </c:pt>
                <c:pt idx="97">
                  <c:v>1990</c:v>
                </c:pt>
                <c:pt idx="98">
                  <c:v>1991</c:v>
                </c:pt>
                <c:pt idx="99">
                  <c:v>1992</c:v>
                </c:pt>
                <c:pt idx="100">
                  <c:v>1993</c:v>
                </c:pt>
                <c:pt idx="101">
                  <c:v>1994</c:v>
                </c:pt>
                <c:pt idx="102">
                  <c:v>1995</c:v>
                </c:pt>
                <c:pt idx="103">
                  <c:v>1996</c:v>
                </c:pt>
                <c:pt idx="104">
                  <c:v>1997</c:v>
                </c:pt>
                <c:pt idx="105">
                  <c:v>1998</c:v>
                </c:pt>
                <c:pt idx="106">
                  <c:v>1999</c:v>
                </c:pt>
                <c:pt idx="107">
                  <c:v>2000</c:v>
                </c:pt>
                <c:pt idx="108">
                  <c:v>2001</c:v>
                </c:pt>
                <c:pt idx="109">
                  <c:v>2002</c:v>
                </c:pt>
                <c:pt idx="110">
                  <c:v>2003</c:v>
                </c:pt>
                <c:pt idx="111">
                  <c:v>2004</c:v>
                </c:pt>
              </c:numCache>
            </c:numRef>
          </c:xVal>
          <c:yVal>
            <c:numRef>
              <c:f>Transposed!$B$3:$B$114</c:f>
              <c:numCache>
                <c:formatCode>General</c:formatCode>
                <c:ptCount val="112"/>
                <c:pt idx="0">
                  <c:v>10.5</c:v>
                </c:pt>
                <c:pt idx="1">
                  <c:v>20.9</c:v>
                </c:pt>
                <c:pt idx="2">
                  <c:v>0</c:v>
                </c:pt>
                <c:pt idx="3">
                  <c:v>6.9</c:v>
                </c:pt>
                <c:pt idx="4">
                  <c:v>17.8</c:v>
                </c:pt>
                <c:pt idx="5">
                  <c:v>7.5</c:v>
                </c:pt>
                <c:pt idx="6">
                  <c:v>30.6</c:v>
                </c:pt>
                <c:pt idx="7">
                  <c:v>36.799999999999997</c:v>
                </c:pt>
                <c:pt idx="8">
                  <c:v>37.700000000000003</c:v>
                </c:pt>
                <c:pt idx="9">
                  <c:v>17.399999999999999</c:v>
                </c:pt>
                <c:pt idx="10">
                  <c:v>27.6</c:v>
                </c:pt>
                <c:pt idx="11">
                  <c:v>15.7</c:v>
                </c:pt>
                <c:pt idx="12">
                  <c:v>11.7</c:v>
                </c:pt>
                <c:pt idx="13">
                  <c:v>23.3</c:v>
                </c:pt>
                <c:pt idx="14">
                  <c:v>14.9</c:v>
                </c:pt>
                <c:pt idx="15">
                  <c:v>15.5</c:v>
                </c:pt>
                <c:pt idx="16">
                  <c:v>25.4</c:v>
                </c:pt>
                <c:pt idx="17">
                  <c:v>35.200000000000003</c:v>
                </c:pt>
                <c:pt idx="18">
                  <c:v>4.9000000000000004</c:v>
                </c:pt>
                <c:pt idx="19">
                  <c:v>20.399999999999999</c:v>
                </c:pt>
                <c:pt idx="20">
                  <c:v>14.8</c:v>
                </c:pt>
                <c:pt idx="21">
                  <c:v>33.5</c:v>
                </c:pt>
                <c:pt idx="22">
                  <c:v>19.5</c:v>
                </c:pt>
                <c:pt idx="23">
                  <c:v>13.3</c:v>
                </c:pt>
                <c:pt idx="24">
                  <c:v>32</c:v>
                </c:pt>
                <c:pt idx="25">
                  <c:v>29.2</c:v>
                </c:pt>
                <c:pt idx="26">
                  <c:v>11.6</c:v>
                </c:pt>
                <c:pt idx="27">
                  <c:v>34</c:v>
                </c:pt>
                <c:pt idx="28">
                  <c:v>15.7</c:v>
                </c:pt>
                <c:pt idx="29">
                  <c:v>7.4</c:v>
                </c:pt>
                <c:pt idx="30">
                  <c:v>23.5</c:v>
                </c:pt>
                <c:pt idx="31">
                  <c:v>17.7</c:v>
                </c:pt>
                <c:pt idx="32">
                  <c:v>20.100000000000001</c:v>
                </c:pt>
                <c:pt idx="33">
                  <c:v>7</c:v>
                </c:pt>
                <c:pt idx="34">
                  <c:v>5.3</c:v>
                </c:pt>
                <c:pt idx="35">
                  <c:v>28.9</c:v>
                </c:pt>
                <c:pt idx="36">
                  <c:v>17.3</c:v>
                </c:pt>
                <c:pt idx="37">
                  <c:v>19.100000000000001</c:v>
                </c:pt>
                <c:pt idx="38">
                  <c:v>25</c:v>
                </c:pt>
                <c:pt idx="39">
                  <c:v>30.2</c:v>
                </c:pt>
                <c:pt idx="40">
                  <c:v>28</c:v>
                </c:pt>
                <c:pt idx="41">
                  <c:v>12.7</c:v>
                </c:pt>
                <c:pt idx="42">
                  <c:v>27.7</c:v>
                </c:pt>
                <c:pt idx="43">
                  <c:v>21.8</c:v>
                </c:pt>
                <c:pt idx="44">
                  <c:v>28.3</c:v>
                </c:pt>
                <c:pt idx="45">
                  <c:v>10.199999999999999</c:v>
                </c:pt>
                <c:pt idx="46">
                  <c:v>25.2</c:v>
                </c:pt>
                <c:pt idx="47">
                  <c:v>28.2</c:v>
                </c:pt>
                <c:pt idx="48">
                  <c:v>6.4</c:v>
                </c:pt>
                <c:pt idx="49">
                  <c:v>12.5</c:v>
                </c:pt>
                <c:pt idx="50">
                  <c:v>11.3</c:v>
                </c:pt>
                <c:pt idx="51">
                  <c:v>23.3</c:v>
                </c:pt>
                <c:pt idx="52">
                  <c:v>8.1</c:v>
                </c:pt>
                <c:pt idx="53">
                  <c:v>28.4</c:v>
                </c:pt>
                <c:pt idx="54">
                  <c:v>21.2</c:v>
                </c:pt>
                <c:pt idx="55">
                  <c:v>24.9</c:v>
                </c:pt>
                <c:pt idx="56">
                  <c:v>20.9</c:v>
                </c:pt>
                <c:pt idx="57">
                  <c:v>23.4</c:v>
                </c:pt>
                <c:pt idx="58">
                  <c:v>25.9</c:v>
                </c:pt>
                <c:pt idx="59">
                  <c:v>12</c:v>
                </c:pt>
                <c:pt idx="60">
                  <c:v>21.6</c:v>
                </c:pt>
                <c:pt idx="61">
                  <c:v>15</c:v>
                </c:pt>
                <c:pt idx="62">
                  <c:v>3.3</c:v>
                </c:pt>
                <c:pt idx="63">
                  <c:v>12.3</c:v>
                </c:pt>
                <c:pt idx="64">
                  <c:v>20.8</c:v>
                </c:pt>
                <c:pt idx="65">
                  <c:v>37.5</c:v>
                </c:pt>
                <c:pt idx="66">
                  <c:v>44.5</c:v>
                </c:pt>
                <c:pt idx="67">
                  <c:v>21.9</c:v>
                </c:pt>
                <c:pt idx="68">
                  <c:v>33.6</c:v>
                </c:pt>
                <c:pt idx="69">
                  <c:v>24.6</c:v>
                </c:pt>
                <c:pt idx="70">
                  <c:v>37.9</c:v>
                </c:pt>
                <c:pt idx="71">
                  <c:v>10.1</c:v>
                </c:pt>
                <c:pt idx="72">
                  <c:v>40.200000000000003</c:v>
                </c:pt>
                <c:pt idx="73">
                  <c:v>37.1</c:v>
                </c:pt>
                <c:pt idx="74">
                  <c:v>11.7</c:v>
                </c:pt>
                <c:pt idx="75">
                  <c:v>16.100000000000001</c:v>
                </c:pt>
                <c:pt idx="76">
                  <c:v>20.8</c:v>
                </c:pt>
                <c:pt idx="77">
                  <c:v>24.6</c:v>
                </c:pt>
                <c:pt idx="78">
                  <c:v>29.1</c:v>
                </c:pt>
                <c:pt idx="79">
                  <c:v>33.6</c:v>
                </c:pt>
                <c:pt idx="80">
                  <c:v>42.1</c:v>
                </c:pt>
                <c:pt idx="81">
                  <c:v>34.4</c:v>
                </c:pt>
                <c:pt idx="82">
                  <c:v>46.7</c:v>
                </c:pt>
                <c:pt idx="83">
                  <c:v>42.3</c:v>
                </c:pt>
                <c:pt idx="84">
                  <c:v>12.7</c:v>
                </c:pt>
                <c:pt idx="85">
                  <c:v>27.2</c:v>
                </c:pt>
                <c:pt idx="86">
                  <c:v>49.3</c:v>
                </c:pt>
                <c:pt idx="87">
                  <c:v>43.8</c:v>
                </c:pt>
                <c:pt idx="88">
                  <c:v>39.200000000000003</c:v>
                </c:pt>
                <c:pt idx="89">
                  <c:v>45.7</c:v>
                </c:pt>
                <c:pt idx="90">
                  <c:v>30.1</c:v>
                </c:pt>
                <c:pt idx="91">
                  <c:v>44</c:v>
                </c:pt>
                <c:pt idx="92">
                  <c:v>30.5</c:v>
                </c:pt>
                <c:pt idx="93">
                  <c:v>18.2</c:v>
                </c:pt>
                <c:pt idx="94">
                  <c:v>13.2</c:v>
                </c:pt>
                <c:pt idx="95">
                  <c:v>30.6</c:v>
                </c:pt>
                <c:pt idx="96">
                  <c:v>25.9</c:v>
                </c:pt>
                <c:pt idx="97">
                  <c:v>34.6</c:v>
                </c:pt>
                <c:pt idx="98">
                  <c:v>26.1</c:v>
                </c:pt>
                <c:pt idx="99">
                  <c:v>21.2681</c:v>
                </c:pt>
                <c:pt idx="100">
                  <c:v>37.195500000000003</c:v>
                </c:pt>
                <c:pt idx="101">
                  <c:v>22.4724</c:v>
                </c:pt>
                <c:pt idx="102">
                  <c:v>5.4981999999999998</c:v>
                </c:pt>
                <c:pt idx="103">
                  <c:v>24.84</c:v>
                </c:pt>
                <c:pt idx="104">
                  <c:v>51.4</c:v>
                </c:pt>
                <c:pt idx="105">
                  <c:v>30.83</c:v>
                </c:pt>
                <c:pt idx="106">
                  <c:v>40.84256357360406</c:v>
                </c:pt>
                <c:pt idx="107">
                  <c:v>36.806818829268295</c:v>
                </c:pt>
                <c:pt idx="108">
                  <c:v>38.139790243902446</c:v>
                </c:pt>
                <c:pt idx="109">
                  <c:v>35.259</c:v>
                </c:pt>
                <c:pt idx="110">
                  <c:v>34.5</c:v>
                </c:pt>
                <c:pt idx="111">
                  <c:v>60.536890243902441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Transposed!$C$2</c:f>
              <c:strCache>
                <c:ptCount val="1"/>
                <c:pt idx="0">
                  <c:v>Check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49910671212256691"/>
                  <c:y val="-0.36923966870069941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Transposed!$A$3:$A$114</c:f>
              <c:numCache>
                <c:formatCode>0</c:formatCode>
                <c:ptCount val="112"/>
                <c:pt idx="0">
                  <c:v>1893</c:v>
                </c:pt>
                <c:pt idx="1">
                  <c:v>1894</c:v>
                </c:pt>
                <c:pt idx="2">
                  <c:v>1895</c:v>
                </c:pt>
                <c:pt idx="3">
                  <c:v>1896</c:v>
                </c:pt>
                <c:pt idx="4">
                  <c:v>1897</c:v>
                </c:pt>
                <c:pt idx="5">
                  <c:v>1898</c:v>
                </c:pt>
                <c:pt idx="6">
                  <c:v>1899</c:v>
                </c:pt>
                <c:pt idx="7">
                  <c:v>1900</c:v>
                </c:pt>
                <c:pt idx="8">
                  <c:v>1901</c:v>
                </c:pt>
                <c:pt idx="9">
                  <c:v>1902</c:v>
                </c:pt>
                <c:pt idx="10">
                  <c:v>1903</c:v>
                </c:pt>
                <c:pt idx="11">
                  <c:v>1904</c:v>
                </c:pt>
                <c:pt idx="12">
                  <c:v>1905</c:v>
                </c:pt>
                <c:pt idx="13">
                  <c:v>1906</c:v>
                </c:pt>
                <c:pt idx="14">
                  <c:v>1907</c:v>
                </c:pt>
                <c:pt idx="15">
                  <c:v>1908</c:v>
                </c:pt>
                <c:pt idx="16">
                  <c:v>1909</c:v>
                </c:pt>
                <c:pt idx="17">
                  <c:v>1910</c:v>
                </c:pt>
                <c:pt idx="18">
                  <c:v>1911</c:v>
                </c:pt>
                <c:pt idx="19">
                  <c:v>1912</c:v>
                </c:pt>
                <c:pt idx="20">
                  <c:v>1913</c:v>
                </c:pt>
                <c:pt idx="21">
                  <c:v>1914</c:v>
                </c:pt>
                <c:pt idx="22">
                  <c:v>1915</c:v>
                </c:pt>
                <c:pt idx="23">
                  <c:v>1916</c:v>
                </c:pt>
                <c:pt idx="24">
                  <c:v>1917</c:v>
                </c:pt>
                <c:pt idx="25">
                  <c:v>1918</c:v>
                </c:pt>
                <c:pt idx="26">
                  <c:v>1919</c:v>
                </c:pt>
                <c:pt idx="27">
                  <c:v>1920</c:v>
                </c:pt>
                <c:pt idx="28">
                  <c:v>1921</c:v>
                </c:pt>
                <c:pt idx="29">
                  <c:v>1922</c:v>
                </c:pt>
                <c:pt idx="30">
                  <c:v>1923</c:v>
                </c:pt>
                <c:pt idx="31">
                  <c:v>1924</c:v>
                </c:pt>
                <c:pt idx="32">
                  <c:v>1925</c:v>
                </c:pt>
                <c:pt idx="33">
                  <c:v>1926</c:v>
                </c:pt>
                <c:pt idx="34">
                  <c:v>1927</c:v>
                </c:pt>
                <c:pt idx="35">
                  <c:v>1928</c:v>
                </c:pt>
                <c:pt idx="36">
                  <c:v>1929</c:v>
                </c:pt>
                <c:pt idx="37">
                  <c:v>1930</c:v>
                </c:pt>
                <c:pt idx="38">
                  <c:v>1931</c:v>
                </c:pt>
                <c:pt idx="39">
                  <c:v>1932</c:v>
                </c:pt>
                <c:pt idx="40">
                  <c:v>1933</c:v>
                </c:pt>
                <c:pt idx="41">
                  <c:v>1934</c:v>
                </c:pt>
                <c:pt idx="42">
                  <c:v>1935</c:v>
                </c:pt>
                <c:pt idx="43">
                  <c:v>1936</c:v>
                </c:pt>
                <c:pt idx="44">
                  <c:v>1937</c:v>
                </c:pt>
                <c:pt idx="45">
                  <c:v>1938</c:v>
                </c:pt>
                <c:pt idx="46">
                  <c:v>1939</c:v>
                </c:pt>
                <c:pt idx="47">
                  <c:v>1940</c:v>
                </c:pt>
                <c:pt idx="48">
                  <c:v>1941</c:v>
                </c:pt>
                <c:pt idx="49">
                  <c:v>1942</c:v>
                </c:pt>
                <c:pt idx="50">
                  <c:v>1943</c:v>
                </c:pt>
                <c:pt idx="51">
                  <c:v>1944</c:v>
                </c:pt>
                <c:pt idx="52">
                  <c:v>1945</c:v>
                </c:pt>
                <c:pt idx="53">
                  <c:v>1946</c:v>
                </c:pt>
                <c:pt idx="54">
                  <c:v>1947</c:v>
                </c:pt>
                <c:pt idx="55">
                  <c:v>1948</c:v>
                </c:pt>
                <c:pt idx="56">
                  <c:v>1949</c:v>
                </c:pt>
                <c:pt idx="57">
                  <c:v>1950</c:v>
                </c:pt>
                <c:pt idx="58">
                  <c:v>1951</c:v>
                </c:pt>
                <c:pt idx="59">
                  <c:v>1952</c:v>
                </c:pt>
                <c:pt idx="60">
                  <c:v>1953</c:v>
                </c:pt>
                <c:pt idx="61">
                  <c:v>1954</c:v>
                </c:pt>
                <c:pt idx="62">
                  <c:v>1955</c:v>
                </c:pt>
                <c:pt idx="63">
                  <c:v>1956</c:v>
                </c:pt>
                <c:pt idx="64">
                  <c:v>1957</c:v>
                </c:pt>
                <c:pt idx="65">
                  <c:v>1958</c:v>
                </c:pt>
                <c:pt idx="66">
                  <c:v>1959</c:v>
                </c:pt>
                <c:pt idx="67">
                  <c:v>1960</c:v>
                </c:pt>
                <c:pt idx="68">
                  <c:v>1961</c:v>
                </c:pt>
                <c:pt idx="69">
                  <c:v>1962</c:v>
                </c:pt>
                <c:pt idx="70">
                  <c:v>1963</c:v>
                </c:pt>
                <c:pt idx="71">
                  <c:v>1964</c:v>
                </c:pt>
                <c:pt idx="72">
                  <c:v>1965</c:v>
                </c:pt>
                <c:pt idx="73">
                  <c:v>1966</c:v>
                </c:pt>
                <c:pt idx="74">
                  <c:v>1967</c:v>
                </c:pt>
                <c:pt idx="75">
                  <c:v>1968</c:v>
                </c:pt>
                <c:pt idx="76">
                  <c:v>1969</c:v>
                </c:pt>
                <c:pt idx="77">
                  <c:v>1970</c:v>
                </c:pt>
                <c:pt idx="78">
                  <c:v>1971</c:v>
                </c:pt>
                <c:pt idx="79">
                  <c:v>1972</c:v>
                </c:pt>
                <c:pt idx="80">
                  <c:v>1973</c:v>
                </c:pt>
                <c:pt idx="81">
                  <c:v>1974</c:v>
                </c:pt>
                <c:pt idx="82">
                  <c:v>1975</c:v>
                </c:pt>
                <c:pt idx="83">
                  <c:v>1976</c:v>
                </c:pt>
                <c:pt idx="84">
                  <c:v>1977</c:v>
                </c:pt>
                <c:pt idx="85">
                  <c:v>1978</c:v>
                </c:pt>
                <c:pt idx="86">
                  <c:v>1979</c:v>
                </c:pt>
                <c:pt idx="87">
                  <c:v>1980</c:v>
                </c:pt>
                <c:pt idx="88">
                  <c:v>1981</c:v>
                </c:pt>
                <c:pt idx="89">
                  <c:v>1982</c:v>
                </c:pt>
                <c:pt idx="90">
                  <c:v>1983</c:v>
                </c:pt>
                <c:pt idx="91">
                  <c:v>1984</c:v>
                </c:pt>
                <c:pt idx="92">
                  <c:v>1985</c:v>
                </c:pt>
                <c:pt idx="93">
                  <c:v>1986</c:v>
                </c:pt>
                <c:pt idx="94">
                  <c:v>1987</c:v>
                </c:pt>
                <c:pt idx="95">
                  <c:v>1988</c:v>
                </c:pt>
                <c:pt idx="96">
                  <c:v>1989</c:v>
                </c:pt>
                <c:pt idx="97">
                  <c:v>1990</c:v>
                </c:pt>
                <c:pt idx="98">
                  <c:v>1991</c:v>
                </c:pt>
                <c:pt idx="99">
                  <c:v>1992</c:v>
                </c:pt>
                <c:pt idx="100">
                  <c:v>1993</c:v>
                </c:pt>
                <c:pt idx="101">
                  <c:v>1994</c:v>
                </c:pt>
                <c:pt idx="102">
                  <c:v>1995</c:v>
                </c:pt>
                <c:pt idx="103">
                  <c:v>1996</c:v>
                </c:pt>
                <c:pt idx="104">
                  <c:v>1997</c:v>
                </c:pt>
                <c:pt idx="105">
                  <c:v>1998</c:v>
                </c:pt>
                <c:pt idx="106">
                  <c:v>1999</c:v>
                </c:pt>
                <c:pt idx="107">
                  <c:v>2000</c:v>
                </c:pt>
                <c:pt idx="108">
                  <c:v>2001</c:v>
                </c:pt>
                <c:pt idx="109">
                  <c:v>2002</c:v>
                </c:pt>
                <c:pt idx="110">
                  <c:v>2003</c:v>
                </c:pt>
                <c:pt idx="111">
                  <c:v>2004</c:v>
                </c:pt>
              </c:numCache>
            </c:numRef>
          </c:xVal>
          <c:yVal>
            <c:numRef>
              <c:f>Transposed!$C$3:$C$114</c:f>
              <c:numCache>
                <c:formatCode>General</c:formatCode>
                <c:ptCount val="112"/>
                <c:pt idx="0">
                  <c:v>10.5</c:v>
                </c:pt>
                <c:pt idx="1">
                  <c:v>20.9</c:v>
                </c:pt>
                <c:pt idx="2">
                  <c:v>0</c:v>
                </c:pt>
                <c:pt idx="3">
                  <c:v>6.9</c:v>
                </c:pt>
                <c:pt idx="4">
                  <c:v>17.8</c:v>
                </c:pt>
                <c:pt idx="5">
                  <c:v>7.5</c:v>
                </c:pt>
                <c:pt idx="6">
                  <c:v>12</c:v>
                </c:pt>
                <c:pt idx="7">
                  <c:v>18.100000000000001</c:v>
                </c:pt>
                <c:pt idx="8">
                  <c:v>28</c:v>
                </c:pt>
                <c:pt idx="9">
                  <c:v>15.3</c:v>
                </c:pt>
                <c:pt idx="10">
                  <c:v>20.3</c:v>
                </c:pt>
                <c:pt idx="11">
                  <c:v>12.6</c:v>
                </c:pt>
                <c:pt idx="12">
                  <c:v>4.8</c:v>
                </c:pt>
                <c:pt idx="13">
                  <c:v>7.1</c:v>
                </c:pt>
                <c:pt idx="14">
                  <c:v>5.2</c:v>
                </c:pt>
                <c:pt idx="15">
                  <c:v>12.9</c:v>
                </c:pt>
                <c:pt idx="16">
                  <c:v>21.7</c:v>
                </c:pt>
                <c:pt idx="17">
                  <c:v>18.7</c:v>
                </c:pt>
                <c:pt idx="18">
                  <c:v>2.2999999999999998</c:v>
                </c:pt>
                <c:pt idx="19">
                  <c:v>5.3</c:v>
                </c:pt>
                <c:pt idx="20">
                  <c:v>5.6</c:v>
                </c:pt>
                <c:pt idx="21">
                  <c:v>23.2</c:v>
                </c:pt>
                <c:pt idx="22">
                  <c:v>15.2</c:v>
                </c:pt>
                <c:pt idx="23">
                  <c:v>7.9</c:v>
                </c:pt>
                <c:pt idx="24">
                  <c:v>21</c:v>
                </c:pt>
                <c:pt idx="25">
                  <c:v>10.8</c:v>
                </c:pt>
                <c:pt idx="26">
                  <c:v>7</c:v>
                </c:pt>
                <c:pt idx="27">
                  <c:v>27.3</c:v>
                </c:pt>
                <c:pt idx="28">
                  <c:v>7.3</c:v>
                </c:pt>
                <c:pt idx="29">
                  <c:v>3.8</c:v>
                </c:pt>
                <c:pt idx="30">
                  <c:v>12.9</c:v>
                </c:pt>
                <c:pt idx="31">
                  <c:v>7.7</c:v>
                </c:pt>
                <c:pt idx="32">
                  <c:v>11.4</c:v>
                </c:pt>
                <c:pt idx="33">
                  <c:v>7.1</c:v>
                </c:pt>
                <c:pt idx="34">
                  <c:v>1.7</c:v>
                </c:pt>
                <c:pt idx="35">
                  <c:v>17.8</c:v>
                </c:pt>
                <c:pt idx="36">
                  <c:v>10</c:v>
                </c:pt>
                <c:pt idx="37">
                  <c:v>7.9</c:v>
                </c:pt>
                <c:pt idx="38">
                  <c:v>25.6</c:v>
                </c:pt>
                <c:pt idx="39">
                  <c:v>19.3</c:v>
                </c:pt>
                <c:pt idx="40">
                  <c:v>12.3</c:v>
                </c:pt>
                <c:pt idx="41">
                  <c:v>12.7</c:v>
                </c:pt>
                <c:pt idx="42">
                  <c:v>14</c:v>
                </c:pt>
                <c:pt idx="43">
                  <c:v>19.3</c:v>
                </c:pt>
                <c:pt idx="44">
                  <c:v>22</c:v>
                </c:pt>
                <c:pt idx="45">
                  <c:v>3.4</c:v>
                </c:pt>
                <c:pt idx="46">
                  <c:v>15.3</c:v>
                </c:pt>
                <c:pt idx="47">
                  <c:v>15.2</c:v>
                </c:pt>
                <c:pt idx="48">
                  <c:v>0.9</c:v>
                </c:pt>
                <c:pt idx="49">
                  <c:v>2.6</c:v>
                </c:pt>
                <c:pt idx="50">
                  <c:v>4.3</c:v>
                </c:pt>
                <c:pt idx="51">
                  <c:v>16.100000000000001</c:v>
                </c:pt>
                <c:pt idx="52">
                  <c:v>6.7</c:v>
                </c:pt>
                <c:pt idx="53">
                  <c:v>11.7</c:v>
                </c:pt>
                <c:pt idx="54">
                  <c:v>18.7</c:v>
                </c:pt>
                <c:pt idx="55">
                  <c:v>18.100000000000001</c:v>
                </c:pt>
                <c:pt idx="56">
                  <c:v>9.8000000000000007</c:v>
                </c:pt>
                <c:pt idx="57">
                  <c:v>20.3</c:v>
                </c:pt>
                <c:pt idx="58">
                  <c:v>8.4</c:v>
                </c:pt>
                <c:pt idx="59">
                  <c:v>8.6999999999999993</c:v>
                </c:pt>
                <c:pt idx="60">
                  <c:v>14.7</c:v>
                </c:pt>
                <c:pt idx="61">
                  <c:v>12.7</c:v>
                </c:pt>
                <c:pt idx="62">
                  <c:v>7.8</c:v>
                </c:pt>
                <c:pt idx="63">
                  <c:v>19.600000000000001</c:v>
                </c:pt>
                <c:pt idx="64">
                  <c:v>13.3</c:v>
                </c:pt>
                <c:pt idx="65">
                  <c:v>28.7</c:v>
                </c:pt>
                <c:pt idx="66">
                  <c:v>28.1</c:v>
                </c:pt>
                <c:pt idx="67">
                  <c:v>11.5</c:v>
                </c:pt>
                <c:pt idx="68">
                  <c:v>10.5</c:v>
                </c:pt>
                <c:pt idx="69">
                  <c:v>14.1</c:v>
                </c:pt>
                <c:pt idx="70">
                  <c:v>27.6</c:v>
                </c:pt>
                <c:pt idx="71">
                  <c:v>6</c:v>
                </c:pt>
                <c:pt idx="72">
                  <c:v>25.8</c:v>
                </c:pt>
                <c:pt idx="73">
                  <c:v>29.7</c:v>
                </c:pt>
                <c:pt idx="74">
                  <c:v>6.6</c:v>
                </c:pt>
                <c:pt idx="75">
                  <c:v>14.1</c:v>
                </c:pt>
                <c:pt idx="76">
                  <c:v>14.8</c:v>
                </c:pt>
                <c:pt idx="77">
                  <c:v>19.5</c:v>
                </c:pt>
                <c:pt idx="78">
                  <c:v>24.3</c:v>
                </c:pt>
                <c:pt idx="79">
                  <c:v>18.2</c:v>
                </c:pt>
                <c:pt idx="80">
                  <c:v>19.2</c:v>
                </c:pt>
                <c:pt idx="81">
                  <c:v>18.100000000000001</c:v>
                </c:pt>
                <c:pt idx="82">
                  <c:v>18.7</c:v>
                </c:pt>
                <c:pt idx="83">
                  <c:v>18.3</c:v>
                </c:pt>
                <c:pt idx="84">
                  <c:v>14.7</c:v>
                </c:pt>
                <c:pt idx="85">
                  <c:v>17.899999999999999</c:v>
                </c:pt>
                <c:pt idx="86">
                  <c:v>25.3</c:v>
                </c:pt>
                <c:pt idx="87">
                  <c:v>25</c:v>
                </c:pt>
                <c:pt idx="88">
                  <c:v>21.1</c:v>
                </c:pt>
                <c:pt idx="89">
                  <c:v>28.3</c:v>
                </c:pt>
                <c:pt idx="90">
                  <c:v>20.7</c:v>
                </c:pt>
                <c:pt idx="91">
                  <c:v>19.7</c:v>
                </c:pt>
                <c:pt idx="92">
                  <c:v>14.1</c:v>
                </c:pt>
                <c:pt idx="93">
                  <c:v>12.9</c:v>
                </c:pt>
                <c:pt idx="94">
                  <c:v>10.8</c:v>
                </c:pt>
                <c:pt idx="95">
                  <c:v>21.4</c:v>
                </c:pt>
                <c:pt idx="96">
                  <c:v>11.9</c:v>
                </c:pt>
                <c:pt idx="97">
                  <c:v>21.6</c:v>
                </c:pt>
                <c:pt idx="98">
                  <c:v>16.600000000000001</c:v>
                </c:pt>
                <c:pt idx="99">
                  <c:v>13.4411</c:v>
                </c:pt>
                <c:pt idx="100">
                  <c:v>18.744399999999999</c:v>
                </c:pt>
                <c:pt idx="101">
                  <c:v>9.3514999999999997</c:v>
                </c:pt>
                <c:pt idx="102">
                  <c:v>2.6122000000000001</c:v>
                </c:pt>
                <c:pt idx="103">
                  <c:v>14.4</c:v>
                </c:pt>
                <c:pt idx="104">
                  <c:v>20.8</c:v>
                </c:pt>
                <c:pt idx="105">
                  <c:v>14.5</c:v>
                </c:pt>
                <c:pt idx="106">
                  <c:v>26.302368243654822</c:v>
                </c:pt>
                <c:pt idx="107">
                  <c:v>22.49417151219512</c:v>
                </c:pt>
                <c:pt idx="108">
                  <c:v>11.832383414634144</c:v>
                </c:pt>
                <c:pt idx="109">
                  <c:v>18.036000000000001</c:v>
                </c:pt>
                <c:pt idx="110">
                  <c:v>18.2</c:v>
                </c:pt>
                <c:pt idx="111">
                  <c:v>18.924695121951224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882272"/>
        <c:axId val="722882832"/>
      </c:scatterChart>
      <c:valAx>
        <c:axId val="722882272"/>
        <c:scaling>
          <c:orientation val="minMax"/>
          <c:max val="2005"/>
          <c:min val="1892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0894394298273649"/>
              <c:y val="0.905854554440236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882832"/>
        <c:crosses val="autoZero"/>
        <c:crossBetween val="midCat"/>
      </c:valAx>
      <c:valAx>
        <c:axId val="7228828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Grain yield, bu/ac</a:t>
                </a:r>
              </a:p>
            </c:rich>
          </c:tx>
          <c:layout>
            <c:manualLayout>
              <c:xMode val="edge"/>
              <c:yMode val="edge"/>
              <c:x val="2.4390243902439025E-2"/>
              <c:y val="0.284988078780229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88227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1869935770223849"/>
          <c:y val="8.3969732791034743E-2"/>
          <c:w val="0.11219529266158804"/>
          <c:h val="0.218830050823799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Magruder Check Plot Yields, 1892-2012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2345276872966"/>
          <c:y val="4.081632653061238E-2"/>
          <c:w val="0.86319218241042361"/>
          <c:h val="0.78571428571428559"/>
        </c:manualLayout>
      </c:layout>
      <c:scatterChart>
        <c:scatterStyle val="lineMarker"/>
        <c:varyColors val="0"/>
        <c:ser>
          <c:idx val="1"/>
          <c:order val="0"/>
          <c:tx>
            <c:strRef>
              <c:f>Transposed!$C$2</c:f>
              <c:strCache>
                <c:ptCount val="1"/>
                <c:pt idx="0">
                  <c:v>Check</c:v>
                </c:pt>
              </c:strCache>
            </c:strRef>
          </c:tx>
          <c:spPr>
            <a:ln w="66675">
              <a:noFill/>
            </a:ln>
          </c:spPr>
          <c:marker>
            <c:symbol val="square"/>
            <c:size val="7"/>
            <c:spPr>
              <a:solidFill>
                <a:srgbClr val="C00000"/>
              </a:solidFill>
            </c:spPr>
          </c:marker>
          <c:trendline>
            <c:trendlineType val="movingAvg"/>
            <c:period val="9"/>
            <c:dispRSqr val="0"/>
            <c:dispEq val="0"/>
          </c:trendline>
          <c:xVal>
            <c:numRef>
              <c:f>Transposed!$A$3:$A$122</c:f>
              <c:numCache>
                <c:formatCode>0</c:formatCode>
                <c:ptCount val="120"/>
                <c:pt idx="0">
                  <c:v>1893</c:v>
                </c:pt>
                <c:pt idx="1">
                  <c:v>1894</c:v>
                </c:pt>
                <c:pt idx="2">
                  <c:v>1895</c:v>
                </c:pt>
                <c:pt idx="3">
                  <c:v>1896</c:v>
                </c:pt>
                <c:pt idx="4">
                  <c:v>1897</c:v>
                </c:pt>
                <c:pt idx="5">
                  <c:v>1898</c:v>
                </c:pt>
                <c:pt idx="6">
                  <c:v>1899</c:v>
                </c:pt>
                <c:pt idx="7">
                  <c:v>1900</c:v>
                </c:pt>
                <c:pt idx="8">
                  <c:v>1901</c:v>
                </c:pt>
                <c:pt idx="9">
                  <c:v>1902</c:v>
                </c:pt>
                <c:pt idx="10">
                  <c:v>1903</c:v>
                </c:pt>
                <c:pt idx="11">
                  <c:v>1904</c:v>
                </c:pt>
                <c:pt idx="12">
                  <c:v>1905</c:v>
                </c:pt>
                <c:pt idx="13">
                  <c:v>1906</c:v>
                </c:pt>
                <c:pt idx="14">
                  <c:v>1907</c:v>
                </c:pt>
                <c:pt idx="15">
                  <c:v>1908</c:v>
                </c:pt>
                <c:pt idx="16">
                  <c:v>1909</c:v>
                </c:pt>
                <c:pt idx="17">
                  <c:v>1910</c:v>
                </c:pt>
                <c:pt idx="18">
                  <c:v>1911</c:v>
                </c:pt>
                <c:pt idx="19">
                  <c:v>1912</c:v>
                </c:pt>
                <c:pt idx="20">
                  <c:v>1913</c:v>
                </c:pt>
                <c:pt idx="21">
                  <c:v>1914</c:v>
                </c:pt>
                <c:pt idx="22">
                  <c:v>1915</c:v>
                </c:pt>
                <c:pt idx="23">
                  <c:v>1916</c:v>
                </c:pt>
                <c:pt idx="24">
                  <c:v>1917</c:v>
                </c:pt>
                <c:pt idx="25">
                  <c:v>1918</c:v>
                </c:pt>
                <c:pt idx="26">
                  <c:v>1919</c:v>
                </c:pt>
                <c:pt idx="27">
                  <c:v>1920</c:v>
                </c:pt>
                <c:pt idx="28">
                  <c:v>1921</c:v>
                </c:pt>
                <c:pt idx="29">
                  <c:v>1922</c:v>
                </c:pt>
                <c:pt idx="30">
                  <c:v>1923</c:v>
                </c:pt>
                <c:pt idx="31">
                  <c:v>1924</c:v>
                </c:pt>
                <c:pt idx="32">
                  <c:v>1925</c:v>
                </c:pt>
                <c:pt idx="33">
                  <c:v>1926</c:v>
                </c:pt>
                <c:pt idx="34">
                  <c:v>1927</c:v>
                </c:pt>
                <c:pt idx="35">
                  <c:v>1928</c:v>
                </c:pt>
                <c:pt idx="36">
                  <c:v>1929</c:v>
                </c:pt>
                <c:pt idx="37">
                  <c:v>1930</c:v>
                </c:pt>
                <c:pt idx="38">
                  <c:v>1931</c:v>
                </c:pt>
                <c:pt idx="39">
                  <c:v>1932</c:v>
                </c:pt>
                <c:pt idx="40">
                  <c:v>1933</c:v>
                </c:pt>
                <c:pt idx="41">
                  <c:v>1934</c:v>
                </c:pt>
                <c:pt idx="42">
                  <c:v>1935</c:v>
                </c:pt>
                <c:pt idx="43">
                  <c:v>1936</c:v>
                </c:pt>
                <c:pt idx="44">
                  <c:v>1937</c:v>
                </c:pt>
                <c:pt idx="45">
                  <c:v>1938</c:v>
                </c:pt>
                <c:pt idx="46">
                  <c:v>1939</c:v>
                </c:pt>
                <c:pt idx="47">
                  <c:v>1940</c:v>
                </c:pt>
                <c:pt idx="48">
                  <c:v>1941</c:v>
                </c:pt>
                <c:pt idx="49">
                  <c:v>1942</c:v>
                </c:pt>
                <c:pt idx="50">
                  <c:v>1943</c:v>
                </c:pt>
                <c:pt idx="51">
                  <c:v>1944</c:v>
                </c:pt>
                <c:pt idx="52">
                  <c:v>1945</c:v>
                </c:pt>
                <c:pt idx="53">
                  <c:v>1946</c:v>
                </c:pt>
                <c:pt idx="54">
                  <c:v>1947</c:v>
                </c:pt>
                <c:pt idx="55">
                  <c:v>1948</c:v>
                </c:pt>
                <c:pt idx="56">
                  <c:v>1949</c:v>
                </c:pt>
                <c:pt idx="57">
                  <c:v>1950</c:v>
                </c:pt>
                <c:pt idx="58">
                  <c:v>1951</c:v>
                </c:pt>
                <c:pt idx="59">
                  <c:v>1952</c:v>
                </c:pt>
                <c:pt idx="60">
                  <c:v>1953</c:v>
                </c:pt>
                <c:pt idx="61">
                  <c:v>1954</c:v>
                </c:pt>
                <c:pt idx="62">
                  <c:v>1955</c:v>
                </c:pt>
                <c:pt idx="63">
                  <c:v>1956</c:v>
                </c:pt>
                <c:pt idx="64">
                  <c:v>1957</c:v>
                </c:pt>
                <c:pt idx="65">
                  <c:v>1958</c:v>
                </c:pt>
                <c:pt idx="66">
                  <c:v>1959</c:v>
                </c:pt>
                <c:pt idx="67">
                  <c:v>1960</c:v>
                </c:pt>
                <c:pt idx="68">
                  <c:v>1961</c:v>
                </c:pt>
                <c:pt idx="69">
                  <c:v>1962</c:v>
                </c:pt>
                <c:pt idx="70">
                  <c:v>1963</c:v>
                </c:pt>
                <c:pt idx="71">
                  <c:v>1964</c:v>
                </c:pt>
                <c:pt idx="72">
                  <c:v>1965</c:v>
                </c:pt>
                <c:pt idx="73">
                  <c:v>1966</c:v>
                </c:pt>
                <c:pt idx="74">
                  <c:v>1967</c:v>
                </c:pt>
                <c:pt idx="75">
                  <c:v>1968</c:v>
                </c:pt>
                <c:pt idx="76">
                  <c:v>1969</c:v>
                </c:pt>
                <c:pt idx="77">
                  <c:v>1970</c:v>
                </c:pt>
                <c:pt idx="78">
                  <c:v>1971</c:v>
                </c:pt>
                <c:pt idx="79">
                  <c:v>1972</c:v>
                </c:pt>
                <c:pt idx="80">
                  <c:v>1973</c:v>
                </c:pt>
                <c:pt idx="81">
                  <c:v>1974</c:v>
                </c:pt>
                <c:pt idx="82">
                  <c:v>1975</c:v>
                </c:pt>
                <c:pt idx="83">
                  <c:v>1976</c:v>
                </c:pt>
                <c:pt idx="84">
                  <c:v>1977</c:v>
                </c:pt>
                <c:pt idx="85">
                  <c:v>1978</c:v>
                </c:pt>
                <c:pt idx="86">
                  <c:v>1979</c:v>
                </c:pt>
                <c:pt idx="87">
                  <c:v>1980</c:v>
                </c:pt>
                <c:pt idx="88">
                  <c:v>1981</c:v>
                </c:pt>
                <c:pt idx="89">
                  <c:v>1982</c:v>
                </c:pt>
                <c:pt idx="90">
                  <c:v>1983</c:v>
                </c:pt>
                <c:pt idx="91">
                  <c:v>1984</c:v>
                </c:pt>
                <c:pt idx="92">
                  <c:v>1985</c:v>
                </c:pt>
                <c:pt idx="93">
                  <c:v>1986</c:v>
                </c:pt>
                <c:pt idx="94">
                  <c:v>1987</c:v>
                </c:pt>
                <c:pt idx="95">
                  <c:v>1988</c:v>
                </c:pt>
                <c:pt idx="96">
                  <c:v>1989</c:v>
                </c:pt>
                <c:pt idx="97">
                  <c:v>1990</c:v>
                </c:pt>
                <c:pt idx="98">
                  <c:v>1991</c:v>
                </c:pt>
                <c:pt idx="99">
                  <c:v>1992</c:v>
                </c:pt>
                <c:pt idx="100">
                  <c:v>1993</c:v>
                </c:pt>
                <c:pt idx="101">
                  <c:v>1994</c:v>
                </c:pt>
                <c:pt idx="102">
                  <c:v>1995</c:v>
                </c:pt>
                <c:pt idx="103">
                  <c:v>1996</c:v>
                </c:pt>
                <c:pt idx="104">
                  <c:v>1997</c:v>
                </c:pt>
                <c:pt idx="105">
                  <c:v>1998</c:v>
                </c:pt>
                <c:pt idx="106">
                  <c:v>1999</c:v>
                </c:pt>
                <c:pt idx="107">
                  <c:v>2000</c:v>
                </c:pt>
                <c:pt idx="108">
                  <c:v>2001</c:v>
                </c:pt>
                <c:pt idx="109">
                  <c:v>2002</c:v>
                </c:pt>
                <c:pt idx="110">
                  <c:v>2003</c:v>
                </c:pt>
                <c:pt idx="111">
                  <c:v>2004</c:v>
                </c:pt>
                <c:pt idx="112">
                  <c:v>2005</c:v>
                </c:pt>
                <c:pt idx="113">
                  <c:v>2006</c:v>
                </c:pt>
                <c:pt idx="114">
                  <c:v>2007</c:v>
                </c:pt>
                <c:pt idx="115">
                  <c:v>2008</c:v>
                </c:pt>
                <c:pt idx="116">
                  <c:v>2009</c:v>
                </c:pt>
                <c:pt idx="117">
                  <c:v>2010</c:v>
                </c:pt>
                <c:pt idx="118">
                  <c:v>2011</c:v>
                </c:pt>
                <c:pt idx="119">
                  <c:v>2012</c:v>
                </c:pt>
              </c:numCache>
            </c:numRef>
          </c:xVal>
          <c:yVal>
            <c:numRef>
              <c:f>Transposed!$C$3:$C$122</c:f>
              <c:numCache>
                <c:formatCode>General</c:formatCode>
                <c:ptCount val="120"/>
                <c:pt idx="0">
                  <c:v>10.5</c:v>
                </c:pt>
                <c:pt idx="1">
                  <c:v>20.9</c:v>
                </c:pt>
                <c:pt idx="2">
                  <c:v>0</c:v>
                </c:pt>
                <c:pt idx="3">
                  <c:v>6.9</c:v>
                </c:pt>
                <c:pt idx="4">
                  <c:v>17.8</c:v>
                </c:pt>
                <c:pt idx="5">
                  <c:v>7.5</c:v>
                </c:pt>
                <c:pt idx="6">
                  <c:v>12</c:v>
                </c:pt>
                <c:pt idx="7">
                  <c:v>18.100000000000001</c:v>
                </c:pt>
                <c:pt idx="8">
                  <c:v>28</c:v>
                </c:pt>
                <c:pt idx="9">
                  <c:v>15.3</c:v>
                </c:pt>
                <c:pt idx="10">
                  <c:v>20.3</c:v>
                </c:pt>
                <c:pt idx="11">
                  <c:v>12.6</c:v>
                </c:pt>
                <c:pt idx="12">
                  <c:v>4.8</c:v>
                </c:pt>
                <c:pt idx="13">
                  <c:v>7.1</c:v>
                </c:pt>
                <c:pt idx="14">
                  <c:v>5.2</c:v>
                </c:pt>
                <c:pt idx="15">
                  <c:v>12.9</c:v>
                </c:pt>
                <c:pt idx="16">
                  <c:v>21.7</c:v>
                </c:pt>
                <c:pt idx="17">
                  <c:v>18.7</c:v>
                </c:pt>
                <c:pt idx="18">
                  <c:v>2.2999999999999998</c:v>
                </c:pt>
                <c:pt idx="19">
                  <c:v>5.3</c:v>
                </c:pt>
                <c:pt idx="20">
                  <c:v>5.6</c:v>
                </c:pt>
                <c:pt idx="21">
                  <c:v>23.2</c:v>
                </c:pt>
                <c:pt idx="22">
                  <c:v>15.2</c:v>
                </c:pt>
                <c:pt idx="23">
                  <c:v>7.9</c:v>
                </c:pt>
                <c:pt idx="24">
                  <c:v>21</c:v>
                </c:pt>
                <c:pt idx="25">
                  <c:v>10.8</c:v>
                </c:pt>
                <c:pt idx="26">
                  <c:v>7</c:v>
                </c:pt>
                <c:pt idx="27">
                  <c:v>27.3</c:v>
                </c:pt>
                <c:pt idx="28">
                  <c:v>7.3</c:v>
                </c:pt>
                <c:pt idx="29">
                  <c:v>3.8</c:v>
                </c:pt>
                <c:pt idx="30">
                  <c:v>12.9</c:v>
                </c:pt>
                <c:pt idx="31">
                  <c:v>7.7</c:v>
                </c:pt>
                <c:pt idx="32">
                  <c:v>11.4</c:v>
                </c:pt>
                <c:pt idx="33">
                  <c:v>7.1</c:v>
                </c:pt>
                <c:pt idx="34">
                  <c:v>1.7</c:v>
                </c:pt>
                <c:pt idx="35">
                  <c:v>17.8</c:v>
                </c:pt>
                <c:pt idx="36">
                  <c:v>10</c:v>
                </c:pt>
                <c:pt idx="37">
                  <c:v>7.9</c:v>
                </c:pt>
                <c:pt idx="38">
                  <c:v>25.6</c:v>
                </c:pt>
                <c:pt idx="39">
                  <c:v>19.3</c:v>
                </c:pt>
                <c:pt idx="40">
                  <c:v>12.3</c:v>
                </c:pt>
                <c:pt idx="41">
                  <c:v>12.7</c:v>
                </c:pt>
                <c:pt idx="42">
                  <c:v>14</c:v>
                </c:pt>
                <c:pt idx="43">
                  <c:v>19.3</c:v>
                </c:pt>
                <c:pt idx="44">
                  <c:v>22</c:v>
                </c:pt>
                <c:pt idx="45">
                  <c:v>3.4</c:v>
                </c:pt>
                <c:pt idx="46">
                  <c:v>15.3</c:v>
                </c:pt>
                <c:pt idx="47">
                  <c:v>15.2</c:v>
                </c:pt>
                <c:pt idx="48">
                  <c:v>0.9</c:v>
                </c:pt>
                <c:pt idx="49">
                  <c:v>2.6</c:v>
                </c:pt>
                <c:pt idx="50">
                  <c:v>4.3</c:v>
                </c:pt>
                <c:pt idx="51">
                  <c:v>16.100000000000001</c:v>
                </c:pt>
                <c:pt idx="52">
                  <c:v>6.7</c:v>
                </c:pt>
                <c:pt idx="53">
                  <c:v>11.7</c:v>
                </c:pt>
                <c:pt idx="54">
                  <c:v>18.7</c:v>
                </c:pt>
                <c:pt idx="55">
                  <c:v>18.100000000000001</c:v>
                </c:pt>
                <c:pt idx="56">
                  <c:v>9.8000000000000007</c:v>
                </c:pt>
                <c:pt idx="57">
                  <c:v>20.3</c:v>
                </c:pt>
                <c:pt idx="58">
                  <c:v>8.4</c:v>
                </c:pt>
                <c:pt idx="59">
                  <c:v>8.6999999999999993</c:v>
                </c:pt>
                <c:pt idx="60">
                  <c:v>14.7</c:v>
                </c:pt>
                <c:pt idx="61">
                  <c:v>12.7</c:v>
                </c:pt>
                <c:pt idx="62">
                  <c:v>7.8</c:v>
                </c:pt>
                <c:pt idx="63">
                  <c:v>19.600000000000001</c:v>
                </c:pt>
                <c:pt idx="64">
                  <c:v>13.3</c:v>
                </c:pt>
                <c:pt idx="65">
                  <c:v>28.7</c:v>
                </c:pt>
                <c:pt idx="66">
                  <c:v>28.1</c:v>
                </c:pt>
                <c:pt idx="67">
                  <c:v>11.5</c:v>
                </c:pt>
                <c:pt idx="68">
                  <c:v>10.5</c:v>
                </c:pt>
                <c:pt idx="69">
                  <c:v>14.1</c:v>
                </c:pt>
                <c:pt idx="70">
                  <c:v>27.6</c:v>
                </c:pt>
                <c:pt idx="71">
                  <c:v>6</c:v>
                </c:pt>
                <c:pt idx="72">
                  <c:v>25.8</c:v>
                </c:pt>
                <c:pt idx="73">
                  <c:v>29.7</c:v>
                </c:pt>
                <c:pt idx="74">
                  <c:v>6.6</c:v>
                </c:pt>
                <c:pt idx="75">
                  <c:v>14.1</c:v>
                </c:pt>
                <c:pt idx="76">
                  <c:v>14.8</c:v>
                </c:pt>
                <c:pt idx="77">
                  <c:v>19.5</c:v>
                </c:pt>
                <c:pt idx="78">
                  <c:v>24.3</c:v>
                </c:pt>
                <c:pt idx="79">
                  <c:v>18.2</c:v>
                </c:pt>
                <c:pt idx="80">
                  <c:v>19.2</c:v>
                </c:pt>
                <c:pt idx="81">
                  <c:v>18.100000000000001</c:v>
                </c:pt>
                <c:pt idx="82">
                  <c:v>18.7</c:v>
                </c:pt>
                <c:pt idx="83">
                  <c:v>18.3</c:v>
                </c:pt>
                <c:pt idx="84">
                  <c:v>14.7</c:v>
                </c:pt>
                <c:pt idx="85">
                  <c:v>17.899999999999999</c:v>
                </c:pt>
                <c:pt idx="86">
                  <c:v>25.3</c:v>
                </c:pt>
                <c:pt idx="87">
                  <c:v>25</c:v>
                </c:pt>
                <c:pt idx="88">
                  <c:v>21.1</c:v>
                </c:pt>
                <c:pt idx="89">
                  <c:v>28.3</c:v>
                </c:pt>
                <c:pt idx="90">
                  <c:v>20.7</c:v>
                </c:pt>
                <c:pt idx="91">
                  <c:v>19.7</c:v>
                </c:pt>
                <c:pt idx="92">
                  <c:v>14.1</c:v>
                </c:pt>
                <c:pt idx="93">
                  <c:v>12.9</c:v>
                </c:pt>
                <c:pt idx="94">
                  <c:v>10.8</c:v>
                </c:pt>
                <c:pt idx="95">
                  <c:v>21.4</c:v>
                </c:pt>
                <c:pt idx="96">
                  <c:v>11.9</c:v>
                </c:pt>
                <c:pt idx="97">
                  <c:v>21.6</c:v>
                </c:pt>
                <c:pt idx="98">
                  <c:v>16.600000000000001</c:v>
                </c:pt>
                <c:pt idx="99">
                  <c:v>13.4411</c:v>
                </c:pt>
                <c:pt idx="100">
                  <c:v>18.744399999999999</c:v>
                </c:pt>
                <c:pt idx="101">
                  <c:v>9.3514999999999997</c:v>
                </c:pt>
                <c:pt idx="102">
                  <c:v>2.6122000000000001</c:v>
                </c:pt>
                <c:pt idx="103">
                  <c:v>14.4</c:v>
                </c:pt>
                <c:pt idx="104">
                  <c:v>20.8</c:v>
                </c:pt>
                <c:pt idx="105">
                  <c:v>14.5</c:v>
                </c:pt>
                <c:pt idx="106">
                  <c:v>26.302368243654822</c:v>
                </c:pt>
                <c:pt idx="107">
                  <c:v>22.49417151219512</c:v>
                </c:pt>
                <c:pt idx="108">
                  <c:v>11.832383414634144</c:v>
                </c:pt>
                <c:pt idx="109">
                  <c:v>18.036000000000001</c:v>
                </c:pt>
                <c:pt idx="110">
                  <c:v>18.2</c:v>
                </c:pt>
                <c:pt idx="111">
                  <c:v>18.924695121951224</c:v>
                </c:pt>
                <c:pt idx="112">
                  <c:v>18</c:v>
                </c:pt>
                <c:pt idx="113" formatCode="0">
                  <c:v>21.052994990112062</c:v>
                </c:pt>
                <c:pt idx="114">
                  <c:v>1.72</c:v>
                </c:pt>
                <c:pt idx="115">
                  <c:v>27.135999999999999</c:v>
                </c:pt>
                <c:pt idx="116">
                  <c:v>4.91</c:v>
                </c:pt>
                <c:pt idx="117">
                  <c:v>18.518178246727498</c:v>
                </c:pt>
                <c:pt idx="118">
                  <c:v>6.4270760533269238</c:v>
                </c:pt>
                <c:pt idx="119">
                  <c:v>15.22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885632"/>
        <c:axId val="722886192"/>
      </c:scatterChart>
      <c:valAx>
        <c:axId val="722885632"/>
        <c:scaling>
          <c:orientation val="minMax"/>
          <c:max val="2012"/>
          <c:min val="189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0977198697068404"/>
              <c:y val="0.905612244897957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722886192"/>
        <c:crosses val="autoZero"/>
        <c:crossBetween val="midCat"/>
      </c:valAx>
      <c:valAx>
        <c:axId val="7228861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Grain yield, bu/ac</a:t>
                </a:r>
              </a:p>
            </c:rich>
          </c:tx>
          <c:layout>
            <c:manualLayout>
              <c:xMode val="edge"/>
              <c:yMode val="edge"/>
              <c:x val="2.4429967426710209E-2"/>
              <c:y val="0.2857142857142864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722885632"/>
        <c:crosses val="autoZero"/>
        <c:crossBetween val="midCat"/>
      </c:valAx>
    </c:plotArea>
    <c:plotVisOnly val="1"/>
    <c:dispBlanksAs val="gap"/>
    <c:showDLblsOverMax val="0"/>
  </c:chart>
  <c:printSettings>
    <c:headerFooter alignWithMargins="0"/>
    <c:pageMargins b="1" l="0.75000000000000122" r="0.75000000000000122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Response to Applied K</a:t>
            </a:r>
            <a:br>
              <a:rPr lang="en-US" sz="1600"/>
            </a:br>
            <a:r>
              <a:rPr lang="en-US" sz="1600"/>
              <a:t>
NPK - NP, 1930-200</a:t>
            </a:r>
          </a:p>
        </c:rich>
      </c:tx>
      <c:layout>
        <c:manualLayout>
          <c:xMode val="edge"/>
          <c:yMode val="edge"/>
          <c:x val="0.28559033245844284"/>
          <c:y val="1.38888888888889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000000000000022"/>
          <c:y val="3.125E-2"/>
          <c:w val="0.78749999999999998"/>
          <c:h val="0.843750000000001"/>
        </c:manualLayout>
      </c:layout>
      <c:scatterChart>
        <c:scatterStyle val="lineMarker"/>
        <c:varyColors val="0"/>
        <c:ser>
          <c:idx val="0"/>
          <c:order val="0"/>
          <c:tx>
            <c:strRef>
              <c:f>K_Response!$G$1</c:f>
              <c:strCache>
                <c:ptCount val="1"/>
                <c:pt idx="0">
                  <c:v>K Response</c:v>
                </c:pt>
              </c:strCache>
            </c:strRef>
          </c:tx>
          <c:spPr>
            <a:ln w="4762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41382633420822446"/>
                  <c:y val="-0.17027960046660834"/>
                </c:manualLayout>
              </c:layout>
              <c:numFmt formatCode="General" sourceLinked="0"/>
            </c:trendlineLbl>
          </c:trendline>
          <c:xVal>
            <c:numRef>
              <c:f>K_Response!$B$2:$B$81</c:f>
              <c:numCache>
                <c:formatCode>General</c:formatCode>
                <c:ptCount val="80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</c:numCache>
            </c:numRef>
          </c:xVal>
          <c:yVal>
            <c:numRef>
              <c:f>K_Response!$G$2:$G$81</c:f>
              <c:numCache>
                <c:formatCode>General</c:formatCode>
                <c:ptCount val="80"/>
                <c:pt idx="0">
                  <c:v>-1</c:v>
                </c:pt>
                <c:pt idx="1">
                  <c:v>3.8999999999999986</c:v>
                </c:pt>
                <c:pt idx="2">
                  <c:v>-5.9000000000000021</c:v>
                </c:pt>
                <c:pt idx="3">
                  <c:v>2.2000000000000028</c:v>
                </c:pt>
                <c:pt idx="4">
                  <c:v>3.8999999999999986</c:v>
                </c:pt>
                <c:pt idx="5">
                  <c:v>0.89999999999999858</c:v>
                </c:pt>
                <c:pt idx="6">
                  <c:v>0.40000000000000213</c:v>
                </c:pt>
                <c:pt idx="7">
                  <c:v>1.9000000000000021</c:v>
                </c:pt>
                <c:pt idx="8">
                  <c:v>0.70000000000000107</c:v>
                </c:pt>
                <c:pt idx="9">
                  <c:v>2.3000000000000007</c:v>
                </c:pt>
                <c:pt idx="10">
                  <c:v>3</c:v>
                </c:pt>
                <c:pt idx="11">
                  <c:v>-0.5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3.8000000000000007</c:v>
                </c:pt>
                <c:pt idx="16">
                  <c:v>-5.7999999999999989</c:v>
                </c:pt>
                <c:pt idx="17">
                  <c:v>1.3000000000000007</c:v>
                </c:pt>
                <c:pt idx="18">
                  <c:v>0</c:v>
                </c:pt>
                <c:pt idx="19">
                  <c:v>2.3000000000000007</c:v>
                </c:pt>
                <c:pt idx="20">
                  <c:v>-5</c:v>
                </c:pt>
                <c:pt idx="21">
                  <c:v>2.8000000000000007</c:v>
                </c:pt>
                <c:pt idx="22">
                  <c:v>-0.40000000000000213</c:v>
                </c:pt>
                <c:pt idx="23">
                  <c:v>0.10000000000000142</c:v>
                </c:pt>
                <c:pt idx="24">
                  <c:v>2.8000000000000007</c:v>
                </c:pt>
                <c:pt idx="25">
                  <c:v>-2.9000000000000004</c:v>
                </c:pt>
                <c:pt idx="26">
                  <c:v>0.5</c:v>
                </c:pt>
                <c:pt idx="27">
                  <c:v>1.1999999999999993</c:v>
                </c:pt>
                <c:pt idx="28">
                  <c:v>-1.1999999999999957</c:v>
                </c:pt>
                <c:pt idx="29">
                  <c:v>-0.10000000000000142</c:v>
                </c:pt>
                <c:pt idx="30">
                  <c:v>1.2000000000000028</c:v>
                </c:pt>
                <c:pt idx="31">
                  <c:v>1.5</c:v>
                </c:pt>
                <c:pt idx="32">
                  <c:v>-1.5</c:v>
                </c:pt>
                <c:pt idx="33">
                  <c:v>-9.2000000000000028</c:v>
                </c:pt>
                <c:pt idx="34">
                  <c:v>1.5</c:v>
                </c:pt>
                <c:pt idx="35">
                  <c:v>-0.80000000000000071</c:v>
                </c:pt>
                <c:pt idx="36">
                  <c:v>-14.799999999999997</c:v>
                </c:pt>
                <c:pt idx="37">
                  <c:v>-0.19999999999999929</c:v>
                </c:pt>
                <c:pt idx="38">
                  <c:v>0.30000000000000071</c:v>
                </c:pt>
                <c:pt idx="39">
                  <c:v>1.7000000000000028</c:v>
                </c:pt>
                <c:pt idx="40">
                  <c:v>7.5</c:v>
                </c:pt>
                <c:pt idx="41">
                  <c:v>-6.6000000000000014</c:v>
                </c:pt>
                <c:pt idx="42">
                  <c:v>-1.7999999999999972</c:v>
                </c:pt>
                <c:pt idx="43">
                  <c:v>-0.80000000000000426</c:v>
                </c:pt>
                <c:pt idx="44">
                  <c:v>-8.3999999999999986</c:v>
                </c:pt>
                <c:pt idx="45">
                  <c:v>-3.6000000000000014</c:v>
                </c:pt>
                <c:pt idx="46">
                  <c:v>-0.30000000000000426</c:v>
                </c:pt>
                <c:pt idx="47">
                  <c:v>-8.4999999999999964</c:v>
                </c:pt>
                <c:pt idx="48">
                  <c:v>1.5</c:v>
                </c:pt>
                <c:pt idx="49">
                  <c:v>-2.3000000000000043</c:v>
                </c:pt>
                <c:pt idx="50">
                  <c:v>-6</c:v>
                </c:pt>
                <c:pt idx="51">
                  <c:v>-5.6999999999999957</c:v>
                </c:pt>
                <c:pt idx="52">
                  <c:v>8.0999999999999943</c:v>
                </c:pt>
                <c:pt idx="53">
                  <c:v>-2.5</c:v>
                </c:pt>
                <c:pt idx="54">
                  <c:v>0.80000000000000071</c:v>
                </c:pt>
                <c:pt idx="55">
                  <c:v>1.1999999999999993</c:v>
                </c:pt>
                <c:pt idx="56">
                  <c:v>8.1000000000000014</c:v>
                </c:pt>
                <c:pt idx="57">
                  <c:v>0.60000000000000142</c:v>
                </c:pt>
                <c:pt idx="58">
                  <c:v>4.6999999999999993</c:v>
                </c:pt>
                <c:pt idx="59">
                  <c:v>8.77</c:v>
                </c:pt>
                <c:pt idx="60">
                  <c:v>0.30000000000000426</c:v>
                </c:pt>
                <c:pt idx="61">
                  <c:v>18.400000000000002</c:v>
                </c:pt>
                <c:pt idx="62">
                  <c:v>7.5418000000000021</c:v>
                </c:pt>
                <c:pt idx="63">
                  <c:v>7.7911999999999999</c:v>
                </c:pt>
                <c:pt idx="64">
                  <c:v>-0.29480000000000217</c:v>
                </c:pt>
                <c:pt idx="65">
                  <c:v>-0.75189999999999912</c:v>
                </c:pt>
                <c:pt idx="66">
                  <c:v>1.8599999999999994</c:v>
                </c:pt>
                <c:pt idx="67">
                  <c:v>1.8000000000000043</c:v>
                </c:pt>
                <c:pt idx="68">
                  <c:v>3.5300000000000011</c:v>
                </c:pt>
                <c:pt idx="69">
                  <c:v>0.77659151269035931</c:v>
                </c:pt>
                <c:pt idx="70">
                  <c:v>5.0138268292682966</c:v>
                </c:pt>
                <c:pt idx="71">
                  <c:v>3.1607560975609807</c:v>
                </c:pt>
                <c:pt idx="72">
                  <c:v>-0.94899999999999807</c:v>
                </c:pt>
                <c:pt idx="73">
                  <c:v>7.8999999999999986</c:v>
                </c:pt>
                <c:pt idx="74">
                  <c:v>0.88536585365853426</c:v>
                </c:pt>
                <c:pt idx="75">
                  <c:v>7</c:v>
                </c:pt>
                <c:pt idx="76">
                  <c:v>1.4481115127771247</c:v>
                </c:pt>
                <c:pt idx="77">
                  <c:v>-1.2789999999999999</c:v>
                </c:pt>
                <c:pt idx="78">
                  <c:v>0.14399999999999835</c:v>
                </c:pt>
                <c:pt idx="79">
                  <c:v>5.66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888432"/>
        <c:axId val="722888992"/>
      </c:scatterChart>
      <c:valAx>
        <c:axId val="722888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22888992"/>
        <c:crosses val="autoZero"/>
        <c:crossBetween val="midCat"/>
      </c:valAx>
      <c:valAx>
        <c:axId val="7228889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Yield increase/decrease, bu/ac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228884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Response to Applied N</a:t>
            </a:r>
            <a:br>
              <a:rPr lang="en-US" sz="1600"/>
            </a:br>
            <a:r>
              <a:rPr lang="en-US" sz="1600"/>
              <a:t>
NP - P, 1930-200</a:t>
            </a:r>
          </a:p>
        </c:rich>
      </c:tx>
      <c:layout>
        <c:manualLayout>
          <c:xMode val="edge"/>
          <c:yMode val="edge"/>
          <c:x val="0.28559033245844284"/>
          <c:y val="1.38888888888889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000000000000022"/>
          <c:y val="3.125E-2"/>
          <c:w val="0.78749999999999998"/>
          <c:h val="0.843750000000001"/>
        </c:manualLayout>
      </c:layout>
      <c:scatterChart>
        <c:scatterStyle val="lineMarker"/>
        <c:varyColors val="0"/>
        <c:ser>
          <c:idx val="0"/>
          <c:order val="0"/>
          <c:tx>
            <c:strRef>
              <c:f>K_Response!$G$1</c:f>
              <c:strCache>
                <c:ptCount val="1"/>
                <c:pt idx="0">
                  <c:v>K Response</c:v>
                </c:pt>
              </c:strCache>
            </c:strRef>
          </c:tx>
          <c:spPr>
            <a:ln w="4762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41382633420822457"/>
                  <c:y val="-0.17027960046660834"/>
                </c:manualLayout>
              </c:layout>
              <c:numFmt formatCode="General" sourceLinked="0"/>
            </c:trendlineLbl>
          </c:trendline>
          <c:xVal>
            <c:numRef>
              <c:f>K_Response!$B$2:$B$81</c:f>
              <c:numCache>
                <c:formatCode>General</c:formatCode>
                <c:ptCount val="80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</c:numCache>
            </c:numRef>
          </c:xVal>
          <c:yVal>
            <c:numRef>
              <c:f>K_Response!$H$2:$H$81</c:f>
              <c:numCache>
                <c:formatCode>General</c:formatCode>
                <c:ptCount val="80"/>
                <c:pt idx="0">
                  <c:v>-0.90000000000000036</c:v>
                </c:pt>
                <c:pt idx="1">
                  <c:v>3.1999999999999993</c:v>
                </c:pt>
                <c:pt idx="2">
                  <c:v>4.7000000000000028</c:v>
                </c:pt>
                <c:pt idx="3">
                  <c:v>0.79999999999999716</c:v>
                </c:pt>
                <c:pt idx="4">
                  <c:v>-0.69999999999999929</c:v>
                </c:pt>
                <c:pt idx="5">
                  <c:v>2</c:v>
                </c:pt>
                <c:pt idx="6">
                  <c:v>0.80000000000000071</c:v>
                </c:pt>
                <c:pt idx="7">
                  <c:v>1.5</c:v>
                </c:pt>
                <c:pt idx="8">
                  <c:v>0</c:v>
                </c:pt>
                <c:pt idx="9">
                  <c:v>-1.4000000000000021</c:v>
                </c:pt>
                <c:pt idx="10">
                  <c:v>2</c:v>
                </c:pt>
                <c:pt idx="11">
                  <c:v>0.59999999999999964</c:v>
                </c:pt>
                <c:pt idx="12">
                  <c:v>0.20000000000000107</c:v>
                </c:pt>
                <c:pt idx="13">
                  <c:v>2.7000000000000011</c:v>
                </c:pt>
                <c:pt idx="14">
                  <c:v>-0.79999999999999716</c:v>
                </c:pt>
                <c:pt idx="15">
                  <c:v>-0.80000000000000071</c:v>
                </c:pt>
                <c:pt idx="16">
                  <c:v>7.9999999999999982</c:v>
                </c:pt>
                <c:pt idx="17">
                  <c:v>2.4000000000000021</c:v>
                </c:pt>
                <c:pt idx="18">
                  <c:v>1.3999999999999986</c:v>
                </c:pt>
                <c:pt idx="19">
                  <c:v>1.4999999999999982</c:v>
                </c:pt>
                <c:pt idx="20">
                  <c:v>1.5999999999999979</c:v>
                </c:pt>
                <c:pt idx="21">
                  <c:v>2.8999999999999986</c:v>
                </c:pt>
                <c:pt idx="22">
                  <c:v>1.3000000000000007</c:v>
                </c:pt>
                <c:pt idx="23">
                  <c:v>7.5</c:v>
                </c:pt>
                <c:pt idx="24">
                  <c:v>-3.0999999999999996</c:v>
                </c:pt>
                <c:pt idx="25">
                  <c:v>-2.5999999999999996</c:v>
                </c:pt>
                <c:pt idx="26">
                  <c:v>-4.0999999999999996</c:v>
                </c:pt>
                <c:pt idx="27">
                  <c:v>0.5</c:v>
                </c:pt>
                <c:pt idx="28">
                  <c:v>12.7</c:v>
                </c:pt>
                <c:pt idx="29">
                  <c:v>12.5</c:v>
                </c:pt>
                <c:pt idx="30">
                  <c:v>4.1999999999999993</c:v>
                </c:pt>
                <c:pt idx="31">
                  <c:v>8.6000000000000014</c:v>
                </c:pt>
                <c:pt idx="32">
                  <c:v>9.6000000000000014</c:v>
                </c:pt>
                <c:pt idx="33">
                  <c:v>18.8</c:v>
                </c:pt>
                <c:pt idx="34">
                  <c:v>3.6999999999999993</c:v>
                </c:pt>
                <c:pt idx="35">
                  <c:v>4.8999999999999986</c:v>
                </c:pt>
                <c:pt idx="36">
                  <c:v>24.099999999999998</c:v>
                </c:pt>
                <c:pt idx="37">
                  <c:v>3.5999999999999996</c:v>
                </c:pt>
                <c:pt idx="38">
                  <c:v>9.9</c:v>
                </c:pt>
                <c:pt idx="39">
                  <c:v>12.899999999999999</c:v>
                </c:pt>
                <c:pt idx="40">
                  <c:v>2.6999999999999993</c:v>
                </c:pt>
                <c:pt idx="41">
                  <c:v>3.1000000000000014</c:v>
                </c:pt>
                <c:pt idx="42">
                  <c:v>24.299999999999997</c:v>
                </c:pt>
                <c:pt idx="43">
                  <c:v>26.700000000000003</c:v>
                </c:pt>
                <c:pt idx="44">
                  <c:v>24.499999999999996</c:v>
                </c:pt>
                <c:pt idx="45">
                  <c:v>35.200000000000003</c:v>
                </c:pt>
                <c:pt idx="46">
                  <c:v>26</c:v>
                </c:pt>
                <c:pt idx="47">
                  <c:v>6.4999999999999964</c:v>
                </c:pt>
                <c:pt idx="48">
                  <c:v>15.300000000000004</c:v>
                </c:pt>
                <c:pt idx="49">
                  <c:v>13.100000000000001</c:v>
                </c:pt>
                <c:pt idx="50">
                  <c:v>9.6000000000000014</c:v>
                </c:pt>
                <c:pt idx="51">
                  <c:v>18.799999999999997</c:v>
                </c:pt>
                <c:pt idx="52">
                  <c:v>1.3000000000000043</c:v>
                </c:pt>
                <c:pt idx="53">
                  <c:v>10.799999999999997</c:v>
                </c:pt>
                <c:pt idx="54">
                  <c:v>2.1999999999999993</c:v>
                </c:pt>
                <c:pt idx="55">
                  <c:v>11.2</c:v>
                </c:pt>
                <c:pt idx="56">
                  <c:v>-0.30000000000000071</c:v>
                </c:pt>
                <c:pt idx="57">
                  <c:v>-0.70000000000000107</c:v>
                </c:pt>
                <c:pt idx="58">
                  <c:v>9</c:v>
                </c:pt>
                <c:pt idx="59">
                  <c:v>-0.5</c:v>
                </c:pt>
                <c:pt idx="60">
                  <c:v>13.5</c:v>
                </c:pt>
                <c:pt idx="61">
                  <c:v>7.8999999999999986</c:v>
                </c:pt>
                <c:pt idx="62">
                  <c:v>12.302899999999999</c:v>
                </c:pt>
                <c:pt idx="63">
                  <c:v>8.5814999999999984</c:v>
                </c:pt>
                <c:pt idx="64">
                  <c:v>22.2211</c:v>
                </c:pt>
                <c:pt idx="65">
                  <c:v>6.6692999999999998</c:v>
                </c:pt>
                <c:pt idx="66">
                  <c:v>7.1800000000000015</c:v>
                </c:pt>
                <c:pt idx="67">
                  <c:v>40.099999999999994</c:v>
                </c:pt>
                <c:pt idx="68">
                  <c:v>15.040000000000003</c:v>
                </c:pt>
                <c:pt idx="69">
                  <c:v>31.670198497461929</c:v>
                </c:pt>
                <c:pt idx="70">
                  <c:v>10.274688439024391</c:v>
                </c:pt>
                <c:pt idx="71">
                  <c:v>6.7102232195121907</c:v>
                </c:pt>
                <c:pt idx="72">
                  <c:v>21.968</c:v>
                </c:pt>
                <c:pt idx="73">
                  <c:v>28</c:v>
                </c:pt>
                <c:pt idx="74">
                  <c:v>35.193292682926824</c:v>
                </c:pt>
                <c:pt idx="75">
                  <c:v>13</c:v>
                </c:pt>
                <c:pt idx="76">
                  <c:v>20.822265436931779</c:v>
                </c:pt>
                <c:pt idx="77">
                  <c:v>4.9899999999999993</c:v>
                </c:pt>
                <c:pt idx="78">
                  <c:v>7.6840000000000046</c:v>
                </c:pt>
                <c:pt idx="79">
                  <c:v>-1.77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891232"/>
        <c:axId val="722891792"/>
      </c:scatterChart>
      <c:valAx>
        <c:axId val="722891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22891792"/>
        <c:crosses val="autoZero"/>
        <c:crossBetween val="midCat"/>
      </c:valAx>
      <c:valAx>
        <c:axId val="7228917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Yield increase/decrease, bu/ac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228912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/>
              <a:t>1930-2014</a:t>
            </a:r>
          </a:p>
        </c:rich>
      </c:tx>
      <c:layout>
        <c:manualLayout>
          <c:xMode val="edge"/>
          <c:yMode val="edge"/>
          <c:x val="0.58250399637040529"/>
          <c:y val="8.396305625524769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39265021759703"/>
          <c:y val="5.54156852857434E-2"/>
          <c:w val="0.87399099637062505"/>
          <c:h val="0.76070622528611265"/>
        </c:manualLayout>
      </c:layout>
      <c:scatterChart>
        <c:scatterStyle val="lineMarker"/>
        <c:varyColors val="0"/>
        <c:ser>
          <c:idx val="2"/>
          <c:order val="0"/>
          <c:tx>
            <c:strRef>
              <c:f>'TRT MEANS stability'!$G$39</c:f>
              <c:strCache>
                <c:ptCount val="1"/>
                <c:pt idx="0">
                  <c:v>NPK</c:v>
                </c:pt>
              </c:strCache>
            </c:strRef>
          </c:tx>
          <c:spPr>
            <a:ln w="28575">
              <a:noFill/>
            </a:ln>
          </c:spPr>
          <c:xVal>
            <c:numRef>
              <c:f>'TRT MEANS stability'!$A$40:$A$124</c:f>
              <c:numCache>
                <c:formatCode>General</c:formatCode>
                <c:ptCount val="85"/>
                <c:pt idx="0">
                  <c:v>8.6999999999999993</c:v>
                </c:pt>
                <c:pt idx="1">
                  <c:v>28.150000000000002</c:v>
                </c:pt>
                <c:pt idx="2">
                  <c:v>25.366666666666664</c:v>
                </c:pt>
                <c:pt idx="3">
                  <c:v>22.25</c:v>
                </c:pt>
                <c:pt idx="4">
                  <c:v>16.066666666666666</c:v>
                </c:pt>
                <c:pt idx="5">
                  <c:v>24.483333333333334</c:v>
                </c:pt>
                <c:pt idx="6">
                  <c:v>19.700000000000003</c:v>
                </c:pt>
                <c:pt idx="7">
                  <c:v>29.016666666666666</c:v>
                </c:pt>
                <c:pt idx="8">
                  <c:v>10.583333333333334</c:v>
                </c:pt>
                <c:pt idx="9">
                  <c:v>24.233333333333331</c:v>
                </c:pt>
                <c:pt idx="10">
                  <c:v>28.316666666666663</c:v>
                </c:pt>
                <c:pt idx="11">
                  <c:v>6.8</c:v>
                </c:pt>
                <c:pt idx="12">
                  <c:v>9.5666666666666647</c:v>
                </c:pt>
                <c:pt idx="13">
                  <c:v>9.9833333333333343</c:v>
                </c:pt>
                <c:pt idx="14">
                  <c:v>22.516666666666666</c:v>
                </c:pt>
                <c:pt idx="15">
                  <c:v>8</c:v>
                </c:pt>
                <c:pt idx="16">
                  <c:v>16.849999999999998</c:v>
                </c:pt>
                <c:pt idx="17">
                  <c:v>21.2</c:v>
                </c:pt>
                <c:pt idx="18">
                  <c:v>29.75</c:v>
                </c:pt>
                <c:pt idx="19">
                  <c:v>17.349999999999998</c:v>
                </c:pt>
                <c:pt idx="20">
                  <c:v>23.75</c:v>
                </c:pt>
                <c:pt idx="21">
                  <c:v>21.25</c:v>
                </c:pt>
                <c:pt idx="22">
                  <c:v>16.55</c:v>
                </c:pt>
                <c:pt idx="23">
                  <c:v>26.416666666666668</c:v>
                </c:pt>
                <c:pt idx="24">
                  <c:v>14.633333333333333</c:v>
                </c:pt>
                <c:pt idx="25">
                  <c:v>5.583333333333333</c:v>
                </c:pt>
                <c:pt idx="26">
                  <c:v>16.2</c:v>
                </c:pt>
                <c:pt idx="27">
                  <c:v>16.05</c:v>
                </c:pt>
                <c:pt idx="28">
                  <c:v>33.416666666666664</c:v>
                </c:pt>
                <c:pt idx="29">
                  <c:v>36.916666666666664</c:v>
                </c:pt>
                <c:pt idx="30">
                  <c:v>27.7</c:v>
                </c:pt>
                <c:pt idx="31">
                  <c:v>24.100000000000005</c:v>
                </c:pt>
                <c:pt idx="32">
                  <c:v>23.95</c:v>
                </c:pt>
                <c:pt idx="33">
                  <c:v>34.35</c:v>
                </c:pt>
                <c:pt idx="34">
                  <c:v>16.583333333333332</c:v>
                </c:pt>
                <c:pt idx="35">
                  <c:v>31.833333333333332</c:v>
                </c:pt>
                <c:pt idx="36">
                  <c:v>35.65</c:v>
                </c:pt>
                <c:pt idx="37">
                  <c:v>9.35</c:v>
                </c:pt>
                <c:pt idx="38">
                  <c:v>19.383333333333336</c:v>
                </c:pt>
                <c:pt idx="39">
                  <c:v>21.466666666666665</c:v>
                </c:pt>
                <c:pt idx="40">
                  <c:v>24.933333333333334</c:v>
                </c:pt>
                <c:pt idx="41">
                  <c:v>30.950000000000003</c:v>
                </c:pt>
                <c:pt idx="42">
                  <c:v>30.299999999999997</c:v>
                </c:pt>
                <c:pt idx="43">
                  <c:v>34.783333333333324</c:v>
                </c:pt>
                <c:pt idx="44">
                  <c:v>29.783333333333331</c:v>
                </c:pt>
                <c:pt idx="45">
                  <c:v>38.483333333333334</c:v>
                </c:pt>
                <c:pt idx="46">
                  <c:v>36.216666666666661</c:v>
                </c:pt>
                <c:pt idx="47">
                  <c:v>21.86</c:v>
                </c:pt>
                <c:pt idx="48">
                  <c:v>26.783333333333331</c:v>
                </c:pt>
                <c:pt idx="49">
                  <c:v>44.883333333333333</c:v>
                </c:pt>
                <c:pt idx="50">
                  <c:v>35.68333333333333</c:v>
                </c:pt>
                <c:pt idx="51">
                  <c:v>31.266666666666669</c:v>
                </c:pt>
                <c:pt idx="52">
                  <c:v>36.750000000000007</c:v>
                </c:pt>
                <c:pt idx="53">
                  <c:v>24.383333333333336</c:v>
                </c:pt>
                <c:pt idx="54">
                  <c:v>33.150000000000006</c:v>
                </c:pt>
                <c:pt idx="55">
                  <c:v>21.599999999999998</c:v>
                </c:pt>
                <c:pt idx="56">
                  <c:v>17.233333333333331</c:v>
                </c:pt>
                <c:pt idx="57">
                  <c:v>12.383333333333333</c:v>
                </c:pt>
                <c:pt idx="58">
                  <c:v>25.766666666666666</c:v>
                </c:pt>
                <c:pt idx="59">
                  <c:v>20.111666666666668</c:v>
                </c:pt>
                <c:pt idx="60">
                  <c:v>28.533333333333331</c:v>
                </c:pt>
                <c:pt idx="61">
                  <c:v>28.066666666666666</c:v>
                </c:pt>
                <c:pt idx="62">
                  <c:v>21.904833333333332</c:v>
                </c:pt>
                <c:pt idx="63">
                  <c:v>30.598549999999999</c:v>
                </c:pt>
                <c:pt idx="64">
                  <c:v>22.150766666666669</c:v>
                </c:pt>
                <c:pt idx="65">
                  <c:v>5.9115666666666655</c:v>
                </c:pt>
                <c:pt idx="66">
                  <c:v>21.421666666666667</c:v>
                </c:pt>
                <c:pt idx="67">
                  <c:v>46.43333333333333</c:v>
                </c:pt>
                <c:pt idx="68">
                  <c:v>28.97</c:v>
                </c:pt>
                <c:pt idx="69">
                  <c:v>38.345555979695426</c:v>
                </c:pt>
                <c:pt idx="70">
                  <c:v>31.45561743902439</c:v>
                </c:pt>
                <c:pt idx="71">
                  <c:v>26.781024439024389</c:v>
                </c:pt>
                <c:pt idx="72">
                  <c:v>32.816166666666668</c:v>
                </c:pt>
                <c:pt idx="73">
                  <c:v>41.4</c:v>
                </c:pt>
                <c:pt idx="74">
                  <c:v>45.738368902439028</c:v>
                </c:pt>
                <c:pt idx="75">
                  <c:v>32.166666666666664</c:v>
                </c:pt>
                <c:pt idx="76">
                  <c:v>35.335519885362217</c:v>
                </c:pt>
                <c:pt idx="77">
                  <c:v>3.9091666666666662</c:v>
                </c:pt>
                <c:pt idx="78">
                  <c:v>42.8735</c:v>
                </c:pt>
                <c:pt idx="79">
                  <c:v>4.6616666666666662</c:v>
                </c:pt>
                <c:pt idx="80">
                  <c:v>31.628583295980004</c:v>
                </c:pt>
                <c:pt idx="81">
                  <c:v>17.653851035255773</c:v>
                </c:pt>
                <c:pt idx="82">
                  <c:v>34.991666666666667</c:v>
                </c:pt>
                <c:pt idx="83">
                  <c:v>39.203333333333333</c:v>
                </c:pt>
                <c:pt idx="84">
                  <c:v>28.094052889903846</c:v>
                </c:pt>
              </c:numCache>
            </c:numRef>
          </c:xVal>
          <c:yVal>
            <c:numRef>
              <c:f>'TRT MEANS stability'!$G$40:$G$124</c:f>
              <c:numCache>
                <c:formatCode>General</c:formatCode>
                <c:ptCount val="85"/>
                <c:pt idx="0">
                  <c:v>5.5</c:v>
                </c:pt>
                <c:pt idx="1">
                  <c:v>32.299999999999997</c:v>
                </c:pt>
                <c:pt idx="2">
                  <c:v>22.7</c:v>
                </c:pt>
                <c:pt idx="3">
                  <c:v>25.1</c:v>
                </c:pt>
                <c:pt idx="4">
                  <c:v>21.9</c:v>
                </c:pt>
                <c:pt idx="5">
                  <c:v>27</c:v>
                </c:pt>
                <c:pt idx="6">
                  <c:v>20.6</c:v>
                </c:pt>
                <c:pt idx="7">
                  <c:v>32.200000000000003</c:v>
                </c:pt>
                <c:pt idx="8">
                  <c:v>12.4</c:v>
                </c:pt>
                <c:pt idx="9">
                  <c:v>26.7</c:v>
                </c:pt>
                <c:pt idx="10">
                  <c:v>33.6</c:v>
                </c:pt>
                <c:pt idx="11">
                  <c:v>8.1999999999999993</c:v>
                </c:pt>
                <c:pt idx="12">
                  <c:v>9.9</c:v>
                </c:pt>
                <c:pt idx="13">
                  <c:v>10.9</c:v>
                </c:pt>
                <c:pt idx="14">
                  <c:v>23.1</c:v>
                </c:pt>
                <c:pt idx="15">
                  <c:v>9.9</c:v>
                </c:pt>
                <c:pt idx="16">
                  <c:v>15.1</c:v>
                </c:pt>
                <c:pt idx="17">
                  <c:v>24.1</c:v>
                </c:pt>
                <c:pt idx="18">
                  <c:v>34.4</c:v>
                </c:pt>
                <c:pt idx="19">
                  <c:v>19.7</c:v>
                </c:pt>
                <c:pt idx="20">
                  <c:v>21.4</c:v>
                </c:pt>
                <c:pt idx="21">
                  <c:v>24.2</c:v>
                </c:pt>
                <c:pt idx="22">
                  <c:v>16.7</c:v>
                </c:pt>
                <c:pt idx="23">
                  <c:v>32.1</c:v>
                </c:pt>
                <c:pt idx="24">
                  <c:v>15.3</c:v>
                </c:pt>
                <c:pt idx="25">
                  <c:v>2.5</c:v>
                </c:pt>
                <c:pt idx="26">
                  <c:v>15.6</c:v>
                </c:pt>
                <c:pt idx="27">
                  <c:v>17</c:v>
                </c:pt>
                <c:pt idx="28">
                  <c:v>35.700000000000003</c:v>
                </c:pt>
                <c:pt idx="29">
                  <c:v>39.4</c:v>
                </c:pt>
                <c:pt idx="30">
                  <c:v>35.200000000000003</c:v>
                </c:pt>
                <c:pt idx="31">
                  <c:v>27.6</c:v>
                </c:pt>
                <c:pt idx="32">
                  <c:v>27</c:v>
                </c:pt>
                <c:pt idx="33">
                  <c:v>32.299999999999997</c:v>
                </c:pt>
                <c:pt idx="34">
                  <c:v>22.2</c:v>
                </c:pt>
                <c:pt idx="35">
                  <c:v>29.9</c:v>
                </c:pt>
                <c:pt idx="36">
                  <c:v>34.5</c:v>
                </c:pt>
                <c:pt idx="37">
                  <c:v>9.9</c:v>
                </c:pt>
                <c:pt idx="38">
                  <c:v>23.8</c:v>
                </c:pt>
                <c:pt idx="39">
                  <c:v>27.1</c:v>
                </c:pt>
                <c:pt idx="40">
                  <c:v>31</c:v>
                </c:pt>
                <c:pt idx="41">
                  <c:v>29.6</c:v>
                </c:pt>
                <c:pt idx="42">
                  <c:v>37.1</c:v>
                </c:pt>
                <c:pt idx="43">
                  <c:v>43.3</c:v>
                </c:pt>
                <c:pt idx="44">
                  <c:v>30.4</c:v>
                </c:pt>
                <c:pt idx="45">
                  <c:v>47.8</c:v>
                </c:pt>
                <c:pt idx="46">
                  <c:v>45.3</c:v>
                </c:pt>
                <c:pt idx="47">
                  <c:v>23.8</c:v>
                </c:pt>
                <c:pt idx="48">
                  <c:v>33.700000000000003</c:v>
                </c:pt>
                <c:pt idx="49">
                  <c:v>50.3</c:v>
                </c:pt>
                <c:pt idx="50">
                  <c:v>37</c:v>
                </c:pt>
                <c:pt idx="51">
                  <c:v>32.6</c:v>
                </c:pt>
                <c:pt idx="52">
                  <c:v>40.299999999999997</c:v>
                </c:pt>
                <c:pt idx="53">
                  <c:v>25.4</c:v>
                </c:pt>
                <c:pt idx="54">
                  <c:v>32.6</c:v>
                </c:pt>
                <c:pt idx="55">
                  <c:v>23.4</c:v>
                </c:pt>
                <c:pt idx="56">
                  <c:v>21.3</c:v>
                </c:pt>
                <c:pt idx="57">
                  <c:v>12.3</c:v>
                </c:pt>
                <c:pt idx="58">
                  <c:v>29.7</c:v>
                </c:pt>
                <c:pt idx="59">
                  <c:v>25.07</c:v>
                </c:pt>
                <c:pt idx="60">
                  <c:v>32.200000000000003</c:v>
                </c:pt>
                <c:pt idx="61">
                  <c:v>42.1</c:v>
                </c:pt>
                <c:pt idx="62">
                  <c:v>31.578600000000002</c:v>
                </c:pt>
                <c:pt idx="63">
                  <c:v>36.942799999999998</c:v>
                </c:pt>
                <c:pt idx="64">
                  <c:v>31.651199999999999</c:v>
                </c:pt>
                <c:pt idx="65">
                  <c:v>8.5061</c:v>
                </c:pt>
                <c:pt idx="66">
                  <c:v>24.05</c:v>
                </c:pt>
                <c:pt idx="67">
                  <c:v>62.6</c:v>
                </c:pt>
                <c:pt idx="68">
                  <c:v>37.340000000000003</c:v>
                </c:pt>
                <c:pt idx="69">
                  <c:v>52.844544974619296</c:v>
                </c:pt>
                <c:pt idx="70">
                  <c:v>38.11772692682927</c:v>
                </c:pt>
                <c:pt idx="71">
                  <c:v>28.035286829268294</c:v>
                </c:pt>
                <c:pt idx="72">
                  <c:v>40.716000000000001</c:v>
                </c:pt>
                <c:pt idx="73">
                  <c:v>59.5</c:v>
                </c:pt>
                <c:pt idx="74">
                  <c:v>55.556707317073169</c:v>
                </c:pt>
                <c:pt idx="75">
                  <c:v>38</c:v>
                </c:pt>
                <c:pt idx="76">
                  <c:v>45.082316646933471</c:v>
                </c:pt>
                <c:pt idx="77">
                  <c:v>4.7889999999999997</c:v>
                </c:pt>
                <c:pt idx="78">
                  <c:v>45.856999999999999</c:v>
                </c:pt>
                <c:pt idx="79">
                  <c:v>8.27</c:v>
                </c:pt>
                <c:pt idx="80">
                  <c:v>37.017678177810005</c:v>
                </c:pt>
                <c:pt idx="81">
                  <c:v>23.818030269583847</c:v>
                </c:pt>
                <c:pt idx="82">
                  <c:v>46.67</c:v>
                </c:pt>
                <c:pt idx="83">
                  <c:v>49.43</c:v>
                </c:pt>
                <c:pt idx="84">
                  <c:v>31.949733305769229</c:v>
                </c:pt>
              </c:numCache>
            </c:numRef>
          </c:yVal>
          <c:smooth val="0"/>
        </c:ser>
        <c:ser>
          <c:idx val="3"/>
          <c:order val="1"/>
          <c:tx>
            <c:strRef>
              <c:f>'TRT MEANS stability'!$C$39</c:f>
              <c:strCache>
                <c:ptCount val="1"/>
                <c:pt idx="0">
                  <c:v>Manure</c:v>
                </c:pt>
              </c:strCache>
            </c:strRef>
          </c:tx>
          <c:spPr>
            <a:ln w="28575">
              <a:noFill/>
            </a:ln>
          </c:spPr>
          <c:xVal>
            <c:numRef>
              <c:f>'TRT MEANS stability'!$A$40:$A$124</c:f>
              <c:numCache>
                <c:formatCode>General</c:formatCode>
                <c:ptCount val="85"/>
                <c:pt idx="0">
                  <c:v>8.6999999999999993</c:v>
                </c:pt>
                <c:pt idx="1">
                  <c:v>28.150000000000002</c:v>
                </c:pt>
                <c:pt idx="2">
                  <c:v>25.366666666666664</c:v>
                </c:pt>
                <c:pt idx="3">
                  <c:v>22.25</c:v>
                </c:pt>
                <c:pt idx="4">
                  <c:v>16.066666666666666</c:v>
                </c:pt>
                <c:pt idx="5">
                  <c:v>24.483333333333334</c:v>
                </c:pt>
                <c:pt idx="6">
                  <c:v>19.700000000000003</c:v>
                </c:pt>
                <c:pt idx="7">
                  <c:v>29.016666666666666</c:v>
                </c:pt>
                <c:pt idx="8">
                  <c:v>10.583333333333334</c:v>
                </c:pt>
                <c:pt idx="9">
                  <c:v>24.233333333333331</c:v>
                </c:pt>
                <c:pt idx="10">
                  <c:v>28.316666666666663</c:v>
                </c:pt>
                <c:pt idx="11">
                  <c:v>6.8</c:v>
                </c:pt>
                <c:pt idx="12">
                  <c:v>9.5666666666666647</c:v>
                </c:pt>
                <c:pt idx="13">
                  <c:v>9.9833333333333343</c:v>
                </c:pt>
                <c:pt idx="14">
                  <c:v>22.516666666666666</c:v>
                </c:pt>
                <c:pt idx="15">
                  <c:v>8</c:v>
                </c:pt>
                <c:pt idx="16">
                  <c:v>16.849999999999998</c:v>
                </c:pt>
                <c:pt idx="17">
                  <c:v>21.2</c:v>
                </c:pt>
                <c:pt idx="18">
                  <c:v>29.75</c:v>
                </c:pt>
                <c:pt idx="19">
                  <c:v>17.349999999999998</c:v>
                </c:pt>
                <c:pt idx="20">
                  <c:v>23.75</c:v>
                </c:pt>
                <c:pt idx="21">
                  <c:v>21.25</c:v>
                </c:pt>
                <c:pt idx="22">
                  <c:v>16.55</c:v>
                </c:pt>
                <c:pt idx="23">
                  <c:v>26.416666666666668</c:v>
                </c:pt>
                <c:pt idx="24">
                  <c:v>14.633333333333333</c:v>
                </c:pt>
                <c:pt idx="25">
                  <c:v>5.583333333333333</c:v>
                </c:pt>
                <c:pt idx="26">
                  <c:v>16.2</c:v>
                </c:pt>
                <c:pt idx="27">
                  <c:v>16.05</c:v>
                </c:pt>
                <c:pt idx="28">
                  <c:v>33.416666666666664</c:v>
                </c:pt>
                <c:pt idx="29">
                  <c:v>36.916666666666664</c:v>
                </c:pt>
                <c:pt idx="30">
                  <c:v>27.7</c:v>
                </c:pt>
                <c:pt idx="31">
                  <c:v>24.100000000000005</c:v>
                </c:pt>
                <c:pt idx="32">
                  <c:v>23.95</c:v>
                </c:pt>
                <c:pt idx="33">
                  <c:v>34.35</c:v>
                </c:pt>
                <c:pt idx="34">
                  <c:v>16.583333333333332</c:v>
                </c:pt>
                <c:pt idx="35">
                  <c:v>31.833333333333332</c:v>
                </c:pt>
                <c:pt idx="36">
                  <c:v>35.65</c:v>
                </c:pt>
                <c:pt idx="37">
                  <c:v>9.35</c:v>
                </c:pt>
                <c:pt idx="38">
                  <c:v>19.383333333333336</c:v>
                </c:pt>
                <c:pt idx="39">
                  <c:v>21.466666666666665</c:v>
                </c:pt>
                <c:pt idx="40">
                  <c:v>24.933333333333334</c:v>
                </c:pt>
                <c:pt idx="41">
                  <c:v>30.950000000000003</c:v>
                </c:pt>
                <c:pt idx="42">
                  <c:v>30.299999999999997</c:v>
                </c:pt>
                <c:pt idx="43">
                  <c:v>34.783333333333324</c:v>
                </c:pt>
                <c:pt idx="44">
                  <c:v>29.783333333333331</c:v>
                </c:pt>
                <c:pt idx="45">
                  <c:v>38.483333333333334</c:v>
                </c:pt>
                <c:pt idx="46">
                  <c:v>36.216666666666661</c:v>
                </c:pt>
                <c:pt idx="47">
                  <c:v>21.86</c:v>
                </c:pt>
                <c:pt idx="48">
                  <c:v>26.783333333333331</c:v>
                </c:pt>
                <c:pt idx="49">
                  <c:v>44.883333333333333</c:v>
                </c:pt>
                <c:pt idx="50">
                  <c:v>35.68333333333333</c:v>
                </c:pt>
                <c:pt idx="51">
                  <c:v>31.266666666666669</c:v>
                </c:pt>
                <c:pt idx="52">
                  <c:v>36.750000000000007</c:v>
                </c:pt>
                <c:pt idx="53">
                  <c:v>24.383333333333336</c:v>
                </c:pt>
                <c:pt idx="54">
                  <c:v>33.150000000000006</c:v>
                </c:pt>
                <c:pt idx="55">
                  <c:v>21.599999999999998</c:v>
                </c:pt>
                <c:pt idx="56">
                  <c:v>17.233333333333331</c:v>
                </c:pt>
                <c:pt idx="57">
                  <c:v>12.383333333333333</c:v>
                </c:pt>
                <c:pt idx="58">
                  <c:v>25.766666666666666</c:v>
                </c:pt>
                <c:pt idx="59">
                  <c:v>20.111666666666668</c:v>
                </c:pt>
                <c:pt idx="60">
                  <c:v>28.533333333333331</c:v>
                </c:pt>
                <c:pt idx="61">
                  <c:v>28.066666666666666</c:v>
                </c:pt>
                <c:pt idx="62">
                  <c:v>21.904833333333332</c:v>
                </c:pt>
                <c:pt idx="63">
                  <c:v>30.598549999999999</c:v>
                </c:pt>
                <c:pt idx="64">
                  <c:v>22.150766666666669</c:v>
                </c:pt>
                <c:pt idx="65">
                  <c:v>5.9115666666666655</c:v>
                </c:pt>
                <c:pt idx="66">
                  <c:v>21.421666666666667</c:v>
                </c:pt>
                <c:pt idx="67">
                  <c:v>46.43333333333333</c:v>
                </c:pt>
                <c:pt idx="68">
                  <c:v>28.97</c:v>
                </c:pt>
                <c:pt idx="69">
                  <c:v>38.345555979695426</c:v>
                </c:pt>
                <c:pt idx="70">
                  <c:v>31.45561743902439</c:v>
                </c:pt>
                <c:pt idx="71">
                  <c:v>26.781024439024389</c:v>
                </c:pt>
                <c:pt idx="72">
                  <c:v>32.816166666666668</c:v>
                </c:pt>
                <c:pt idx="73">
                  <c:v>41.4</c:v>
                </c:pt>
                <c:pt idx="74">
                  <c:v>45.738368902439028</c:v>
                </c:pt>
                <c:pt idx="75">
                  <c:v>32.166666666666664</c:v>
                </c:pt>
                <c:pt idx="76">
                  <c:v>35.335519885362217</c:v>
                </c:pt>
                <c:pt idx="77">
                  <c:v>3.9091666666666662</c:v>
                </c:pt>
                <c:pt idx="78">
                  <c:v>42.8735</c:v>
                </c:pt>
                <c:pt idx="79">
                  <c:v>4.6616666666666662</c:v>
                </c:pt>
                <c:pt idx="80">
                  <c:v>31.628583295980004</c:v>
                </c:pt>
                <c:pt idx="81">
                  <c:v>17.653851035255773</c:v>
                </c:pt>
                <c:pt idx="82">
                  <c:v>34.991666666666667</c:v>
                </c:pt>
                <c:pt idx="83">
                  <c:v>39.203333333333333</c:v>
                </c:pt>
                <c:pt idx="84">
                  <c:v>28.094052889903846</c:v>
                </c:pt>
              </c:numCache>
            </c:numRef>
          </c:xVal>
          <c:yVal>
            <c:numRef>
              <c:f>'TRT MEANS stability'!$C$40:$C$124</c:f>
              <c:numCache>
                <c:formatCode>General</c:formatCode>
                <c:ptCount val="85"/>
                <c:pt idx="0">
                  <c:v>19.100000000000001</c:v>
                </c:pt>
                <c:pt idx="1">
                  <c:v>25</c:v>
                </c:pt>
                <c:pt idx="2">
                  <c:v>30.2</c:v>
                </c:pt>
                <c:pt idx="3">
                  <c:v>28</c:v>
                </c:pt>
                <c:pt idx="4">
                  <c:v>12.7</c:v>
                </c:pt>
                <c:pt idx="5">
                  <c:v>27.7</c:v>
                </c:pt>
                <c:pt idx="6">
                  <c:v>21.8</c:v>
                </c:pt>
                <c:pt idx="7">
                  <c:v>28.3</c:v>
                </c:pt>
                <c:pt idx="8">
                  <c:v>10.199999999999999</c:v>
                </c:pt>
                <c:pt idx="9">
                  <c:v>25.2</c:v>
                </c:pt>
                <c:pt idx="10">
                  <c:v>28.2</c:v>
                </c:pt>
                <c:pt idx="11">
                  <c:v>6.4</c:v>
                </c:pt>
                <c:pt idx="12">
                  <c:v>12.5</c:v>
                </c:pt>
                <c:pt idx="13">
                  <c:v>11.3</c:v>
                </c:pt>
                <c:pt idx="14">
                  <c:v>23.3</c:v>
                </c:pt>
                <c:pt idx="15">
                  <c:v>8.1</c:v>
                </c:pt>
                <c:pt idx="16">
                  <c:v>28.4</c:v>
                </c:pt>
                <c:pt idx="17">
                  <c:v>21.2</c:v>
                </c:pt>
                <c:pt idx="18">
                  <c:v>24.9</c:v>
                </c:pt>
                <c:pt idx="19">
                  <c:v>20.9</c:v>
                </c:pt>
                <c:pt idx="20">
                  <c:v>23.4</c:v>
                </c:pt>
                <c:pt idx="21">
                  <c:v>25.9</c:v>
                </c:pt>
                <c:pt idx="22">
                  <c:v>12</c:v>
                </c:pt>
                <c:pt idx="23">
                  <c:v>21.6</c:v>
                </c:pt>
                <c:pt idx="24">
                  <c:v>15</c:v>
                </c:pt>
                <c:pt idx="25">
                  <c:v>3.3</c:v>
                </c:pt>
                <c:pt idx="26">
                  <c:v>12.3</c:v>
                </c:pt>
                <c:pt idx="27">
                  <c:v>20.8</c:v>
                </c:pt>
                <c:pt idx="28">
                  <c:v>37.5</c:v>
                </c:pt>
                <c:pt idx="29">
                  <c:v>44.5</c:v>
                </c:pt>
                <c:pt idx="30">
                  <c:v>21.9</c:v>
                </c:pt>
                <c:pt idx="31">
                  <c:v>33.6</c:v>
                </c:pt>
                <c:pt idx="32">
                  <c:v>24.6</c:v>
                </c:pt>
                <c:pt idx="33">
                  <c:v>37.9</c:v>
                </c:pt>
                <c:pt idx="34">
                  <c:v>10.1</c:v>
                </c:pt>
                <c:pt idx="35">
                  <c:v>40.200000000000003</c:v>
                </c:pt>
                <c:pt idx="36">
                  <c:v>37.1</c:v>
                </c:pt>
                <c:pt idx="37">
                  <c:v>11.7</c:v>
                </c:pt>
                <c:pt idx="38">
                  <c:v>16.100000000000001</c:v>
                </c:pt>
                <c:pt idx="39">
                  <c:v>20.8</c:v>
                </c:pt>
                <c:pt idx="40">
                  <c:v>24.6</c:v>
                </c:pt>
                <c:pt idx="41">
                  <c:v>29.1</c:v>
                </c:pt>
                <c:pt idx="42">
                  <c:v>33.6</c:v>
                </c:pt>
                <c:pt idx="43">
                  <c:v>42.1</c:v>
                </c:pt>
                <c:pt idx="44">
                  <c:v>34.4</c:v>
                </c:pt>
                <c:pt idx="45">
                  <c:v>46.7</c:v>
                </c:pt>
                <c:pt idx="46">
                  <c:v>42.3</c:v>
                </c:pt>
                <c:pt idx="47">
                  <c:v>12.7</c:v>
                </c:pt>
                <c:pt idx="48">
                  <c:v>27.2</c:v>
                </c:pt>
                <c:pt idx="49">
                  <c:v>49.3</c:v>
                </c:pt>
                <c:pt idx="50">
                  <c:v>43.8</c:v>
                </c:pt>
                <c:pt idx="51">
                  <c:v>39.200000000000003</c:v>
                </c:pt>
                <c:pt idx="52">
                  <c:v>45.7</c:v>
                </c:pt>
                <c:pt idx="53">
                  <c:v>30.1</c:v>
                </c:pt>
                <c:pt idx="54">
                  <c:v>44</c:v>
                </c:pt>
                <c:pt idx="55">
                  <c:v>30.5</c:v>
                </c:pt>
                <c:pt idx="56">
                  <c:v>18.2</c:v>
                </c:pt>
                <c:pt idx="57">
                  <c:v>13.2</c:v>
                </c:pt>
                <c:pt idx="58">
                  <c:v>30.6</c:v>
                </c:pt>
                <c:pt idx="59">
                  <c:v>25.9</c:v>
                </c:pt>
                <c:pt idx="60">
                  <c:v>34.6</c:v>
                </c:pt>
                <c:pt idx="61">
                  <c:v>26.1</c:v>
                </c:pt>
                <c:pt idx="62">
                  <c:v>21.2681</c:v>
                </c:pt>
                <c:pt idx="63">
                  <c:v>37.195500000000003</c:v>
                </c:pt>
                <c:pt idx="64">
                  <c:v>22.4724</c:v>
                </c:pt>
                <c:pt idx="65">
                  <c:v>5.4981999999999998</c:v>
                </c:pt>
                <c:pt idx="66">
                  <c:v>24.84</c:v>
                </c:pt>
                <c:pt idx="67">
                  <c:v>51.4</c:v>
                </c:pt>
                <c:pt idx="68">
                  <c:v>30.83</c:v>
                </c:pt>
                <c:pt idx="69">
                  <c:v>40.84256357360406</c:v>
                </c:pt>
                <c:pt idx="70">
                  <c:v>36.806818829268295</c:v>
                </c:pt>
                <c:pt idx="71">
                  <c:v>38.139790243902446</c:v>
                </c:pt>
                <c:pt idx="72">
                  <c:v>35.259</c:v>
                </c:pt>
                <c:pt idx="73">
                  <c:v>34.5</c:v>
                </c:pt>
                <c:pt idx="74">
                  <c:v>60.536890243902441</c:v>
                </c:pt>
                <c:pt idx="75">
                  <c:v>44</c:v>
                </c:pt>
                <c:pt idx="76">
                  <c:v>33.111978098331775</c:v>
                </c:pt>
                <c:pt idx="77">
                  <c:v>2.95</c:v>
                </c:pt>
                <c:pt idx="78">
                  <c:v>51.69</c:v>
                </c:pt>
                <c:pt idx="79">
                  <c:v>2.48</c:v>
                </c:pt>
                <c:pt idx="80">
                  <c:v>34.426270772685001</c:v>
                </c:pt>
                <c:pt idx="81">
                  <c:v>19.148468526000002</c:v>
                </c:pt>
                <c:pt idx="82">
                  <c:v>39.520000000000003</c:v>
                </c:pt>
                <c:pt idx="83">
                  <c:v>42.56</c:v>
                </c:pt>
                <c:pt idx="84">
                  <c:v>33.384755516538462</c:v>
                </c:pt>
              </c:numCache>
            </c:numRef>
          </c:yVal>
          <c:smooth val="0"/>
        </c:ser>
        <c:ser>
          <c:idx val="0"/>
          <c:order val="2"/>
          <c:tx>
            <c:strRef>
              <c:f>'TRT MEANS stability'!$G$39</c:f>
              <c:strCache>
                <c:ptCount val="1"/>
                <c:pt idx="0">
                  <c:v>NPK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38943204516321184"/>
                  <c:y val="-0.10393189656754014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'TRT MEANS stability'!$A$40:$A$124</c:f>
              <c:numCache>
                <c:formatCode>General</c:formatCode>
                <c:ptCount val="85"/>
                <c:pt idx="0">
                  <c:v>8.6999999999999993</c:v>
                </c:pt>
                <c:pt idx="1">
                  <c:v>28.150000000000002</c:v>
                </c:pt>
                <c:pt idx="2">
                  <c:v>25.366666666666664</c:v>
                </c:pt>
                <c:pt idx="3">
                  <c:v>22.25</c:v>
                </c:pt>
                <c:pt idx="4">
                  <c:v>16.066666666666666</c:v>
                </c:pt>
                <c:pt idx="5">
                  <c:v>24.483333333333334</c:v>
                </c:pt>
                <c:pt idx="6">
                  <c:v>19.700000000000003</c:v>
                </c:pt>
                <c:pt idx="7">
                  <c:v>29.016666666666666</c:v>
                </c:pt>
                <c:pt idx="8">
                  <c:v>10.583333333333334</c:v>
                </c:pt>
                <c:pt idx="9">
                  <c:v>24.233333333333331</c:v>
                </c:pt>
                <c:pt idx="10">
                  <c:v>28.316666666666663</c:v>
                </c:pt>
                <c:pt idx="11">
                  <c:v>6.8</c:v>
                </c:pt>
                <c:pt idx="12">
                  <c:v>9.5666666666666647</c:v>
                </c:pt>
                <c:pt idx="13">
                  <c:v>9.9833333333333343</c:v>
                </c:pt>
                <c:pt idx="14">
                  <c:v>22.516666666666666</c:v>
                </c:pt>
                <c:pt idx="15">
                  <c:v>8</c:v>
                </c:pt>
                <c:pt idx="16">
                  <c:v>16.849999999999998</c:v>
                </c:pt>
                <c:pt idx="17">
                  <c:v>21.2</c:v>
                </c:pt>
                <c:pt idx="18">
                  <c:v>29.75</c:v>
                </c:pt>
                <c:pt idx="19">
                  <c:v>17.349999999999998</c:v>
                </c:pt>
                <c:pt idx="20">
                  <c:v>23.75</c:v>
                </c:pt>
                <c:pt idx="21">
                  <c:v>21.25</c:v>
                </c:pt>
                <c:pt idx="22">
                  <c:v>16.55</c:v>
                </c:pt>
                <c:pt idx="23">
                  <c:v>26.416666666666668</c:v>
                </c:pt>
                <c:pt idx="24">
                  <c:v>14.633333333333333</c:v>
                </c:pt>
                <c:pt idx="25">
                  <c:v>5.583333333333333</c:v>
                </c:pt>
                <c:pt idx="26">
                  <c:v>16.2</c:v>
                </c:pt>
                <c:pt idx="27">
                  <c:v>16.05</c:v>
                </c:pt>
                <c:pt idx="28">
                  <c:v>33.416666666666664</c:v>
                </c:pt>
                <c:pt idx="29">
                  <c:v>36.916666666666664</c:v>
                </c:pt>
                <c:pt idx="30">
                  <c:v>27.7</c:v>
                </c:pt>
                <c:pt idx="31">
                  <c:v>24.100000000000005</c:v>
                </c:pt>
                <c:pt idx="32">
                  <c:v>23.95</c:v>
                </c:pt>
                <c:pt idx="33">
                  <c:v>34.35</c:v>
                </c:pt>
                <c:pt idx="34">
                  <c:v>16.583333333333332</c:v>
                </c:pt>
                <c:pt idx="35">
                  <c:v>31.833333333333332</c:v>
                </c:pt>
                <c:pt idx="36">
                  <c:v>35.65</c:v>
                </c:pt>
                <c:pt idx="37">
                  <c:v>9.35</c:v>
                </c:pt>
                <c:pt idx="38">
                  <c:v>19.383333333333336</c:v>
                </c:pt>
                <c:pt idx="39">
                  <c:v>21.466666666666665</c:v>
                </c:pt>
                <c:pt idx="40">
                  <c:v>24.933333333333334</c:v>
                </c:pt>
                <c:pt idx="41">
                  <c:v>30.950000000000003</c:v>
                </c:pt>
                <c:pt idx="42">
                  <c:v>30.299999999999997</c:v>
                </c:pt>
                <c:pt idx="43">
                  <c:v>34.783333333333324</c:v>
                </c:pt>
                <c:pt idx="44">
                  <c:v>29.783333333333331</c:v>
                </c:pt>
                <c:pt idx="45">
                  <c:v>38.483333333333334</c:v>
                </c:pt>
                <c:pt idx="46">
                  <c:v>36.216666666666661</c:v>
                </c:pt>
                <c:pt idx="47">
                  <c:v>21.86</c:v>
                </c:pt>
                <c:pt idx="48">
                  <c:v>26.783333333333331</c:v>
                </c:pt>
                <c:pt idx="49">
                  <c:v>44.883333333333333</c:v>
                </c:pt>
                <c:pt idx="50">
                  <c:v>35.68333333333333</c:v>
                </c:pt>
                <c:pt idx="51">
                  <c:v>31.266666666666669</c:v>
                </c:pt>
                <c:pt idx="52">
                  <c:v>36.750000000000007</c:v>
                </c:pt>
                <c:pt idx="53">
                  <c:v>24.383333333333336</c:v>
                </c:pt>
                <c:pt idx="54">
                  <c:v>33.150000000000006</c:v>
                </c:pt>
                <c:pt idx="55">
                  <c:v>21.599999999999998</c:v>
                </c:pt>
                <c:pt idx="56">
                  <c:v>17.233333333333331</c:v>
                </c:pt>
                <c:pt idx="57">
                  <c:v>12.383333333333333</c:v>
                </c:pt>
                <c:pt idx="58">
                  <c:v>25.766666666666666</c:v>
                </c:pt>
                <c:pt idx="59">
                  <c:v>20.111666666666668</c:v>
                </c:pt>
                <c:pt idx="60">
                  <c:v>28.533333333333331</c:v>
                </c:pt>
                <c:pt idx="61">
                  <c:v>28.066666666666666</c:v>
                </c:pt>
                <c:pt idx="62">
                  <c:v>21.904833333333332</c:v>
                </c:pt>
                <c:pt idx="63">
                  <c:v>30.598549999999999</c:v>
                </c:pt>
                <c:pt idx="64">
                  <c:v>22.150766666666669</c:v>
                </c:pt>
                <c:pt idx="65">
                  <c:v>5.9115666666666655</c:v>
                </c:pt>
                <c:pt idx="66">
                  <c:v>21.421666666666667</c:v>
                </c:pt>
                <c:pt idx="67">
                  <c:v>46.43333333333333</c:v>
                </c:pt>
                <c:pt idx="68">
                  <c:v>28.97</c:v>
                </c:pt>
                <c:pt idx="69">
                  <c:v>38.345555979695426</c:v>
                </c:pt>
                <c:pt idx="70">
                  <c:v>31.45561743902439</c:v>
                </c:pt>
                <c:pt idx="71">
                  <c:v>26.781024439024389</c:v>
                </c:pt>
                <c:pt idx="72">
                  <c:v>32.816166666666668</c:v>
                </c:pt>
                <c:pt idx="73">
                  <c:v>41.4</c:v>
                </c:pt>
                <c:pt idx="74">
                  <c:v>45.738368902439028</c:v>
                </c:pt>
                <c:pt idx="75">
                  <c:v>32.166666666666664</c:v>
                </c:pt>
                <c:pt idx="76">
                  <c:v>35.335519885362217</c:v>
                </c:pt>
                <c:pt idx="77">
                  <c:v>3.9091666666666662</c:v>
                </c:pt>
                <c:pt idx="78">
                  <c:v>42.8735</c:v>
                </c:pt>
                <c:pt idx="79">
                  <c:v>4.6616666666666662</c:v>
                </c:pt>
                <c:pt idx="80">
                  <c:v>31.628583295980004</c:v>
                </c:pt>
                <c:pt idx="81">
                  <c:v>17.653851035255773</c:v>
                </c:pt>
                <c:pt idx="82">
                  <c:v>34.991666666666667</c:v>
                </c:pt>
                <c:pt idx="83">
                  <c:v>39.203333333333333</c:v>
                </c:pt>
                <c:pt idx="84">
                  <c:v>28.094052889903846</c:v>
                </c:pt>
              </c:numCache>
            </c:numRef>
          </c:xVal>
          <c:yVal>
            <c:numRef>
              <c:f>'TRT MEANS stability'!$G$40:$G$124</c:f>
              <c:numCache>
                <c:formatCode>General</c:formatCode>
                <c:ptCount val="85"/>
                <c:pt idx="0">
                  <c:v>5.5</c:v>
                </c:pt>
                <c:pt idx="1">
                  <c:v>32.299999999999997</c:v>
                </c:pt>
                <c:pt idx="2">
                  <c:v>22.7</c:v>
                </c:pt>
                <c:pt idx="3">
                  <c:v>25.1</c:v>
                </c:pt>
                <c:pt idx="4">
                  <c:v>21.9</c:v>
                </c:pt>
                <c:pt idx="5">
                  <c:v>27</c:v>
                </c:pt>
                <c:pt idx="6">
                  <c:v>20.6</c:v>
                </c:pt>
                <c:pt idx="7">
                  <c:v>32.200000000000003</c:v>
                </c:pt>
                <c:pt idx="8">
                  <c:v>12.4</c:v>
                </c:pt>
                <c:pt idx="9">
                  <c:v>26.7</c:v>
                </c:pt>
                <c:pt idx="10">
                  <c:v>33.6</c:v>
                </c:pt>
                <c:pt idx="11">
                  <c:v>8.1999999999999993</c:v>
                </c:pt>
                <c:pt idx="12">
                  <c:v>9.9</c:v>
                </c:pt>
                <c:pt idx="13">
                  <c:v>10.9</c:v>
                </c:pt>
                <c:pt idx="14">
                  <c:v>23.1</c:v>
                </c:pt>
                <c:pt idx="15">
                  <c:v>9.9</c:v>
                </c:pt>
                <c:pt idx="16">
                  <c:v>15.1</c:v>
                </c:pt>
                <c:pt idx="17">
                  <c:v>24.1</c:v>
                </c:pt>
                <c:pt idx="18">
                  <c:v>34.4</c:v>
                </c:pt>
                <c:pt idx="19">
                  <c:v>19.7</c:v>
                </c:pt>
                <c:pt idx="20">
                  <c:v>21.4</c:v>
                </c:pt>
                <c:pt idx="21">
                  <c:v>24.2</c:v>
                </c:pt>
                <c:pt idx="22">
                  <c:v>16.7</c:v>
                </c:pt>
                <c:pt idx="23">
                  <c:v>32.1</c:v>
                </c:pt>
                <c:pt idx="24">
                  <c:v>15.3</c:v>
                </c:pt>
                <c:pt idx="25">
                  <c:v>2.5</c:v>
                </c:pt>
                <c:pt idx="26">
                  <c:v>15.6</c:v>
                </c:pt>
                <c:pt idx="27">
                  <c:v>17</c:v>
                </c:pt>
                <c:pt idx="28">
                  <c:v>35.700000000000003</c:v>
                </c:pt>
                <c:pt idx="29">
                  <c:v>39.4</c:v>
                </c:pt>
                <c:pt idx="30">
                  <c:v>35.200000000000003</c:v>
                </c:pt>
                <c:pt idx="31">
                  <c:v>27.6</c:v>
                </c:pt>
                <c:pt idx="32">
                  <c:v>27</c:v>
                </c:pt>
                <c:pt idx="33">
                  <c:v>32.299999999999997</c:v>
                </c:pt>
                <c:pt idx="34">
                  <c:v>22.2</c:v>
                </c:pt>
                <c:pt idx="35">
                  <c:v>29.9</c:v>
                </c:pt>
                <c:pt idx="36">
                  <c:v>34.5</c:v>
                </c:pt>
                <c:pt idx="37">
                  <c:v>9.9</c:v>
                </c:pt>
                <c:pt idx="38">
                  <c:v>23.8</c:v>
                </c:pt>
                <c:pt idx="39">
                  <c:v>27.1</c:v>
                </c:pt>
                <c:pt idx="40">
                  <c:v>31</c:v>
                </c:pt>
                <c:pt idx="41">
                  <c:v>29.6</c:v>
                </c:pt>
                <c:pt idx="42">
                  <c:v>37.1</c:v>
                </c:pt>
                <c:pt idx="43">
                  <c:v>43.3</c:v>
                </c:pt>
                <c:pt idx="44">
                  <c:v>30.4</c:v>
                </c:pt>
                <c:pt idx="45">
                  <c:v>47.8</c:v>
                </c:pt>
                <c:pt idx="46">
                  <c:v>45.3</c:v>
                </c:pt>
                <c:pt idx="47">
                  <c:v>23.8</c:v>
                </c:pt>
                <c:pt idx="48">
                  <c:v>33.700000000000003</c:v>
                </c:pt>
                <c:pt idx="49">
                  <c:v>50.3</c:v>
                </c:pt>
                <c:pt idx="50">
                  <c:v>37</c:v>
                </c:pt>
                <c:pt idx="51">
                  <c:v>32.6</c:v>
                </c:pt>
                <c:pt idx="52">
                  <c:v>40.299999999999997</c:v>
                </c:pt>
                <c:pt idx="53">
                  <c:v>25.4</c:v>
                </c:pt>
                <c:pt idx="54">
                  <c:v>32.6</c:v>
                </c:pt>
                <c:pt idx="55">
                  <c:v>23.4</c:v>
                </c:pt>
                <c:pt idx="56">
                  <c:v>21.3</c:v>
                </c:pt>
                <c:pt idx="57">
                  <c:v>12.3</c:v>
                </c:pt>
                <c:pt idx="58">
                  <c:v>29.7</c:v>
                </c:pt>
                <c:pt idx="59">
                  <c:v>25.07</c:v>
                </c:pt>
                <c:pt idx="60">
                  <c:v>32.200000000000003</c:v>
                </c:pt>
                <c:pt idx="61">
                  <c:v>42.1</c:v>
                </c:pt>
                <c:pt idx="62">
                  <c:v>31.578600000000002</c:v>
                </c:pt>
                <c:pt idx="63">
                  <c:v>36.942799999999998</c:v>
                </c:pt>
                <c:pt idx="64">
                  <c:v>31.651199999999999</c:v>
                </c:pt>
                <c:pt idx="65">
                  <c:v>8.5061</c:v>
                </c:pt>
                <c:pt idx="66">
                  <c:v>24.05</c:v>
                </c:pt>
                <c:pt idx="67">
                  <c:v>62.6</c:v>
                </c:pt>
                <c:pt idx="68">
                  <c:v>37.340000000000003</c:v>
                </c:pt>
                <c:pt idx="69">
                  <c:v>52.844544974619296</c:v>
                </c:pt>
                <c:pt idx="70">
                  <c:v>38.11772692682927</c:v>
                </c:pt>
                <c:pt idx="71">
                  <c:v>28.035286829268294</c:v>
                </c:pt>
                <c:pt idx="72">
                  <c:v>40.716000000000001</c:v>
                </c:pt>
                <c:pt idx="73">
                  <c:v>59.5</c:v>
                </c:pt>
                <c:pt idx="74">
                  <c:v>55.556707317073169</c:v>
                </c:pt>
                <c:pt idx="75">
                  <c:v>38</c:v>
                </c:pt>
                <c:pt idx="76">
                  <c:v>45.082316646933471</c:v>
                </c:pt>
                <c:pt idx="77">
                  <c:v>4.7889999999999997</c:v>
                </c:pt>
                <c:pt idx="78">
                  <c:v>45.856999999999999</c:v>
                </c:pt>
                <c:pt idx="79">
                  <c:v>8.27</c:v>
                </c:pt>
                <c:pt idx="80">
                  <c:v>37.017678177810005</c:v>
                </c:pt>
                <c:pt idx="81">
                  <c:v>23.818030269583847</c:v>
                </c:pt>
                <c:pt idx="82">
                  <c:v>46.67</c:v>
                </c:pt>
                <c:pt idx="83">
                  <c:v>49.43</c:v>
                </c:pt>
                <c:pt idx="84">
                  <c:v>31.949733305769229</c:v>
                </c:pt>
              </c:numCache>
            </c:numRef>
          </c:yVal>
          <c:smooth val="0"/>
        </c:ser>
        <c:ser>
          <c:idx val="1"/>
          <c:order val="3"/>
          <c:tx>
            <c:strRef>
              <c:f>'TRT MEANS stability'!$H$39</c:f>
              <c:strCache>
                <c:ptCount val="1"/>
                <c:pt idx="0">
                  <c:v>NPKL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38943204516321184"/>
                  <c:y val="3.4576606301955762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'TRT MEANS stability'!$A$40:$A$124</c:f>
              <c:numCache>
                <c:formatCode>General</c:formatCode>
                <c:ptCount val="85"/>
                <c:pt idx="0">
                  <c:v>8.6999999999999993</c:v>
                </c:pt>
                <c:pt idx="1">
                  <c:v>28.150000000000002</c:v>
                </c:pt>
                <c:pt idx="2">
                  <c:v>25.366666666666664</c:v>
                </c:pt>
                <c:pt idx="3">
                  <c:v>22.25</c:v>
                </c:pt>
                <c:pt idx="4">
                  <c:v>16.066666666666666</c:v>
                </c:pt>
                <c:pt idx="5">
                  <c:v>24.483333333333334</c:v>
                </c:pt>
                <c:pt idx="6">
                  <c:v>19.700000000000003</c:v>
                </c:pt>
                <c:pt idx="7">
                  <c:v>29.016666666666666</c:v>
                </c:pt>
                <c:pt idx="8">
                  <c:v>10.583333333333334</c:v>
                </c:pt>
                <c:pt idx="9">
                  <c:v>24.233333333333331</c:v>
                </c:pt>
                <c:pt idx="10">
                  <c:v>28.316666666666663</c:v>
                </c:pt>
                <c:pt idx="11">
                  <c:v>6.8</c:v>
                </c:pt>
                <c:pt idx="12">
                  <c:v>9.5666666666666647</c:v>
                </c:pt>
                <c:pt idx="13">
                  <c:v>9.9833333333333343</c:v>
                </c:pt>
                <c:pt idx="14">
                  <c:v>22.516666666666666</c:v>
                </c:pt>
                <c:pt idx="15">
                  <c:v>8</c:v>
                </c:pt>
                <c:pt idx="16">
                  <c:v>16.849999999999998</c:v>
                </c:pt>
                <c:pt idx="17">
                  <c:v>21.2</c:v>
                </c:pt>
                <c:pt idx="18">
                  <c:v>29.75</c:v>
                </c:pt>
                <c:pt idx="19">
                  <c:v>17.349999999999998</c:v>
                </c:pt>
                <c:pt idx="20">
                  <c:v>23.75</c:v>
                </c:pt>
                <c:pt idx="21">
                  <c:v>21.25</c:v>
                </c:pt>
                <c:pt idx="22">
                  <c:v>16.55</c:v>
                </c:pt>
                <c:pt idx="23">
                  <c:v>26.416666666666668</c:v>
                </c:pt>
                <c:pt idx="24">
                  <c:v>14.633333333333333</c:v>
                </c:pt>
                <c:pt idx="25">
                  <c:v>5.583333333333333</c:v>
                </c:pt>
                <c:pt idx="26">
                  <c:v>16.2</c:v>
                </c:pt>
                <c:pt idx="27">
                  <c:v>16.05</c:v>
                </c:pt>
                <c:pt idx="28">
                  <c:v>33.416666666666664</c:v>
                </c:pt>
                <c:pt idx="29">
                  <c:v>36.916666666666664</c:v>
                </c:pt>
                <c:pt idx="30">
                  <c:v>27.7</c:v>
                </c:pt>
                <c:pt idx="31">
                  <c:v>24.100000000000005</c:v>
                </c:pt>
                <c:pt idx="32">
                  <c:v>23.95</c:v>
                </c:pt>
                <c:pt idx="33">
                  <c:v>34.35</c:v>
                </c:pt>
                <c:pt idx="34">
                  <c:v>16.583333333333332</c:v>
                </c:pt>
                <c:pt idx="35">
                  <c:v>31.833333333333332</c:v>
                </c:pt>
                <c:pt idx="36">
                  <c:v>35.65</c:v>
                </c:pt>
                <c:pt idx="37">
                  <c:v>9.35</c:v>
                </c:pt>
                <c:pt idx="38">
                  <c:v>19.383333333333336</c:v>
                </c:pt>
                <c:pt idx="39">
                  <c:v>21.466666666666665</c:v>
                </c:pt>
                <c:pt idx="40">
                  <c:v>24.933333333333334</c:v>
                </c:pt>
                <c:pt idx="41">
                  <c:v>30.950000000000003</c:v>
                </c:pt>
                <c:pt idx="42">
                  <c:v>30.299999999999997</c:v>
                </c:pt>
                <c:pt idx="43">
                  <c:v>34.783333333333324</c:v>
                </c:pt>
                <c:pt idx="44">
                  <c:v>29.783333333333331</c:v>
                </c:pt>
                <c:pt idx="45">
                  <c:v>38.483333333333334</c:v>
                </c:pt>
                <c:pt idx="46">
                  <c:v>36.216666666666661</c:v>
                </c:pt>
                <c:pt idx="47">
                  <c:v>21.86</c:v>
                </c:pt>
                <c:pt idx="48">
                  <c:v>26.783333333333331</c:v>
                </c:pt>
                <c:pt idx="49">
                  <c:v>44.883333333333333</c:v>
                </c:pt>
                <c:pt idx="50">
                  <c:v>35.68333333333333</c:v>
                </c:pt>
                <c:pt idx="51">
                  <c:v>31.266666666666669</c:v>
                </c:pt>
                <c:pt idx="52">
                  <c:v>36.750000000000007</c:v>
                </c:pt>
                <c:pt idx="53">
                  <c:v>24.383333333333336</c:v>
                </c:pt>
                <c:pt idx="54">
                  <c:v>33.150000000000006</c:v>
                </c:pt>
                <c:pt idx="55">
                  <c:v>21.599999999999998</c:v>
                </c:pt>
                <c:pt idx="56">
                  <c:v>17.233333333333331</c:v>
                </c:pt>
                <c:pt idx="57">
                  <c:v>12.383333333333333</c:v>
                </c:pt>
                <c:pt idx="58">
                  <c:v>25.766666666666666</c:v>
                </c:pt>
                <c:pt idx="59">
                  <c:v>20.111666666666668</c:v>
                </c:pt>
                <c:pt idx="60">
                  <c:v>28.533333333333331</c:v>
                </c:pt>
                <c:pt idx="61">
                  <c:v>28.066666666666666</c:v>
                </c:pt>
                <c:pt idx="62">
                  <c:v>21.904833333333332</c:v>
                </c:pt>
                <c:pt idx="63">
                  <c:v>30.598549999999999</c:v>
                </c:pt>
                <c:pt idx="64">
                  <c:v>22.150766666666669</c:v>
                </c:pt>
                <c:pt idx="65">
                  <c:v>5.9115666666666655</c:v>
                </c:pt>
                <c:pt idx="66">
                  <c:v>21.421666666666667</c:v>
                </c:pt>
                <c:pt idx="67">
                  <c:v>46.43333333333333</c:v>
                </c:pt>
                <c:pt idx="68">
                  <c:v>28.97</c:v>
                </c:pt>
                <c:pt idx="69">
                  <c:v>38.345555979695426</c:v>
                </c:pt>
                <c:pt idx="70">
                  <c:v>31.45561743902439</c:v>
                </c:pt>
                <c:pt idx="71">
                  <c:v>26.781024439024389</c:v>
                </c:pt>
                <c:pt idx="72">
                  <c:v>32.816166666666668</c:v>
                </c:pt>
                <c:pt idx="73">
                  <c:v>41.4</c:v>
                </c:pt>
                <c:pt idx="74">
                  <c:v>45.738368902439028</c:v>
                </c:pt>
                <c:pt idx="75">
                  <c:v>32.166666666666664</c:v>
                </c:pt>
                <c:pt idx="76">
                  <c:v>35.335519885362217</c:v>
                </c:pt>
                <c:pt idx="77">
                  <c:v>3.9091666666666662</c:v>
                </c:pt>
                <c:pt idx="78">
                  <c:v>42.8735</c:v>
                </c:pt>
                <c:pt idx="79">
                  <c:v>4.6616666666666662</c:v>
                </c:pt>
                <c:pt idx="80">
                  <c:v>31.628583295980004</c:v>
                </c:pt>
                <c:pt idx="81">
                  <c:v>17.653851035255773</c:v>
                </c:pt>
                <c:pt idx="82">
                  <c:v>34.991666666666667</c:v>
                </c:pt>
                <c:pt idx="83">
                  <c:v>39.203333333333333</c:v>
                </c:pt>
                <c:pt idx="84">
                  <c:v>28.094052889903846</c:v>
                </c:pt>
              </c:numCache>
            </c:numRef>
          </c:xVal>
          <c:yVal>
            <c:numRef>
              <c:f>'TRT MEANS stability'!$H$40:$H$124</c:f>
              <c:numCache>
                <c:formatCode>General</c:formatCode>
                <c:ptCount val="85"/>
                <c:pt idx="0">
                  <c:v>5.8</c:v>
                </c:pt>
                <c:pt idx="1">
                  <c:v>32.4</c:v>
                </c:pt>
                <c:pt idx="2">
                  <c:v>27.5</c:v>
                </c:pt>
                <c:pt idx="3">
                  <c:v>23.1</c:v>
                </c:pt>
                <c:pt idx="4">
                  <c:v>12.4</c:v>
                </c:pt>
                <c:pt idx="5">
                  <c:v>28</c:v>
                </c:pt>
                <c:pt idx="6">
                  <c:v>16.899999999999999</c:v>
                </c:pt>
                <c:pt idx="7">
                  <c:v>32.5</c:v>
                </c:pt>
                <c:pt idx="8">
                  <c:v>14.1</c:v>
                </c:pt>
                <c:pt idx="9">
                  <c:v>28</c:v>
                </c:pt>
                <c:pt idx="10">
                  <c:v>33.700000000000003</c:v>
                </c:pt>
                <c:pt idx="11">
                  <c:v>8.5</c:v>
                </c:pt>
                <c:pt idx="12">
                  <c:v>10.8</c:v>
                </c:pt>
                <c:pt idx="13">
                  <c:v>12.3</c:v>
                </c:pt>
                <c:pt idx="14">
                  <c:v>23.6</c:v>
                </c:pt>
                <c:pt idx="15">
                  <c:v>10.3</c:v>
                </c:pt>
                <c:pt idx="16">
                  <c:v>12.1</c:v>
                </c:pt>
                <c:pt idx="17">
                  <c:v>20</c:v>
                </c:pt>
                <c:pt idx="18">
                  <c:v>33.700000000000003</c:v>
                </c:pt>
                <c:pt idx="19">
                  <c:v>20.399999999999999</c:v>
                </c:pt>
                <c:pt idx="20">
                  <c:v>26.2</c:v>
                </c:pt>
                <c:pt idx="21">
                  <c:v>29.1</c:v>
                </c:pt>
                <c:pt idx="22">
                  <c:v>29</c:v>
                </c:pt>
                <c:pt idx="23">
                  <c:v>33.6</c:v>
                </c:pt>
                <c:pt idx="24">
                  <c:v>16.7</c:v>
                </c:pt>
                <c:pt idx="25">
                  <c:v>6.5</c:v>
                </c:pt>
                <c:pt idx="26">
                  <c:v>15.4</c:v>
                </c:pt>
                <c:pt idx="27">
                  <c:v>14.1</c:v>
                </c:pt>
                <c:pt idx="28">
                  <c:v>37.5</c:v>
                </c:pt>
                <c:pt idx="29">
                  <c:v>43</c:v>
                </c:pt>
                <c:pt idx="30">
                  <c:v>33.799999999999997</c:v>
                </c:pt>
                <c:pt idx="31">
                  <c:v>29.3</c:v>
                </c:pt>
                <c:pt idx="32">
                  <c:v>30.6</c:v>
                </c:pt>
                <c:pt idx="33">
                  <c:v>44.1</c:v>
                </c:pt>
                <c:pt idx="34">
                  <c:v>23.5</c:v>
                </c:pt>
                <c:pt idx="35">
                  <c:v>38.6</c:v>
                </c:pt>
                <c:pt idx="36">
                  <c:v>38.1</c:v>
                </c:pt>
                <c:pt idx="37">
                  <c:v>11.3</c:v>
                </c:pt>
                <c:pt idx="38">
                  <c:v>25.2</c:v>
                </c:pt>
                <c:pt idx="39">
                  <c:v>28.2</c:v>
                </c:pt>
                <c:pt idx="40">
                  <c:v>30.2</c:v>
                </c:pt>
                <c:pt idx="41">
                  <c:v>33.4</c:v>
                </c:pt>
                <c:pt idx="42">
                  <c:v>39.4</c:v>
                </c:pt>
                <c:pt idx="43">
                  <c:v>42.6</c:v>
                </c:pt>
                <c:pt idx="44">
                  <c:v>42.7</c:v>
                </c:pt>
                <c:pt idx="45">
                  <c:v>50.1</c:v>
                </c:pt>
                <c:pt idx="46">
                  <c:v>46.2</c:v>
                </c:pt>
                <c:pt idx="47">
                  <c:v>0</c:v>
                </c:pt>
                <c:pt idx="48">
                  <c:v>32.799999999999997</c:v>
                </c:pt>
                <c:pt idx="49">
                  <c:v>52.3</c:v>
                </c:pt>
                <c:pt idx="50">
                  <c:v>31.9</c:v>
                </c:pt>
                <c:pt idx="51">
                  <c:v>36.9</c:v>
                </c:pt>
                <c:pt idx="52">
                  <c:v>43.1</c:v>
                </c:pt>
                <c:pt idx="53">
                  <c:v>25.1</c:v>
                </c:pt>
                <c:pt idx="54">
                  <c:v>41.2</c:v>
                </c:pt>
                <c:pt idx="55">
                  <c:v>28.4</c:v>
                </c:pt>
                <c:pt idx="56">
                  <c:v>24.3</c:v>
                </c:pt>
                <c:pt idx="57">
                  <c:v>13.9</c:v>
                </c:pt>
                <c:pt idx="58">
                  <c:v>31.9</c:v>
                </c:pt>
                <c:pt idx="59">
                  <c:v>24.7</c:v>
                </c:pt>
                <c:pt idx="60">
                  <c:v>32.5</c:v>
                </c:pt>
                <c:pt idx="61">
                  <c:v>44.1</c:v>
                </c:pt>
                <c:pt idx="62">
                  <c:v>29.3705</c:v>
                </c:pt>
                <c:pt idx="63">
                  <c:v>40.986899999999999</c:v>
                </c:pt>
                <c:pt idx="64">
                  <c:v>27.758600000000001</c:v>
                </c:pt>
                <c:pt idx="65">
                  <c:v>7.0061999999999998</c:v>
                </c:pt>
                <c:pt idx="66">
                  <c:v>28.04</c:v>
                </c:pt>
                <c:pt idx="67">
                  <c:v>62.3</c:v>
                </c:pt>
                <c:pt idx="68">
                  <c:v>38.57</c:v>
                </c:pt>
                <c:pt idx="69">
                  <c:v>37.618150659898475</c:v>
                </c:pt>
                <c:pt idx="70">
                  <c:v>35.381875609756101</c:v>
                </c:pt>
                <c:pt idx="71">
                  <c:v>39.639847902439023</c:v>
                </c:pt>
                <c:pt idx="72">
                  <c:v>41.524000000000001</c:v>
                </c:pt>
                <c:pt idx="73">
                  <c:v>61</c:v>
                </c:pt>
                <c:pt idx="74">
                  <c:v>65.262530487804867</c:v>
                </c:pt>
                <c:pt idx="75">
                  <c:v>44</c:v>
                </c:pt>
                <c:pt idx="76">
                  <c:v>46.319684745415088</c:v>
                </c:pt>
                <c:pt idx="77">
                  <c:v>6.85</c:v>
                </c:pt>
                <c:pt idx="78">
                  <c:v>48.83</c:v>
                </c:pt>
                <c:pt idx="79">
                  <c:v>5.32</c:v>
                </c:pt>
                <c:pt idx="80">
                  <c:v>39.721065231375015</c:v>
                </c:pt>
                <c:pt idx="81">
                  <c:v>24.932517517938461</c:v>
                </c:pt>
                <c:pt idx="82">
                  <c:v>44.76</c:v>
                </c:pt>
                <c:pt idx="83">
                  <c:v>53.15</c:v>
                </c:pt>
                <c:pt idx="84">
                  <c:v>35.207409790384617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3410608"/>
        <c:axId val="763411168"/>
      </c:scatterChart>
      <c:valAx>
        <c:axId val="763410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Env. Mean, bu/ac</a:t>
                </a:r>
              </a:p>
            </c:rich>
          </c:tx>
          <c:layout>
            <c:manualLayout>
              <c:xMode val="edge"/>
              <c:yMode val="edge"/>
              <c:x val="0.44911180932755035"/>
              <c:y val="0.894207606920671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411168"/>
        <c:crosses val="autoZero"/>
        <c:crossBetween val="midCat"/>
      </c:valAx>
      <c:valAx>
        <c:axId val="763411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Grain yield, bu/ac</a:t>
                </a:r>
              </a:p>
            </c:rich>
          </c:tx>
          <c:layout>
            <c:manualLayout>
              <c:xMode val="edge"/>
              <c:yMode val="edge"/>
              <c:x val="2.4232633279483051E-2"/>
              <c:y val="0.289672808531175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4106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6316656702241783"/>
          <c:y val="9.5717884130982367E-2"/>
          <c:w val="8.7237479806138912E-2"/>
          <c:h val="0.108312607019840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93667524906268"/>
          <c:y val="6.5656727570449561E-2"/>
          <c:w val="0.8603187938969391"/>
          <c:h val="0.7626281433183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COMAG_14!$P$595</c:f>
              <c:strCache>
                <c:ptCount val="1"/>
                <c:pt idx="0">
                  <c:v>Check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39034282253179892"/>
                  <c:y val="6.9132267557464433E-2"/>
                </c:manualLayout>
              </c:layout>
              <c:numFmt formatCode="General" sourceLinked="0"/>
            </c:trendlineLbl>
          </c:trendline>
          <c:xVal>
            <c:numRef>
              <c:f>COMAG_14!$O$596:$O$611</c:f>
              <c:numCache>
                <c:formatCode>General</c:formatCode>
                <c:ptCount val="16"/>
                <c:pt idx="0">
                  <c:v>1893</c:v>
                </c:pt>
                <c:pt idx="1">
                  <c:v>1926</c:v>
                </c:pt>
                <c:pt idx="2">
                  <c:v>1938</c:v>
                </c:pt>
                <c:pt idx="3">
                  <c:v>1954</c:v>
                </c:pt>
                <c:pt idx="4">
                  <c:v>1978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2001</c:v>
                </c:pt>
                <c:pt idx="13">
                  <c:v>2002</c:v>
                </c:pt>
                <c:pt idx="14">
                  <c:v>2006</c:v>
                </c:pt>
                <c:pt idx="15">
                  <c:v>2009</c:v>
                </c:pt>
              </c:numCache>
            </c:numRef>
          </c:xVal>
          <c:yVal>
            <c:numRef>
              <c:f>COMAG_14!$P$596:$P$611</c:f>
              <c:numCache>
                <c:formatCode>General</c:formatCode>
                <c:ptCount val="16"/>
                <c:pt idx="0">
                  <c:v>3.58</c:v>
                </c:pt>
                <c:pt idx="1">
                  <c:v>1.85</c:v>
                </c:pt>
                <c:pt idx="2">
                  <c:v>1.69</c:v>
                </c:pt>
                <c:pt idx="3">
                  <c:v>1.35</c:v>
                </c:pt>
                <c:pt idx="4">
                  <c:v>1.18</c:v>
                </c:pt>
                <c:pt idx="5">
                  <c:v>1.71</c:v>
                </c:pt>
                <c:pt idx="6">
                  <c:v>1.77</c:v>
                </c:pt>
                <c:pt idx="7">
                  <c:v>1.76</c:v>
                </c:pt>
                <c:pt idx="8">
                  <c:v>1.83</c:v>
                </c:pt>
                <c:pt idx="9">
                  <c:v>1.98</c:v>
                </c:pt>
                <c:pt idx="10">
                  <c:v>1.68</c:v>
                </c:pt>
                <c:pt idx="11">
                  <c:v>1.47</c:v>
                </c:pt>
                <c:pt idx="12">
                  <c:v>1.26</c:v>
                </c:pt>
                <c:pt idx="13">
                  <c:v>1.17</c:v>
                </c:pt>
                <c:pt idx="14">
                  <c:v>1.1599999999999999</c:v>
                </c:pt>
                <c:pt idx="15">
                  <c:v>1.4350000000000001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COMAG_14!$Q$595</c:f>
              <c:strCache>
                <c:ptCount val="1"/>
                <c:pt idx="0">
                  <c:v>Manure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2859495255400768"/>
                  <c:y val="-0.23365147538375861"/>
                </c:manualLayout>
              </c:layout>
              <c:numFmt formatCode="General" sourceLinked="0"/>
            </c:trendlineLbl>
          </c:trendline>
          <c:xVal>
            <c:numRef>
              <c:f>COMAG_14!$O$596:$O$611</c:f>
              <c:numCache>
                <c:formatCode>General</c:formatCode>
                <c:ptCount val="16"/>
                <c:pt idx="0">
                  <c:v>1893</c:v>
                </c:pt>
                <c:pt idx="1">
                  <c:v>1926</c:v>
                </c:pt>
                <c:pt idx="2">
                  <c:v>1938</c:v>
                </c:pt>
                <c:pt idx="3">
                  <c:v>1954</c:v>
                </c:pt>
                <c:pt idx="4">
                  <c:v>1978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2001</c:v>
                </c:pt>
                <c:pt idx="13">
                  <c:v>2002</c:v>
                </c:pt>
                <c:pt idx="14">
                  <c:v>2006</c:v>
                </c:pt>
                <c:pt idx="15">
                  <c:v>2009</c:v>
                </c:pt>
              </c:numCache>
            </c:numRef>
          </c:xVal>
          <c:yVal>
            <c:numRef>
              <c:f>COMAG_14!$Q$596:$Q$611</c:f>
              <c:numCache>
                <c:formatCode>General</c:formatCode>
                <c:ptCount val="16"/>
                <c:pt idx="0">
                  <c:v>3.58</c:v>
                </c:pt>
                <c:pt idx="1">
                  <c:v>2.68</c:v>
                </c:pt>
                <c:pt idx="2">
                  <c:v>2.3199999999999998</c:v>
                </c:pt>
                <c:pt idx="3">
                  <c:v>1.76</c:v>
                </c:pt>
                <c:pt idx="4">
                  <c:v>1.54</c:v>
                </c:pt>
                <c:pt idx="5">
                  <c:v>2.15</c:v>
                </c:pt>
                <c:pt idx="6">
                  <c:v>2.13</c:v>
                </c:pt>
                <c:pt idx="7">
                  <c:v>2.12</c:v>
                </c:pt>
                <c:pt idx="8">
                  <c:v>2.4300000000000002</c:v>
                </c:pt>
                <c:pt idx="9">
                  <c:v>2.5499999999999998</c:v>
                </c:pt>
                <c:pt idx="10">
                  <c:v>2.52</c:v>
                </c:pt>
                <c:pt idx="11">
                  <c:v>2.4</c:v>
                </c:pt>
                <c:pt idx="12">
                  <c:v>1.49</c:v>
                </c:pt>
                <c:pt idx="13">
                  <c:v>1.73</c:v>
                </c:pt>
                <c:pt idx="14">
                  <c:v>1.95</c:v>
                </c:pt>
                <c:pt idx="15">
                  <c:v>1.8620000000000001</c:v>
                </c:pt>
              </c:numCache>
            </c:numRef>
          </c:yVal>
          <c:smooth val="0"/>
        </c:ser>
        <c:ser>
          <c:idx val="2"/>
          <c:order val="2"/>
          <c:tx>
            <c:v>Manure Applied</c:v>
          </c:tx>
          <c:spPr>
            <a:ln w="28575">
              <a:noFill/>
            </a:ln>
          </c:spPr>
          <c:xVal>
            <c:numRef>
              <c:f>COMAG_14!$R$596:$R$626</c:f>
              <c:numCache>
                <c:formatCode>General</c:formatCode>
                <c:ptCount val="31"/>
                <c:pt idx="0">
                  <c:v>1891</c:v>
                </c:pt>
                <c:pt idx="1">
                  <c:v>1895</c:v>
                </c:pt>
                <c:pt idx="2">
                  <c:v>1899</c:v>
                </c:pt>
                <c:pt idx="3">
                  <c:v>1903</c:v>
                </c:pt>
                <c:pt idx="4">
                  <c:v>1907</c:v>
                </c:pt>
                <c:pt idx="5">
                  <c:v>1911</c:v>
                </c:pt>
                <c:pt idx="6">
                  <c:v>1915</c:v>
                </c:pt>
                <c:pt idx="7">
                  <c:v>1919</c:v>
                </c:pt>
                <c:pt idx="8">
                  <c:v>1923</c:v>
                </c:pt>
                <c:pt idx="9">
                  <c:v>1927</c:v>
                </c:pt>
                <c:pt idx="10">
                  <c:v>1931</c:v>
                </c:pt>
                <c:pt idx="11">
                  <c:v>1935</c:v>
                </c:pt>
                <c:pt idx="12">
                  <c:v>1939</c:v>
                </c:pt>
                <c:pt idx="13">
                  <c:v>1943</c:v>
                </c:pt>
                <c:pt idx="14">
                  <c:v>1947</c:v>
                </c:pt>
                <c:pt idx="15">
                  <c:v>1951</c:v>
                </c:pt>
                <c:pt idx="16">
                  <c:v>1955</c:v>
                </c:pt>
                <c:pt idx="17">
                  <c:v>1959</c:v>
                </c:pt>
                <c:pt idx="18">
                  <c:v>1963</c:v>
                </c:pt>
                <c:pt idx="19">
                  <c:v>1967</c:v>
                </c:pt>
                <c:pt idx="20">
                  <c:v>1971</c:v>
                </c:pt>
                <c:pt idx="21">
                  <c:v>1975</c:v>
                </c:pt>
                <c:pt idx="22">
                  <c:v>1979</c:v>
                </c:pt>
                <c:pt idx="23">
                  <c:v>1983</c:v>
                </c:pt>
                <c:pt idx="24">
                  <c:v>1987</c:v>
                </c:pt>
                <c:pt idx="25">
                  <c:v>1991</c:v>
                </c:pt>
                <c:pt idx="26">
                  <c:v>1995</c:v>
                </c:pt>
                <c:pt idx="27">
                  <c:v>1999</c:v>
                </c:pt>
                <c:pt idx="28">
                  <c:v>2003</c:v>
                </c:pt>
                <c:pt idx="29">
                  <c:v>2007</c:v>
                </c:pt>
                <c:pt idx="30">
                  <c:v>2011</c:v>
                </c:pt>
              </c:numCache>
            </c:numRef>
          </c:xVal>
          <c:yVal>
            <c:numRef>
              <c:f>COMAG_14!$S$596:$S$626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895152"/>
        <c:axId val="722895712"/>
      </c:scatterChart>
      <c:valAx>
        <c:axId val="722895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1269923951813912"/>
              <c:y val="0.9065677775126580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22895712"/>
        <c:crosses val="autoZero"/>
        <c:crossBetween val="midCat"/>
        <c:majorUnit val="10"/>
      </c:valAx>
      <c:valAx>
        <c:axId val="7228957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Organic matter, %</a:t>
                </a:r>
              </a:p>
            </c:rich>
          </c:tx>
          <c:layout>
            <c:manualLayout>
              <c:xMode val="edge"/>
              <c:yMode val="edge"/>
              <c:x val="2.3809543037889493E-2"/>
              <c:y val="0.3005058458601768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722895152"/>
        <c:crosses val="autoZero"/>
        <c:crossBetween val="midCat"/>
      </c:valAx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71554855643044712"/>
          <c:y val="5.8081073199183438E-2"/>
          <c:w val="0.14131543172488048"/>
          <c:h val="0.18265569076592719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0000000000001" r="0.75000000000000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/>
              <a:t>1930-2014</a:t>
            </a:r>
          </a:p>
        </c:rich>
      </c:tx>
      <c:layout>
        <c:manualLayout>
          <c:xMode val="edge"/>
          <c:yMode val="edge"/>
          <c:x val="0.58250399637040529"/>
          <c:y val="8.396305625524769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39265021759703"/>
          <c:y val="5.54156852857434E-2"/>
          <c:w val="0.87399099637062505"/>
          <c:h val="0.760706225286112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'TRT MEANS stability'!$G$39</c:f>
              <c:strCache>
                <c:ptCount val="1"/>
                <c:pt idx="0">
                  <c:v>NPK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38943204516321184"/>
                  <c:y val="-0.10393189656754014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'TRT MEANS stability'!$A$40:$A$124</c:f>
              <c:numCache>
                <c:formatCode>General</c:formatCode>
                <c:ptCount val="85"/>
                <c:pt idx="0">
                  <c:v>8.6999999999999993</c:v>
                </c:pt>
                <c:pt idx="1">
                  <c:v>28.150000000000002</c:v>
                </c:pt>
                <c:pt idx="2">
                  <c:v>25.366666666666664</c:v>
                </c:pt>
                <c:pt idx="3">
                  <c:v>22.25</c:v>
                </c:pt>
                <c:pt idx="4">
                  <c:v>16.066666666666666</c:v>
                </c:pt>
                <c:pt idx="5">
                  <c:v>24.483333333333334</c:v>
                </c:pt>
                <c:pt idx="6">
                  <c:v>19.700000000000003</c:v>
                </c:pt>
                <c:pt idx="7">
                  <c:v>29.016666666666666</c:v>
                </c:pt>
                <c:pt idx="8">
                  <c:v>10.583333333333334</c:v>
                </c:pt>
                <c:pt idx="9">
                  <c:v>24.233333333333331</c:v>
                </c:pt>
                <c:pt idx="10">
                  <c:v>28.316666666666663</c:v>
                </c:pt>
                <c:pt idx="11">
                  <c:v>6.8</c:v>
                </c:pt>
                <c:pt idx="12">
                  <c:v>9.5666666666666647</c:v>
                </c:pt>
                <c:pt idx="13">
                  <c:v>9.9833333333333343</c:v>
                </c:pt>
                <c:pt idx="14">
                  <c:v>22.516666666666666</c:v>
                </c:pt>
                <c:pt idx="15">
                  <c:v>8</c:v>
                </c:pt>
                <c:pt idx="16">
                  <c:v>16.849999999999998</c:v>
                </c:pt>
                <c:pt idx="17">
                  <c:v>21.2</c:v>
                </c:pt>
                <c:pt idx="18">
                  <c:v>29.75</c:v>
                </c:pt>
                <c:pt idx="19">
                  <c:v>17.349999999999998</c:v>
                </c:pt>
                <c:pt idx="20">
                  <c:v>23.75</c:v>
                </c:pt>
                <c:pt idx="21">
                  <c:v>21.25</c:v>
                </c:pt>
                <c:pt idx="22">
                  <c:v>16.55</c:v>
                </c:pt>
                <c:pt idx="23">
                  <c:v>26.416666666666668</c:v>
                </c:pt>
                <c:pt idx="24">
                  <c:v>14.633333333333333</c:v>
                </c:pt>
                <c:pt idx="25">
                  <c:v>5.583333333333333</c:v>
                </c:pt>
                <c:pt idx="26">
                  <c:v>16.2</c:v>
                </c:pt>
                <c:pt idx="27">
                  <c:v>16.05</c:v>
                </c:pt>
                <c:pt idx="28">
                  <c:v>33.416666666666664</c:v>
                </c:pt>
                <c:pt idx="29">
                  <c:v>36.916666666666664</c:v>
                </c:pt>
                <c:pt idx="30">
                  <c:v>27.7</c:v>
                </c:pt>
                <c:pt idx="31">
                  <c:v>24.100000000000005</c:v>
                </c:pt>
                <c:pt idx="32">
                  <c:v>23.95</c:v>
                </c:pt>
                <c:pt idx="33">
                  <c:v>34.35</c:v>
                </c:pt>
                <c:pt idx="34">
                  <c:v>16.583333333333332</c:v>
                </c:pt>
                <c:pt idx="35">
                  <c:v>31.833333333333332</c:v>
                </c:pt>
                <c:pt idx="36">
                  <c:v>35.65</c:v>
                </c:pt>
                <c:pt idx="37">
                  <c:v>9.35</c:v>
                </c:pt>
                <c:pt idx="38">
                  <c:v>19.383333333333336</c:v>
                </c:pt>
                <c:pt idx="39">
                  <c:v>21.466666666666665</c:v>
                </c:pt>
                <c:pt idx="40">
                  <c:v>24.933333333333334</c:v>
                </c:pt>
                <c:pt idx="41">
                  <c:v>30.950000000000003</c:v>
                </c:pt>
                <c:pt idx="42">
                  <c:v>30.299999999999997</c:v>
                </c:pt>
                <c:pt idx="43">
                  <c:v>34.783333333333324</c:v>
                </c:pt>
                <c:pt idx="44">
                  <c:v>29.783333333333331</c:v>
                </c:pt>
                <c:pt idx="45">
                  <c:v>38.483333333333334</c:v>
                </c:pt>
                <c:pt idx="46">
                  <c:v>36.216666666666661</c:v>
                </c:pt>
                <c:pt idx="47">
                  <c:v>21.86</c:v>
                </c:pt>
                <c:pt idx="48">
                  <c:v>26.783333333333331</c:v>
                </c:pt>
                <c:pt idx="49">
                  <c:v>44.883333333333333</c:v>
                </c:pt>
                <c:pt idx="50">
                  <c:v>35.68333333333333</c:v>
                </c:pt>
                <c:pt idx="51">
                  <c:v>31.266666666666669</c:v>
                </c:pt>
                <c:pt idx="52">
                  <c:v>36.750000000000007</c:v>
                </c:pt>
                <c:pt idx="53">
                  <c:v>24.383333333333336</c:v>
                </c:pt>
                <c:pt idx="54">
                  <c:v>33.150000000000006</c:v>
                </c:pt>
                <c:pt idx="55">
                  <c:v>21.599999999999998</c:v>
                </c:pt>
                <c:pt idx="56">
                  <c:v>17.233333333333331</c:v>
                </c:pt>
                <c:pt idx="57">
                  <c:v>12.383333333333333</c:v>
                </c:pt>
                <c:pt idx="58">
                  <c:v>25.766666666666666</c:v>
                </c:pt>
                <c:pt idx="59">
                  <c:v>20.111666666666668</c:v>
                </c:pt>
                <c:pt idx="60">
                  <c:v>28.533333333333331</c:v>
                </c:pt>
                <c:pt idx="61">
                  <c:v>28.066666666666666</c:v>
                </c:pt>
                <c:pt idx="62">
                  <c:v>21.904833333333332</c:v>
                </c:pt>
                <c:pt idx="63">
                  <c:v>30.598549999999999</c:v>
                </c:pt>
                <c:pt idx="64">
                  <c:v>22.150766666666669</c:v>
                </c:pt>
                <c:pt idx="65">
                  <c:v>5.9115666666666655</c:v>
                </c:pt>
                <c:pt idx="66">
                  <c:v>21.421666666666667</c:v>
                </c:pt>
                <c:pt idx="67">
                  <c:v>46.43333333333333</c:v>
                </c:pt>
                <c:pt idx="68">
                  <c:v>28.97</c:v>
                </c:pt>
                <c:pt idx="69">
                  <c:v>38.345555979695426</c:v>
                </c:pt>
                <c:pt idx="70">
                  <c:v>31.45561743902439</c:v>
                </c:pt>
                <c:pt idx="71">
                  <c:v>26.781024439024389</c:v>
                </c:pt>
                <c:pt idx="72">
                  <c:v>32.816166666666668</c:v>
                </c:pt>
                <c:pt idx="73">
                  <c:v>41.4</c:v>
                </c:pt>
                <c:pt idx="74">
                  <c:v>45.738368902439028</c:v>
                </c:pt>
                <c:pt idx="75">
                  <c:v>32.166666666666664</c:v>
                </c:pt>
                <c:pt idx="76">
                  <c:v>35.335519885362217</c:v>
                </c:pt>
                <c:pt idx="77">
                  <c:v>3.9091666666666662</c:v>
                </c:pt>
                <c:pt idx="78">
                  <c:v>42.8735</c:v>
                </c:pt>
                <c:pt idx="79">
                  <c:v>4.6616666666666662</c:v>
                </c:pt>
                <c:pt idx="80">
                  <c:v>31.628583295980004</c:v>
                </c:pt>
                <c:pt idx="81">
                  <c:v>17.653851035255773</c:v>
                </c:pt>
                <c:pt idx="82">
                  <c:v>34.991666666666667</c:v>
                </c:pt>
                <c:pt idx="83">
                  <c:v>39.203333333333333</c:v>
                </c:pt>
                <c:pt idx="84">
                  <c:v>28.094052889903846</c:v>
                </c:pt>
              </c:numCache>
            </c:numRef>
          </c:xVal>
          <c:yVal>
            <c:numRef>
              <c:f>'TRT MEANS stability'!$G$40:$G$124</c:f>
              <c:numCache>
                <c:formatCode>General</c:formatCode>
                <c:ptCount val="85"/>
                <c:pt idx="0">
                  <c:v>5.5</c:v>
                </c:pt>
                <c:pt idx="1">
                  <c:v>32.299999999999997</c:v>
                </c:pt>
                <c:pt idx="2">
                  <c:v>22.7</c:v>
                </c:pt>
                <c:pt idx="3">
                  <c:v>25.1</c:v>
                </c:pt>
                <c:pt idx="4">
                  <c:v>21.9</c:v>
                </c:pt>
                <c:pt idx="5">
                  <c:v>27</c:v>
                </c:pt>
                <c:pt idx="6">
                  <c:v>20.6</c:v>
                </c:pt>
                <c:pt idx="7">
                  <c:v>32.200000000000003</c:v>
                </c:pt>
                <c:pt idx="8">
                  <c:v>12.4</c:v>
                </c:pt>
                <c:pt idx="9">
                  <c:v>26.7</c:v>
                </c:pt>
                <c:pt idx="10">
                  <c:v>33.6</c:v>
                </c:pt>
                <c:pt idx="11">
                  <c:v>8.1999999999999993</c:v>
                </c:pt>
                <c:pt idx="12">
                  <c:v>9.9</c:v>
                </c:pt>
                <c:pt idx="13">
                  <c:v>10.9</c:v>
                </c:pt>
                <c:pt idx="14">
                  <c:v>23.1</c:v>
                </c:pt>
                <c:pt idx="15">
                  <c:v>9.9</c:v>
                </c:pt>
                <c:pt idx="16">
                  <c:v>15.1</c:v>
                </c:pt>
                <c:pt idx="17">
                  <c:v>24.1</c:v>
                </c:pt>
                <c:pt idx="18">
                  <c:v>34.4</c:v>
                </c:pt>
                <c:pt idx="19">
                  <c:v>19.7</c:v>
                </c:pt>
                <c:pt idx="20">
                  <c:v>21.4</c:v>
                </c:pt>
                <c:pt idx="21">
                  <c:v>24.2</c:v>
                </c:pt>
                <c:pt idx="22">
                  <c:v>16.7</c:v>
                </c:pt>
                <c:pt idx="23">
                  <c:v>32.1</c:v>
                </c:pt>
                <c:pt idx="24">
                  <c:v>15.3</c:v>
                </c:pt>
                <c:pt idx="25">
                  <c:v>2.5</c:v>
                </c:pt>
                <c:pt idx="26">
                  <c:v>15.6</c:v>
                </c:pt>
                <c:pt idx="27">
                  <c:v>17</c:v>
                </c:pt>
                <c:pt idx="28">
                  <c:v>35.700000000000003</c:v>
                </c:pt>
                <c:pt idx="29">
                  <c:v>39.4</c:v>
                </c:pt>
                <c:pt idx="30">
                  <c:v>35.200000000000003</c:v>
                </c:pt>
                <c:pt idx="31">
                  <c:v>27.6</c:v>
                </c:pt>
                <c:pt idx="32">
                  <c:v>27</c:v>
                </c:pt>
                <c:pt idx="33">
                  <c:v>32.299999999999997</c:v>
                </c:pt>
                <c:pt idx="34">
                  <c:v>22.2</c:v>
                </c:pt>
                <c:pt idx="35">
                  <c:v>29.9</c:v>
                </c:pt>
                <c:pt idx="36">
                  <c:v>34.5</c:v>
                </c:pt>
                <c:pt idx="37">
                  <c:v>9.9</c:v>
                </c:pt>
                <c:pt idx="38">
                  <c:v>23.8</c:v>
                </c:pt>
                <c:pt idx="39">
                  <c:v>27.1</c:v>
                </c:pt>
                <c:pt idx="40">
                  <c:v>31</c:v>
                </c:pt>
                <c:pt idx="41">
                  <c:v>29.6</c:v>
                </c:pt>
                <c:pt idx="42">
                  <c:v>37.1</c:v>
                </c:pt>
                <c:pt idx="43">
                  <c:v>43.3</c:v>
                </c:pt>
                <c:pt idx="44">
                  <c:v>30.4</c:v>
                </c:pt>
                <c:pt idx="45">
                  <c:v>47.8</c:v>
                </c:pt>
                <c:pt idx="46">
                  <c:v>45.3</c:v>
                </c:pt>
                <c:pt idx="47">
                  <c:v>23.8</c:v>
                </c:pt>
                <c:pt idx="48">
                  <c:v>33.700000000000003</c:v>
                </c:pt>
                <c:pt idx="49">
                  <c:v>50.3</c:v>
                </c:pt>
                <c:pt idx="50">
                  <c:v>37</c:v>
                </c:pt>
                <c:pt idx="51">
                  <c:v>32.6</c:v>
                </c:pt>
                <c:pt idx="52">
                  <c:v>40.299999999999997</c:v>
                </c:pt>
                <c:pt idx="53">
                  <c:v>25.4</c:v>
                </c:pt>
                <c:pt idx="54">
                  <c:v>32.6</c:v>
                </c:pt>
                <c:pt idx="55">
                  <c:v>23.4</c:v>
                </c:pt>
                <c:pt idx="56">
                  <c:v>21.3</c:v>
                </c:pt>
                <c:pt idx="57">
                  <c:v>12.3</c:v>
                </c:pt>
                <c:pt idx="58">
                  <c:v>29.7</c:v>
                </c:pt>
                <c:pt idx="59">
                  <c:v>25.07</c:v>
                </c:pt>
                <c:pt idx="60">
                  <c:v>32.200000000000003</c:v>
                </c:pt>
                <c:pt idx="61">
                  <c:v>42.1</c:v>
                </c:pt>
                <c:pt idx="62">
                  <c:v>31.578600000000002</c:v>
                </c:pt>
                <c:pt idx="63">
                  <c:v>36.942799999999998</c:v>
                </c:pt>
                <c:pt idx="64">
                  <c:v>31.651199999999999</c:v>
                </c:pt>
                <c:pt idx="65">
                  <c:v>8.5061</c:v>
                </c:pt>
                <c:pt idx="66">
                  <c:v>24.05</c:v>
                </c:pt>
                <c:pt idx="67">
                  <c:v>62.6</c:v>
                </c:pt>
                <c:pt idx="68">
                  <c:v>37.340000000000003</c:v>
                </c:pt>
                <c:pt idx="69">
                  <c:v>52.844544974619296</c:v>
                </c:pt>
                <c:pt idx="70">
                  <c:v>38.11772692682927</c:v>
                </c:pt>
                <c:pt idx="71">
                  <c:v>28.035286829268294</c:v>
                </c:pt>
                <c:pt idx="72">
                  <c:v>40.716000000000001</c:v>
                </c:pt>
                <c:pt idx="73">
                  <c:v>59.5</c:v>
                </c:pt>
                <c:pt idx="74">
                  <c:v>55.556707317073169</c:v>
                </c:pt>
                <c:pt idx="75">
                  <c:v>38</c:v>
                </c:pt>
                <c:pt idx="76">
                  <c:v>45.082316646933471</c:v>
                </c:pt>
                <c:pt idx="77">
                  <c:v>4.7889999999999997</c:v>
                </c:pt>
                <c:pt idx="78">
                  <c:v>45.856999999999999</c:v>
                </c:pt>
                <c:pt idx="79">
                  <c:v>8.27</c:v>
                </c:pt>
                <c:pt idx="80">
                  <c:v>37.017678177810005</c:v>
                </c:pt>
                <c:pt idx="81">
                  <c:v>23.818030269583847</c:v>
                </c:pt>
                <c:pt idx="82">
                  <c:v>46.67</c:v>
                </c:pt>
                <c:pt idx="83">
                  <c:v>49.43</c:v>
                </c:pt>
                <c:pt idx="84">
                  <c:v>31.949733305769229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'TRT MEANS stability'!$H$39</c:f>
              <c:strCache>
                <c:ptCount val="1"/>
                <c:pt idx="0">
                  <c:v>NPKL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38943204516321184"/>
                  <c:y val="3.4576606301955762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'TRT MEANS stability'!$A$40:$A$124</c:f>
              <c:numCache>
                <c:formatCode>General</c:formatCode>
                <c:ptCount val="85"/>
                <c:pt idx="0">
                  <c:v>8.6999999999999993</c:v>
                </c:pt>
                <c:pt idx="1">
                  <c:v>28.150000000000002</c:v>
                </c:pt>
                <c:pt idx="2">
                  <c:v>25.366666666666664</c:v>
                </c:pt>
                <c:pt idx="3">
                  <c:v>22.25</c:v>
                </c:pt>
                <c:pt idx="4">
                  <c:v>16.066666666666666</c:v>
                </c:pt>
                <c:pt idx="5">
                  <c:v>24.483333333333334</c:v>
                </c:pt>
                <c:pt idx="6">
                  <c:v>19.700000000000003</c:v>
                </c:pt>
                <c:pt idx="7">
                  <c:v>29.016666666666666</c:v>
                </c:pt>
                <c:pt idx="8">
                  <c:v>10.583333333333334</c:v>
                </c:pt>
                <c:pt idx="9">
                  <c:v>24.233333333333331</c:v>
                </c:pt>
                <c:pt idx="10">
                  <c:v>28.316666666666663</c:v>
                </c:pt>
                <c:pt idx="11">
                  <c:v>6.8</c:v>
                </c:pt>
                <c:pt idx="12">
                  <c:v>9.5666666666666647</c:v>
                </c:pt>
                <c:pt idx="13">
                  <c:v>9.9833333333333343</c:v>
                </c:pt>
                <c:pt idx="14">
                  <c:v>22.516666666666666</c:v>
                </c:pt>
                <c:pt idx="15">
                  <c:v>8</c:v>
                </c:pt>
                <c:pt idx="16">
                  <c:v>16.849999999999998</c:v>
                </c:pt>
                <c:pt idx="17">
                  <c:v>21.2</c:v>
                </c:pt>
                <c:pt idx="18">
                  <c:v>29.75</c:v>
                </c:pt>
                <c:pt idx="19">
                  <c:v>17.349999999999998</c:v>
                </c:pt>
                <c:pt idx="20">
                  <c:v>23.75</c:v>
                </c:pt>
                <c:pt idx="21">
                  <c:v>21.25</c:v>
                </c:pt>
                <c:pt idx="22">
                  <c:v>16.55</c:v>
                </c:pt>
                <c:pt idx="23">
                  <c:v>26.416666666666668</c:v>
                </c:pt>
                <c:pt idx="24">
                  <c:v>14.633333333333333</c:v>
                </c:pt>
                <c:pt idx="25">
                  <c:v>5.583333333333333</c:v>
                </c:pt>
                <c:pt idx="26">
                  <c:v>16.2</c:v>
                </c:pt>
                <c:pt idx="27">
                  <c:v>16.05</c:v>
                </c:pt>
                <c:pt idx="28">
                  <c:v>33.416666666666664</c:v>
                </c:pt>
                <c:pt idx="29">
                  <c:v>36.916666666666664</c:v>
                </c:pt>
                <c:pt idx="30">
                  <c:v>27.7</c:v>
                </c:pt>
                <c:pt idx="31">
                  <c:v>24.100000000000005</c:v>
                </c:pt>
                <c:pt idx="32">
                  <c:v>23.95</c:v>
                </c:pt>
                <c:pt idx="33">
                  <c:v>34.35</c:v>
                </c:pt>
                <c:pt idx="34">
                  <c:v>16.583333333333332</c:v>
                </c:pt>
                <c:pt idx="35">
                  <c:v>31.833333333333332</c:v>
                </c:pt>
                <c:pt idx="36">
                  <c:v>35.65</c:v>
                </c:pt>
                <c:pt idx="37">
                  <c:v>9.35</c:v>
                </c:pt>
                <c:pt idx="38">
                  <c:v>19.383333333333336</c:v>
                </c:pt>
                <c:pt idx="39">
                  <c:v>21.466666666666665</c:v>
                </c:pt>
                <c:pt idx="40">
                  <c:v>24.933333333333334</c:v>
                </c:pt>
                <c:pt idx="41">
                  <c:v>30.950000000000003</c:v>
                </c:pt>
                <c:pt idx="42">
                  <c:v>30.299999999999997</c:v>
                </c:pt>
                <c:pt idx="43">
                  <c:v>34.783333333333324</c:v>
                </c:pt>
                <c:pt idx="44">
                  <c:v>29.783333333333331</c:v>
                </c:pt>
                <c:pt idx="45">
                  <c:v>38.483333333333334</c:v>
                </c:pt>
                <c:pt idx="46">
                  <c:v>36.216666666666661</c:v>
                </c:pt>
                <c:pt idx="47">
                  <c:v>21.86</c:v>
                </c:pt>
                <c:pt idx="48">
                  <c:v>26.783333333333331</c:v>
                </c:pt>
                <c:pt idx="49">
                  <c:v>44.883333333333333</c:v>
                </c:pt>
                <c:pt idx="50">
                  <c:v>35.68333333333333</c:v>
                </c:pt>
                <c:pt idx="51">
                  <c:v>31.266666666666669</c:v>
                </c:pt>
                <c:pt idx="52">
                  <c:v>36.750000000000007</c:v>
                </c:pt>
                <c:pt idx="53">
                  <c:v>24.383333333333336</c:v>
                </c:pt>
                <c:pt idx="54">
                  <c:v>33.150000000000006</c:v>
                </c:pt>
                <c:pt idx="55">
                  <c:v>21.599999999999998</c:v>
                </c:pt>
                <c:pt idx="56">
                  <c:v>17.233333333333331</c:v>
                </c:pt>
                <c:pt idx="57">
                  <c:v>12.383333333333333</c:v>
                </c:pt>
                <c:pt idx="58">
                  <c:v>25.766666666666666</c:v>
                </c:pt>
                <c:pt idx="59">
                  <c:v>20.111666666666668</c:v>
                </c:pt>
                <c:pt idx="60">
                  <c:v>28.533333333333331</c:v>
                </c:pt>
                <c:pt idx="61">
                  <c:v>28.066666666666666</c:v>
                </c:pt>
                <c:pt idx="62">
                  <c:v>21.904833333333332</c:v>
                </c:pt>
                <c:pt idx="63">
                  <c:v>30.598549999999999</c:v>
                </c:pt>
                <c:pt idx="64">
                  <c:v>22.150766666666669</c:v>
                </c:pt>
                <c:pt idx="65">
                  <c:v>5.9115666666666655</c:v>
                </c:pt>
                <c:pt idx="66">
                  <c:v>21.421666666666667</c:v>
                </c:pt>
                <c:pt idx="67">
                  <c:v>46.43333333333333</c:v>
                </c:pt>
                <c:pt idx="68">
                  <c:v>28.97</c:v>
                </c:pt>
                <c:pt idx="69">
                  <c:v>38.345555979695426</c:v>
                </c:pt>
                <c:pt idx="70">
                  <c:v>31.45561743902439</c:v>
                </c:pt>
                <c:pt idx="71">
                  <c:v>26.781024439024389</c:v>
                </c:pt>
                <c:pt idx="72">
                  <c:v>32.816166666666668</c:v>
                </c:pt>
                <c:pt idx="73">
                  <c:v>41.4</c:v>
                </c:pt>
                <c:pt idx="74">
                  <c:v>45.738368902439028</c:v>
                </c:pt>
                <c:pt idx="75">
                  <c:v>32.166666666666664</c:v>
                </c:pt>
                <c:pt idx="76">
                  <c:v>35.335519885362217</c:v>
                </c:pt>
                <c:pt idx="77">
                  <c:v>3.9091666666666662</c:v>
                </c:pt>
                <c:pt idx="78">
                  <c:v>42.8735</c:v>
                </c:pt>
                <c:pt idx="79">
                  <c:v>4.6616666666666662</c:v>
                </c:pt>
                <c:pt idx="80">
                  <c:v>31.628583295980004</c:v>
                </c:pt>
                <c:pt idx="81">
                  <c:v>17.653851035255773</c:v>
                </c:pt>
                <c:pt idx="82">
                  <c:v>34.991666666666667</c:v>
                </c:pt>
                <c:pt idx="83">
                  <c:v>39.203333333333333</c:v>
                </c:pt>
                <c:pt idx="84">
                  <c:v>28.094052889903846</c:v>
                </c:pt>
              </c:numCache>
            </c:numRef>
          </c:xVal>
          <c:yVal>
            <c:numRef>
              <c:f>'TRT MEANS stability'!$H$40:$H$124</c:f>
              <c:numCache>
                <c:formatCode>General</c:formatCode>
                <c:ptCount val="85"/>
                <c:pt idx="0">
                  <c:v>5.8</c:v>
                </c:pt>
                <c:pt idx="1">
                  <c:v>32.4</c:v>
                </c:pt>
                <c:pt idx="2">
                  <c:v>27.5</c:v>
                </c:pt>
                <c:pt idx="3">
                  <c:v>23.1</c:v>
                </c:pt>
                <c:pt idx="4">
                  <c:v>12.4</c:v>
                </c:pt>
                <c:pt idx="5">
                  <c:v>28</c:v>
                </c:pt>
                <c:pt idx="6">
                  <c:v>16.899999999999999</c:v>
                </c:pt>
                <c:pt idx="7">
                  <c:v>32.5</c:v>
                </c:pt>
                <c:pt idx="8">
                  <c:v>14.1</c:v>
                </c:pt>
                <c:pt idx="9">
                  <c:v>28</c:v>
                </c:pt>
                <c:pt idx="10">
                  <c:v>33.700000000000003</c:v>
                </c:pt>
                <c:pt idx="11">
                  <c:v>8.5</c:v>
                </c:pt>
                <c:pt idx="12">
                  <c:v>10.8</c:v>
                </c:pt>
                <c:pt idx="13">
                  <c:v>12.3</c:v>
                </c:pt>
                <c:pt idx="14">
                  <c:v>23.6</c:v>
                </c:pt>
                <c:pt idx="15">
                  <c:v>10.3</c:v>
                </c:pt>
                <c:pt idx="16">
                  <c:v>12.1</c:v>
                </c:pt>
                <c:pt idx="17">
                  <c:v>20</c:v>
                </c:pt>
                <c:pt idx="18">
                  <c:v>33.700000000000003</c:v>
                </c:pt>
                <c:pt idx="19">
                  <c:v>20.399999999999999</c:v>
                </c:pt>
                <c:pt idx="20">
                  <c:v>26.2</c:v>
                </c:pt>
                <c:pt idx="21">
                  <c:v>29.1</c:v>
                </c:pt>
                <c:pt idx="22">
                  <c:v>29</c:v>
                </c:pt>
                <c:pt idx="23">
                  <c:v>33.6</c:v>
                </c:pt>
                <c:pt idx="24">
                  <c:v>16.7</c:v>
                </c:pt>
                <c:pt idx="25">
                  <c:v>6.5</c:v>
                </c:pt>
                <c:pt idx="26">
                  <c:v>15.4</c:v>
                </c:pt>
                <c:pt idx="27">
                  <c:v>14.1</c:v>
                </c:pt>
                <c:pt idx="28">
                  <c:v>37.5</c:v>
                </c:pt>
                <c:pt idx="29">
                  <c:v>43</c:v>
                </c:pt>
                <c:pt idx="30">
                  <c:v>33.799999999999997</c:v>
                </c:pt>
                <c:pt idx="31">
                  <c:v>29.3</c:v>
                </c:pt>
                <c:pt idx="32">
                  <c:v>30.6</c:v>
                </c:pt>
                <c:pt idx="33">
                  <c:v>44.1</c:v>
                </c:pt>
                <c:pt idx="34">
                  <c:v>23.5</c:v>
                </c:pt>
                <c:pt idx="35">
                  <c:v>38.6</c:v>
                </c:pt>
                <c:pt idx="36">
                  <c:v>38.1</c:v>
                </c:pt>
                <c:pt idx="37">
                  <c:v>11.3</c:v>
                </c:pt>
                <c:pt idx="38">
                  <c:v>25.2</c:v>
                </c:pt>
                <c:pt idx="39">
                  <c:v>28.2</c:v>
                </c:pt>
                <c:pt idx="40">
                  <c:v>30.2</c:v>
                </c:pt>
                <c:pt idx="41">
                  <c:v>33.4</c:v>
                </c:pt>
                <c:pt idx="42">
                  <c:v>39.4</c:v>
                </c:pt>
                <c:pt idx="43">
                  <c:v>42.6</c:v>
                </c:pt>
                <c:pt idx="44">
                  <c:v>42.7</c:v>
                </c:pt>
                <c:pt idx="45">
                  <c:v>50.1</c:v>
                </c:pt>
                <c:pt idx="46">
                  <c:v>46.2</c:v>
                </c:pt>
                <c:pt idx="47">
                  <c:v>0</c:v>
                </c:pt>
                <c:pt idx="48">
                  <c:v>32.799999999999997</c:v>
                </c:pt>
                <c:pt idx="49">
                  <c:v>52.3</c:v>
                </c:pt>
                <c:pt idx="50">
                  <c:v>31.9</c:v>
                </c:pt>
                <c:pt idx="51">
                  <c:v>36.9</c:v>
                </c:pt>
                <c:pt idx="52">
                  <c:v>43.1</c:v>
                </c:pt>
                <c:pt idx="53">
                  <c:v>25.1</c:v>
                </c:pt>
                <c:pt idx="54">
                  <c:v>41.2</c:v>
                </c:pt>
                <c:pt idx="55">
                  <c:v>28.4</c:v>
                </c:pt>
                <c:pt idx="56">
                  <c:v>24.3</c:v>
                </c:pt>
                <c:pt idx="57">
                  <c:v>13.9</c:v>
                </c:pt>
                <c:pt idx="58">
                  <c:v>31.9</c:v>
                </c:pt>
                <c:pt idx="59">
                  <c:v>24.7</c:v>
                </c:pt>
                <c:pt idx="60">
                  <c:v>32.5</c:v>
                </c:pt>
                <c:pt idx="61">
                  <c:v>44.1</c:v>
                </c:pt>
                <c:pt idx="62">
                  <c:v>29.3705</c:v>
                </c:pt>
                <c:pt idx="63">
                  <c:v>40.986899999999999</c:v>
                </c:pt>
                <c:pt idx="64">
                  <c:v>27.758600000000001</c:v>
                </c:pt>
                <c:pt idx="65">
                  <c:v>7.0061999999999998</c:v>
                </c:pt>
                <c:pt idx="66">
                  <c:v>28.04</c:v>
                </c:pt>
                <c:pt idx="67">
                  <c:v>62.3</c:v>
                </c:pt>
                <c:pt idx="68">
                  <c:v>38.57</c:v>
                </c:pt>
                <c:pt idx="69">
                  <c:v>37.618150659898475</c:v>
                </c:pt>
                <c:pt idx="70">
                  <c:v>35.381875609756101</c:v>
                </c:pt>
                <c:pt idx="71">
                  <c:v>39.639847902439023</c:v>
                </c:pt>
                <c:pt idx="72">
                  <c:v>41.524000000000001</c:v>
                </c:pt>
                <c:pt idx="73">
                  <c:v>61</c:v>
                </c:pt>
                <c:pt idx="74">
                  <c:v>65.262530487804867</c:v>
                </c:pt>
                <c:pt idx="75">
                  <c:v>44</c:v>
                </c:pt>
                <c:pt idx="76">
                  <c:v>46.319684745415088</c:v>
                </c:pt>
                <c:pt idx="77">
                  <c:v>6.85</c:v>
                </c:pt>
                <c:pt idx="78">
                  <c:v>48.83</c:v>
                </c:pt>
                <c:pt idx="79">
                  <c:v>5.32</c:v>
                </c:pt>
                <c:pt idx="80">
                  <c:v>39.721065231375015</c:v>
                </c:pt>
                <c:pt idx="81">
                  <c:v>24.932517517938461</c:v>
                </c:pt>
                <c:pt idx="82">
                  <c:v>44.76</c:v>
                </c:pt>
                <c:pt idx="83">
                  <c:v>53.15</c:v>
                </c:pt>
                <c:pt idx="84">
                  <c:v>35.207409790384617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191296"/>
        <c:axId val="718191856"/>
      </c:scatterChart>
      <c:valAx>
        <c:axId val="718191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Env. Mean, bu/ac</a:t>
                </a:r>
              </a:p>
            </c:rich>
          </c:tx>
          <c:layout>
            <c:manualLayout>
              <c:xMode val="edge"/>
              <c:yMode val="edge"/>
              <c:x val="0.44911180932755035"/>
              <c:y val="0.894207606920671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191856"/>
        <c:crosses val="autoZero"/>
        <c:crossBetween val="midCat"/>
      </c:valAx>
      <c:valAx>
        <c:axId val="7181918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Grain yield, bu/ac</a:t>
                </a:r>
              </a:p>
            </c:rich>
          </c:tx>
          <c:layout>
            <c:manualLayout>
              <c:xMode val="edge"/>
              <c:yMode val="edge"/>
              <c:x val="2.4232633279483051E-2"/>
              <c:y val="0.289672808531175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19129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6316656702241783"/>
          <c:y val="9.5717884130982367E-2"/>
          <c:w val="8.7237479806138912E-2"/>
          <c:h val="0.108312607019840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73913043478283"/>
          <c:y val="7.8431587096209454E-2"/>
          <c:w val="0.81391304347826088"/>
          <c:h val="0.70588428386588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'TRT MEANS stability'!$M$93</c:f>
              <c:strCache>
                <c:ptCount val="1"/>
                <c:pt idx="0">
                  <c:v>Yield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stdErr"/>
            <c:noEndCap val="0"/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'TRT MEANS stability'!$L$94:$L$99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'TRT MEANS stability'!$M$94:$M$99</c:f>
              <c:numCache>
                <c:formatCode>General</c:formatCode>
                <c:ptCount val="6"/>
                <c:pt idx="0">
                  <c:v>1.66673202</c:v>
                </c:pt>
                <c:pt idx="1">
                  <c:v>0.99339370000000005</c:v>
                </c:pt>
                <c:pt idx="2">
                  <c:v>1.28561021</c:v>
                </c:pt>
                <c:pt idx="3">
                  <c:v>1.8831695799999999</c:v>
                </c:pt>
                <c:pt idx="4">
                  <c:v>1.9244037199999999</c:v>
                </c:pt>
                <c:pt idx="5">
                  <c:v>2.0303885099999999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194656"/>
        <c:axId val="718195216"/>
      </c:barChart>
      <c:catAx>
        <c:axId val="718194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Treatment</a:t>
                </a:r>
              </a:p>
            </c:rich>
          </c:tx>
          <c:layout>
            <c:manualLayout>
              <c:xMode val="edge"/>
              <c:yMode val="edge"/>
              <c:x val="0.50260869565217503"/>
              <c:y val="0.885156414271745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195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81952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175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Grain yield, Mg ha</a:t>
                </a:r>
                <a:r>
                  <a:rPr lang="en-US" sz="1175" b="0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-1</a:t>
                </a:r>
              </a:p>
            </c:rich>
          </c:tx>
          <c:layout>
            <c:manualLayout>
              <c:xMode val="edge"/>
              <c:yMode val="edge"/>
              <c:x val="2.782608695652174E-2"/>
              <c:y val="0.2352947058088327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194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56969463720498"/>
          <c:y val="7.6271396846853065E-2"/>
          <c:w val="0.84548754456845532"/>
          <c:h val="0.61299604132470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'TRT MEANS stability'!$B$128</c:f>
              <c:strCache>
                <c:ptCount val="1"/>
                <c:pt idx="0">
                  <c:v>Grain yield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'TRT MEANS stability'!$A$129:$A$146</c:f>
              <c:strCache>
                <c:ptCount val="18"/>
                <c:pt idx="0">
                  <c:v>Fultz</c:v>
                </c:pt>
                <c:pt idx="1">
                  <c:v>Currell</c:v>
                </c:pt>
                <c:pt idx="2">
                  <c:v>SNG</c:v>
                </c:pt>
                <c:pt idx="3">
                  <c:v>Kharkov</c:v>
                </c:pt>
                <c:pt idx="4">
                  <c:v>Turkey</c:v>
                </c:pt>
                <c:pt idx="5">
                  <c:v>Tenmarq</c:v>
                </c:pt>
                <c:pt idx="6">
                  <c:v>Pawnee</c:v>
                </c:pt>
                <c:pt idx="7">
                  <c:v>Ponca</c:v>
                </c:pt>
                <c:pt idx="8">
                  <c:v>Concho</c:v>
                </c:pt>
                <c:pt idx="9">
                  <c:v>Kaw</c:v>
                </c:pt>
                <c:pt idx="10">
                  <c:v>Scout66</c:v>
                </c:pt>
                <c:pt idx="11">
                  <c:v>Triumph6</c:v>
                </c:pt>
                <c:pt idx="12">
                  <c:v>Osage</c:v>
                </c:pt>
                <c:pt idx="13">
                  <c:v>Tam101</c:v>
                </c:pt>
                <c:pt idx="14">
                  <c:v>Karl</c:v>
                </c:pt>
                <c:pt idx="15">
                  <c:v>Tonkawa</c:v>
                </c:pt>
                <c:pt idx="16">
                  <c:v>Custer</c:v>
                </c:pt>
                <c:pt idx="17">
                  <c:v>Endurance</c:v>
                </c:pt>
              </c:strCache>
            </c:strRef>
          </c:cat>
          <c:val>
            <c:numRef>
              <c:f>'TRT MEANS stability'!$B$129:$B$146</c:f>
              <c:numCache>
                <c:formatCode>General</c:formatCode>
                <c:ptCount val="18"/>
                <c:pt idx="0">
                  <c:v>1.0187999999999999</c:v>
                </c:pt>
                <c:pt idx="1">
                  <c:v>1.40448</c:v>
                </c:pt>
                <c:pt idx="2">
                  <c:v>1.14744</c:v>
                </c:pt>
                <c:pt idx="3">
                  <c:v>1.0664640000000001</c:v>
                </c:pt>
                <c:pt idx="4">
                  <c:v>1.23732</c:v>
                </c:pt>
                <c:pt idx="5">
                  <c:v>0.90720000000000001</c:v>
                </c:pt>
                <c:pt idx="6">
                  <c:v>1.45418</c:v>
                </c:pt>
                <c:pt idx="7">
                  <c:v>0.88144</c:v>
                </c:pt>
                <c:pt idx="8">
                  <c:v>2.02085333</c:v>
                </c:pt>
                <c:pt idx="9">
                  <c:v>1.516032</c:v>
                </c:pt>
                <c:pt idx="10">
                  <c:v>1.914304</c:v>
                </c:pt>
                <c:pt idx="11">
                  <c:v>2.1509843499999999</c:v>
                </c:pt>
                <c:pt idx="12">
                  <c:v>2.4079999999999999</c:v>
                </c:pt>
                <c:pt idx="13">
                  <c:v>1.74116837</c:v>
                </c:pt>
                <c:pt idx="14">
                  <c:v>1.7723770400000001</c:v>
                </c:pt>
                <c:pt idx="15">
                  <c:v>1.8961437299999999</c:v>
                </c:pt>
                <c:pt idx="16">
                  <c:v>2.3560078500000001</c:v>
                </c:pt>
                <c:pt idx="17">
                  <c:v>2.3745469400000001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9408624"/>
        <c:axId val="719409184"/>
      </c:barChart>
      <c:lineChart>
        <c:grouping val="standard"/>
        <c:varyColors val="0"/>
        <c:ser>
          <c:idx val="1"/>
          <c:order val="1"/>
          <c:tx>
            <c:v>Average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'TRT MEANS stability'!$A$129:$A$146</c:f>
              <c:strCache>
                <c:ptCount val="18"/>
                <c:pt idx="0">
                  <c:v>Fultz</c:v>
                </c:pt>
                <c:pt idx="1">
                  <c:v>Currell</c:v>
                </c:pt>
                <c:pt idx="2">
                  <c:v>SNG</c:v>
                </c:pt>
                <c:pt idx="3">
                  <c:v>Kharkov</c:v>
                </c:pt>
                <c:pt idx="4">
                  <c:v>Turkey</c:v>
                </c:pt>
                <c:pt idx="5">
                  <c:v>Tenmarq</c:v>
                </c:pt>
                <c:pt idx="6">
                  <c:v>Pawnee</c:v>
                </c:pt>
                <c:pt idx="7">
                  <c:v>Ponca</c:v>
                </c:pt>
                <c:pt idx="8">
                  <c:v>Concho</c:v>
                </c:pt>
                <c:pt idx="9">
                  <c:v>Kaw</c:v>
                </c:pt>
                <c:pt idx="10">
                  <c:v>Scout66</c:v>
                </c:pt>
                <c:pt idx="11">
                  <c:v>Triumph6</c:v>
                </c:pt>
                <c:pt idx="12">
                  <c:v>Osage</c:v>
                </c:pt>
                <c:pt idx="13">
                  <c:v>Tam101</c:v>
                </c:pt>
                <c:pt idx="14">
                  <c:v>Karl</c:v>
                </c:pt>
                <c:pt idx="15">
                  <c:v>Tonkawa</c:v>
                </c:pt>
                <c:pt idx="16">
                  <c:v>Custer</c:v>
                </c:pt>
                <c:pt idx="17">
                  <c:v>Endurance</c:v>
                </c:pt>
              </c:strCache>
            </c:strRef>
          </c:cat>
          <c:val>
            <c:numRef>
              <c:f>'TRT MEANS stability'!$C$129:$C$146</c:f>
              <c:numCache>
                <c:formatCode>General</c:formatCode>
                <c:ptCount val="18"/>
                <c:pt idx="0">
                  <c:v>1.5819526276470586</c:v>
                </c:pt>
                <c:pt idx="1">
                  <c:v>1.5819526276470586</c:v>
                </c:pt>
                <c:pt idx="2">
                  <c:v>1.5819526276470586</c:v>
                </c:pt>
                <c:pt idx="3">
                  <c:v>1.5819526276470586</c:v>
                </c:pt>
                <c:pt idx="4">
                  <c:v>1.5819526276470586</c:v>
                </c:pt>
                <c:pt idx="5">
                  <c:v>1.5819526276470586</c:v>
                </c:pt>
                <c:pt idx="6">
                  <c:v>1.5819526276470586</c:v>
                </c:pt>
                <c:pt idx="7">
                  <c:v>1.5819526276470586</c:v>
                </c:pt>
                <c:pt idx="8">
                  <c:v>1.5819526276470586</c:v>
                </c:pt>
                <c:pt idx="9">
                  <c:v>1.5819526276470586</c:v>
                </c:pt>
                <c:pt idx="10">
                  <c:v>1.5819526276470586</c:v>
                </c:pt>
                <c:pt idx="11">
                  <c:v>1.5819526276470586</c:v>
                </c:pt>
                <c:pt idx="12">
                  <c:v>1.5819526276470586</c:v>
                </c:pt>
                <c:pt idx="13">
                  <c:v>1.5819526276470586</c:v>
                </c:pt>
                <c:pt idx="14">
                  <c:v>1.5819526276470586</c:v>
                </c:pt>
                <c:pt idx="15">
                  <c:v>1.5819526276470586</c:v>
                </c:pt>
                <c:pt idx="16">
                  <c:v>1.5819526276470586</c:v>
                </c:pt>
                <c:pt idx="17">
                  <c:v>1.5819526276470586</c:v>
                </c:pt>
              </c:numCache>
            </c:numRef>
          </c:val>
          <c:smooth val="0"/>
        </c:ser>
        <c:ser>
          <c:idx val="2"/>
          <c:order val="2"/>
          <c:tx>
            <c:v>+ 1 Standard deviation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'TRT MEANS stability'!$A$129:$A$146</c:f>
              <c:strCache>
                <c:ptCount val="18"/>
                <c:pt idx="0">
                  <c:v>Fultz</c:v>
                </c:pt>
                <c:pt idx="1">
                  <c:v>Currell</c:v>
                </c:pt>
                <c:pt idx="2">
                  <c:v>SNG</c:v>
                </c:pt>
                <c:pt idx="3">
                  <c:v>Kharkov</c:v>
                </c:pt>
                <c:pt idx="4">
                  <c:v>Turkey</c:v>
                </c:pt>
                <c:pt idx="5">
                  <c:v>Tenmarq</c:v>
                </c:pt>
                <c:pt idx="6">
                  <c:v>Pawnee</c:v>
                </c:pt>
                <c:pt idx="7">
                  <c:v>Ponca</c:v>
                </c:pt>
                <c:pt idx="8">
                  <c:v>Concho</c:v>
                </c:pt>
                <c:pt idx="9">
                  <c:v>Kaw</c:v>
                </c:pt>
                <c:pt idx="10">
                  <c:v>Scout66</c:v>
                </c:pt>
                <c:pt idx="11">
                  <c:v>Triumph6</c:v>
                </c:pt>
                <c:pt idx="12">
                  <c:v>Osage</c:v>
                </c:pt>
                <c:pt idx="13">
                  <c:v>Tam101</c:v>
                </c:pt>
                <c:pt idx="14">
                  <c:v>Karl</c:v>
                </c:pt>
                <c:pt idx="15">
                  <c:v>Tonkawa</c:v>
                </c:pt>
                <c:pt idx="16">
                  <c:v>Custer</c:v>
                </c:pt>
                <c:pt idx="17">
                  <c:v>Endurance</c:v>
                </c:pt>
              </c:strCache>
            </c:strRef>
          </c:cat>
          <c:val>
            <c:numRef>
              <c:f>'TRT MEANS stability'!$D$129:$D$146</c:f>
              <c:numCache>
                <c:formatCode>General</c:formatCode>
                <c:ptCount val="18"/>
                <c:pt idx="0">
                  <c:v>2.0819526276470586</c:v>
                </c:pt>
                <c:pt idx="1">
                  <c:v>2.0819526276470586</c:v>
                </c:pt>
                <c:pt idx="2">
                  <c:v>2.0819526276470586</c:v>
                </c:pt>
                <c:pt idx="3">
                  <c:v>2.0819526276470586</c:v>
                </c:pt>
                <c:pt idx="4">
                  <c:v>2.0819526276470586</c:v>
                </c:pt>
                <c:pt idx="5">
                  <c:v>2.0819526276470586</c:v>
                </c:pt>
                <c:pt idx="6">
                  <c:v>2.0819526276470586</c:v>
                </c:pt>
                <c:pt idx="7">
                  <c:v>2.0819526276470586</c:v>
                </c:pt>
                <c:pt idx="8">
                  <c:v>2.0819526276470586</c:v>
                </c:pt>
                <c:pt idx="9">
                  <c:v>2.0819526276470586</c:v>
                </c:pt>
                <c:pt idx="10">
                  <c:v>2.0819526276470586</c:v>
                </c:pt>
                <c:pt idx="11">
                  <c:v>2.0819526276470586</c:v>
                </c:pt>
                <c:pt idx="12">
                  <c:v>2.0819526276470586</c:v>
                </c:pt>
                <c:pt idx="13">
                  <c:v>2.0819526276470586</c:v>
                </c:pt>
                <c:pt idx="14">
                  <c:v>2.0819526276470586</c:v>
                </c:pt>
                <c:pt idx="15">
                  <c:v>2.0819526276470586</c:v>
                </c:pt>
                <c:pt idx="16">
                  <c:v>2.0819526276470586</c:v>
                </c:pt>
                <c:pt idx="17">
                  <c:v>2.0819526276470586</c:v>
                </c:pt>
              </c:numCache>
            </c:numRef>
          </c:val>
          <c:smooth val="0"/>
        </c:ser>
        <c:ser>
          <c:idx val="3"/>
          <c:order val="3"/>
          <c:tx>
            <c:v> - 1 Standard deviation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Ref>
              <c:f>'TRT MEANS stability'!$A$129:$A$146</c:f>
              <c:strCache>
                <c:ptCount val="18"/>
                <c:pt idx="0">
                  <c:v>Fultz</c:v>
                </c:pt>
                <c:pt idx="1">
                  <c:v>Currell</c:v>
                </c:pt>
                <c:pt idx="2">
                  <c:v>SNG</c:v>
                </c:pt>
                <c:pt idx="3">
                  <c:v>Kharkov</c:v>
                </c:pt>
                <c:pt idx="4">
                  <c:v>Turkey</c:v>
                </c:pt>
                <c:pt idx="5">
                  <c:v>Tenmarq</c:v>
                </c:pt>
                <c:pt idx="6">
                  <c:v>Pawnee</c:v>
                </c:pt>
                <c:pt idx="7">
                  <c:v>Ponca</c:v>
                </c:pt>
                <c:pt idx="8">
                  <c:v>Concho</c:v>
                </c:pt>
                <c:pt idx="9">
                  <c:v>Kaw</c:v>
                </c:pt>
                <c:pt idx="10">
                  <c:v>Scout66</c:v>
                </c:pt>
                <c:pt idx="11">
                  <c:v>Triumph6</c:v>
                </c:pt>
                <c:pt idx="12">
                  <c:v>Osage</c:v>
                </c:pt>
                <c:pt idx="13">
                  <c:v>Tam101</c:v>
                </c:pt>
                <c:pt idx="14">
                  <c:v>Karl</c:v>
                </c:pt>
                <c:pt idx="15">
                  <c:v>Tonkawa</c:v>
                </c:pt>
                <c:pt idx="16">
                  <c:v>Custer</c:v>
                </c:pt>
                <c:pt idx="17">
                  <c:v>Endurance</c:v>
                </c:pt>
              </c:strCache>
            </c:strRef>
          </c:cat>
          <c:val>
            <c:numRef>
              <c:f>'TRT MEANS stability'!$E$129:$E$146</c:f>
              <c:numCache>
                <c:formatCode>General</c:formatCode>
                <c:ptCount val="18"/>
                <c:pt idx="0">
                  <c:v>1.0819526276470586</c:v>
                </c:pt>
                <c:pt idx="1">
                  <c:v>1.0819526276470586</c:v>
                </c:pt>
                <c:pt idx="2">
                  <c:v>1.0819526276470586</c:v>
                </c:pt>
                <c:pt idx="3">
                  <c:v>1.0819526276470586</c:v>
                </c:pt>
                <c:pt idx="4">
                  <c:v>1.0819526276470586</c:v>
                </c:pt>
                <c:pt idx="5">
                  <c:v>1.0819526276470586</c:v>
                </c:pt>
                <c:pt idx="6">
                  <c:v>1.0819526276470586</c:v>
                </c:pt>
                <c:pt idx="7">
                  <c:v>1.0819526276470586</c:v>
                </c:pt>
                <c:pt idx="8">
                  <c:v>1.0819526276470586</c:v>
                </c:pt>
                <c:pt idx="9">
                  <c:v>1.0819526276470586</c:v>
                </c:pt>
                <c:pt idx="10">
                  <c:v>1.0819526276470586</c:v>
                </c:pt>
                <c:pt idx="11">
                  <c:v>1.0819526276470586</c:v>
                </c:pt>
                <c:pt idx="12">
                  <c:v>1.0819526276470586</c:v>
                </c:pt>
                <c:pt idx="13">
                  <c:v>1.0819526276470586</c:v>
                </c:pt>
                <c:pt idx="14">
                  <c:v>1.0819526276470586</c:v>
                </c:pt>
                <c:pt idx="15">
                  <c:v>1.0819526276470586</c:v>
                </c:pt>
                <c:pt idx="16">
                  <c:v>1.0819526276470586</c:v>
                </c:pt>
                <c:pt idx="17">
                  <c:v>1.0819526276470586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408624"/>
        <c:axId val="719409184"/>
      </c:lineChart>
      <c:catAx>
        <c:axId val="719408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variety</a:t>
                </a:r>
              </a:p>
            </c:rich>
          </c:tx>
          <c:layout>
            <c:manualLayout>
              <c:xMode val="edge"/>
              <c:yMode val="edge"/>
              <c:x val="0.5381953557888598"/>
              <c:y val="0.929381200231326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409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94091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1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Grain yield, Mg ha</a:t>
                </a:r>
                <a:r>
                  <a:rPr lang="en-US" sz="1100" b="0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-1</a:t>
                </a:r>
              </a:p>
            </c:rich>
          </c:tx>
          <c:layout>
            <c:manualLayout>
              <c:xMode val="edge"/>
              <c:yMode val="edge"/>
              <c:x val="2.604166666666672E-2"/>
              <c:y val="0.2005655648976082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4086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104184893554973"/>
          <c:y val="1.9774011299435085E-2"/>
          <c:w val="0.58854257801108156"/>
          <c:h val="0.2146898586829188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72083122978887"/>
          <c:y val="0.13059725286638049"/>
          <c:w val="0.85229707050171333"/>
          <c:h val="0.634329513922418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'TRT MEANS stability'!$B$153</c:f>
              <c:strCache>
                <c:ptCount val="1"/>
                <c:pt idx="0">
                  <c:v>Mean grain yield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'TRT MEANS stability'!$C$153:$C$170</c:f>
                <c:numCache>
                  <c:formatCode>General</c:formatCode>
                  <c:ptCount val="18"/>
                  <c:pt idx="0">
                    <c:v>0.67348010000000003</c:v>
                  </c:pt>
                  <c:pt idx="1">
                    <c:v>0</c:v>
                  </c:pt>
                  <c:pt idx="2">
                    <c:v>0.72211305999999997</c:v>
                  </c:pt>
                  <c:pt idx="3">
                    <c:v>0.58718813000000003</c:v>
                  </c:pt>
                  <c:pt idx="4">
                    <c:v>0.61334277999999998</c:v>
                  </c:pt>
                  <c:pt idx="5">
                    <c:v>0.47655456000000002</c:v>
                  </c:pt>
                  <c:pt idx="6">
                    <c:v>0.47311639</c:v>
                  </c:pt>
                  <c:pt idx="7">
                    <c:v>0.33653523000000002</c:v>
                  </c:pt>
                  <c:pt idx="8">
                    <c:v>0.59121950000000001</c:v>
                  </c:pt>
                  <c:pt idx="9">
                    <c:v>0.77113805999999996</c:v>
                  </c:pt>
                  <c:pt idx="10">
                    <c:v>0.62518976999999998</c:v>
                  </c:pt>
                  <c:pt idx="11">
                    <c:v>0.91293553000000005</c:v>
                  </c:pt>
                  <c:pt idx="12">
                    <c:v>0.87121576999999994</c:v>
                  </c:pt>
                  <c:pt idx="13">
                    <c:v>0.65432254999999995</c:v>
                  </c:pt>
                  <c:pt idx="14">
                    <c:v>0.69746467000000001</c:v>
                  </c:pt>
                  <c:pt idx="15">
                    <c:v>1.21661142</c:v>
                  </c:pt>
                  <c:pt idx="16">
                    <c:v>0.98838534</c:v>
                  </c:pt>
                  <c:pt idx="17">
                    <c:v>0.76637162999999997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'TRT MEANS stability'!$A$154:$A$171</c:f>
              <c:strCache>
                <c:ptCount val="18"/>
                <c:pt idx="0">
                  <c:v>Fultz</c:v>
                </c:pt>
                <c:pt idx="1">
                  <c:v>Currell</c:v>
                </c:pt>
                <c:pt idx="2">
                  <c:v>SNG</c:v>
                </c:pt>
                <c:pt idx="3">
                  <c:v>Kharkov</c:v>
                </c:pt>
                <c:pt idx="4">
                  <c:v>Turkey</c:v>
                </c:pt>
                <c:pt idx="5">
                  <c:v>Tenmarq</c:v>
                </c:pt>
                <c:pt idx="6">
                  <c:v>Pawnee</c:v>
                </c:pt>
                <c:pt idx="7">
                  <c:v>Ponca</c:v>
                </c:pt>
                <c:pt idx="8">
                  <c:v>Concho</c:v>
                </c:pt>
                <c:pt idx="9">
                  <c:v>Kaw</c:v>
                </c:pt>
                <c:pt idx="10">
                  <c:v>Scout66</c:v>
                </c:pt>
                <c:pt idx="11">
                  <c:v>Triumph6</c:v>
                </c:pt>
                <c:pt idx="12">
                  <c:v>Osage</c:v>
                </c:pt>
                <c:pt idx="13">
                  <c:v>Tam101</c:v>
                </c:pt>
                <c:pt idx="14">
                  <c:v>Karl</c:v>
                </c:pt>
                <c:pt idx="15">
                  <c:v>Tonkawa</c:v>
                </c:pt>
                <c:pt idx="16">
                  <c:v>Custer</c:v>
                </c:pt>
                <c:pt idx="17">
                  <c:v>Endurance</c:v>
                </c:pt>
              </c:strCache>
            </c:strRef>
          </c:cat>
          <c:val>
            <c:numRef>
              <c:f>'TRT MEANS stability'!$B$154:$B$171</c:f>
              <c:numCache>
                <c:formatCode>General</c:formatCode>
                <c:ptCount val="18"/>
                <c:pt idx="0">
                  <c:v>1.0187999999999999</c:v>
                </c:pt>
                <c:pt idx="1">
                  <c:v>1.40448</c:v>
                </c:pt>
                <c:pt idx="2">
                  <c:v>1.14744</c:v>
                </c:pt>
                <c:pt idx="3">
                  <c:v>1.0664640000000001</c:v>
                </c:pt>
                <c:pt idx="4">
                  <c:v>1.23732</c:v>
                </c:pt>
                <c:pt idx="5">
                  <c:v>0.90720000000000001</c:v>
                </c:pt>
                <c:pt idx="6">
                  <c:v>1.45418</c:v>
                </c:pt>
                <c:pt idx="7">
                  <c:v>0.88144</c:v>
                </c:pt>
                <c:pt idx="8">
                  <c:v>2.02085333</c:v>
                </c:pt>
                <c:pt idx="9">
                  <c:v>1.516032</c:v>
                </c:pt>
                <c:pt idx="10">
                  <c:v>1.914304</c:v>
                </c:pt>
                <c:pt idx="11">
                  <c:v>2.1509843499999999</c:v>
                </c:pt>
                <c:pt idx="12">
                  <c:v>2.4079999999999999</c:v>
                </c:pt>
                <c:pt idx="13">
                  <c:v>1.74116837</c:v>
                </c:pt>
                <c:pt idx="14">
                  <c:v>1.7723770400000001</c:v>
                </c:pt>
                <c:pt idx="15">
                  <c:v>1.8961437299999999</c:v>
                </c:pt>
                <c:pt idx="16">
                  <c:v>2.3560078500000001</c:v>
                </c:pt>
                <c:pt idx="17">
                  <c:v>2.3745469400000001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9411984"/>
        <c:axId val="719412544"/>
      </c:barChart>
      <c:catAx>
        <c:axId val="719411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412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9412544"/>
        <c:scaling>
          <c:orientation val="minMax"/>
          <c:max val="3.4"/>
          <c:min val="0.8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Grain yield, kg ha</a:t>
                </a:r>
                <a:r>
                  <a:rPr lang="en-US" sz="1000" b="0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-1</a:t>
                </a:r>
              </a:p>
            </c:rich>
          </c:tx>
          <c:layout>
            <c:manualLayout>
              <c:xMode val="edge"/>
              <c:yMode val="edge"/>
              <c:x val="2.5948103792415182E-2"/>
              <c:y val="0.235075018607748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41198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72249301909264"/>
          <c:y val="7.8873347922188503E-2"/>
          <c:w val="0.83333474618656789"/>
          <c:h val="0.707043226016761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'TRT MEANS stability'!$F$241</c:f>
              <c:strCache>
                <c:ptCount val="1"/>
                <c:pt idx="0">
                  <c:v>1893-1898</c:v>
                </c:pt>
              </c:strCache>
            </c:strRef>
          </c:tx>
          <c:spPr>
            <a:pattFill prst="dashHorz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'TRT MEANS stability'!$E$242:$E$247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'TRT MEANS stability'!$F$242:$F$247</c:f>
              <c:numCache>
                <c:formatCode>General</c:formatCode>
                <c:ptCount val="6"/>
                <c:pt idx="1">
                  <c:v>0.71231999999999995</c:v>
                </c:pt>
              </c:numCache>
            </c:numRef>
          </c:val>
        </c:ser>
        <c:ser>
          <c:idx val="1"/>
          <c:order val="1"/>
          <c:tx>
            <c:strRef>
              <c:f>'TRT MEANS stability'!$G$241</c:f>
              <c:strCache>
                <c:ptCount val="1"/>
                <c:pt idx="0">
                  <c:v>1899-1929</c:v>
                </c:pt>
              </c:strCache>
            </c:strRef>
          </c:tx>
          <c:spPr>
            <a:pattFill prst="wdDnDiag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'TRT MEANS stability'!$G$248</c:f>
                <c:numCache>
                  <c:formatCode>General</c:formatCode>
                  <c:ptCount val="1"/>
                  <c:pt idx="0">
                    <c:v>0.14579614579621869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'TRT MEANS stability'!$E$242:$E$247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'TRT MEANS stability'!$G$242:$G$247</c:f>
              <c:numCache>
                <c:formatCode>General</c:formatCode>
                <c:ptCount val="6"/>
                <c:pt idx="0">
                  <c:v>1.40448</c:v>
                </c:pt>
                <c:pt idx="1">
                  <c:v>0.82807739999999996</c:v>
                </c:pt>
              </c:numCache>
            </c:numRef>
          </c:val>
        </c:ser>
        <c:ser>
          <c:idx val="2"/>
          <c:order val="2"/>
          <c:tx>
            <c:strRef>
              <c:f>'TRT MEANS stability'!$H$241</c:f>
              <c:strCache>
                <c:ptCount val="1"/>
                <c:pt idx="0">
                  <c:v>1930-1957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'TRT MEANS stability'!$H$248</c:f>
                <c:numCache>
                  <c:formatCode>General</c:formatCode>
                  <c:ptCount val="1"/>
                  <c:pt idx="0">
                    <c:v>0.14367964365211935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'TRT MEANS stability'!$E$242:$E$247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'TRT MEANS stability'!$H$242:$H$247</c:f>
              <c:numCache>
                <c:formatCode>General</c:formatCode>
                <c:ptCount val="6"/>
                <c:pt idx="0">
                  <c:v>1.3144800000000001</c:v>
                </c:pt>
                <c:pt idx="1">
                  <c:v>0.86736000000000002</c:v>
                </c:pt>
                <c:pt idx="2">
                  <c:v>1.2465599999999999</c:v>
                </c:pt>
                <c:pt idx="3">
                  <c:v>1.3214399999999999</c:v>
                </c:pt>
                <c:pt idx="4">
                  <c:v>1.3442400000000001</c:v>
                </c:pt>
                <c:pt idx="5">
                  <c:v>1.38408</c:v>
                </c:pt>
              </c:numCache>
            </c:numRef>
          </c:val>
        </c:ser>
        <c:ser>
          <c:idx val="3"/>
          <c:order val="3"/>
          <c:tx>
            <c:strRef>
              <c:f>'TRT MEANS stability'!$I$241</c:f>
              <c:strCache>
                <c:ptCount val="1"/>
                <c:pt idx="0">
                  <c:v>1958-1994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'TRT MEANS stability'!$I$248</c:f>
                <c:numCache>
                  <c:formatCode>General</c:formatCode>
                  <c:ptCount val="1"/>
                  <c:pt idx="0">
                    <c:v>0.1407293914632676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'TRT MEANS stability'!$E$242:$E$247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'TRT MEANS stability'!$I$242:$I$247</c:f>
              <c:numCache>
                <c:formatCode>General</c:formatCode>
                <c:ptCount val="6"/>
                <c:pt idx="0">
                  <c:v>2.0720048000000002</c:v>
                </c:pt>
                <c:pt idx="1">
                  <c:v>1.2301903999999999</c:v>
                </c:pt>
                <c:pt idx="2">
                  <c:v>1.3355163000000001</c:v>
                </c:pt>
                <c:pt idx="3">
                  <c:v>2.1143198000000001</c:v>
                </c:pt>
                <c:pt idx="4">
                  <c:v>2.1268666000000001</c:v>
                </c:pt>
                <c:pt idx="5">
                  <c:v>2.2941631999999998</c:v>
                </c:pt>
              </c:numCache>
            </c:numRef>
          </c:val>
        </c:ser>
        <c:ser>
          <c:idx val="4"/>
          <c:order val="4"/>
          <c:tx>
            <c:strRef>
              <c:f>'TRT MEANS stability'!$J$241</c:f>
              <c:strCache>
                <c:ptCount val="1"/>
                <c:pt idx="0">
                  <c:v>1995-2006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'TRT MEANS stability'!$J$248</c:f>
                <c:numCache>
                  <c:formatCode>General</c:formatCode>
                  <c:ptCount val="1"/>
                  <c:pt idx="0">
                    <c:v>0.35750302795920486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'TRT MEANS stability'!$E$242:$E$247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'TRT MEANS stability'!$J$242:$J$247</c:f>
              <c:numCache>
                <c:formatCode>General</c:formatCode>
                <c:ptCount val="6"/>
                <c:pt idx="0">
                  <c:v>2.3986019999999999</c:v>
                </c:pt>
                <c:pt idx="1">
                  <c:v>1.1265794</c:v>
                </c:pt>
                <c:pt idx="2">
                  <c:v>1.2231179999999999</c:v>
                </c:pt>
                <c:pt idx="3">
                  <c:v>2.4822942000000001</c:v>
                </c:pt>
                <c:pt idx="4">
                  <c:v>2.6550547</c:v>
                </c:pt>
                <c:pt idx="5">
                  <c:v>2.7483043999999999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719417024"/>
        <c:axId val="719417584"/>
      </c:barChart>
      <c:catAx>
        <c:axId val="719417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Treatment</a:t>
                </a:r>
              </a:p>
            </c:rich>
          </c:tx>
          <c:layout>
            <c:manualLayout>
              <c:xMode val="edge"/>
              <c:yMode val="edge"/>
              <c:x val="0.51041757801108156"/>
              <c:y val="0.887325126612694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41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94175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Yield, Mg ha</a:t>
                </a:r>
                <a:r>
                  <a:rPr lang="en-US" sz="1200" b="0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-1</a:t>
                </a:r>
              </a:p>
            </c:rich>
          </c:tx>
          <c:layout>
            <c:manualLayout>
              <c:xMode val="edge"/>
              <c:yMode val="edge"/>
              <c:x val="2.604166666666672E-2"/>
              <c:y val="0.2901411408081027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417024"/>
        <c:crosses val="autoZero"/>
        <c:crossBetween val="between"/>
        <c:minorUnit val="1.0000000000000005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2291721347331581"/>
          <c:y val="3.6619718309859217E-2"/>
          <c:w val="0.42187572907553333"/>
          <c:h val="0.1859157886954272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31381617083941"/>
          <c:y val="7.8873347922188503E-2"/>
          <c:w val="0.84575461519258532"/>
          <c:h val="0.729578468280243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'TRT MEANS stability'!$B$128</c:f>
              <c:strCache>
                <c:ptCount val="1"/>
                <c:pt idx="0">
                  <c:v>Grain yield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'TRT MEANS stability'!$A$129:$A$145</c:f>
              <c:strCache>
                <c:ptCount val="17"/>
                <c:pt idx="0">
                  <c:v>Fultz</c:v>
                </c:pt>
                <c:pt idx="1">
                  <c:v>Currell</c:v>
                </c:pt>
                <c:pt idx="2">
                  <c:v>SNG</c:v>
                </c:pt>
                <c:pt idx="3">
                  <c:v>Kharkov</c:v>
                </c:pt>
                <c:pt idx="4">
                  <c:v>Turkey</c:v>
                </c:pt>
                <c:pt idx="5">
                  <c:v>Tenmarq</c:v>
                </c:pt>
                <c:pt idx="6">
                  <c:v>Pawnee</c:v>
                </c:pt>
                <c:pt idx="7">
                  <c:v>Ponca</c:v>
                </c:pt>
                <c:pt idx="8">
                  <c:v>Concho</c:v>
                </c:pt>
                <c:pt idx="9">
                  <c:v>Kaw</c:v>
                </c:pt>
                <c:pt idx="10">
                  <c:v>Scout66</c:v>
                </c:pt>
                <c:pt idx="11">
                  <c:v>Triumph6</c:v>
                </c:pt>
                <c:pt idx="12">
                  <c:v>Osage</c:v>
                </c:pt>
                <c:pt idx="13">
                  <c:v>Tam101</c:v>
                </c:pt>
                <c:pt idx="14">
                  <c:v>Karl</c:v>
                </c:pt>
                <c:pt idx="15">
                  <c:v>Tonkawa</c:v>
                </c:pt>
                <c:pt idx="16">
                  <c:v>Custer</c:v>
                </c:pt>
              </c:strCache>
            </c:strRef>
          </c:cat>
          <c:val>
            <c:numRef>
              <c:f>'TRT MEANS stability'!$B$129:$B$145</c:f>
              <c:numCache>
                <c:formatCode>General</c:formatCode>
                <c:ptCount val="17"/>
                <c:pt idx="0">
                  <c:v>1.0187999999999999</c:v>
                </c:pt>
                <c:pt idx="1">
                  <c:v>1.40448</c:v>
                </c:pt>
                <c:pt idx="2">
                  <c:v>1.14744</c:v>
                </c:pt>
                <c:pt idx="3">
                  <c:v>1.0664640000000001</c:v>
                </c:pt>
                <c:pt idx="4">
                  <c:v>1.23732</c:v>
                </c:pt>
                <c:pt idx="5">
                  <c:v>0.90720000000000001</c:v>
                </c:pt>
                <c:pt idx="6">
                  <c:v>1.45418</c:v>
                </c:pt>
                <c:pt idx="7">
                  <c:v>0.88144</c:v>
                </c:pt>
                <c:pt idx="8">
                  <c:v>2.02085333</c:v>
                </c:pt>
                <c:pt idx="9">
                  <c:v>1.516032</c:v>
                </c:pt>
                <c:pt idx="10">
                  <c:v>1.914304</c:v>
                </c:pt>
                <c:pt idx="11">
                  <c:v>2.1509843499999999</c:v>
                </c:pt>
                <c:pt idx="12">
                  <c:v>2.4079999999999999</c:v>
                </c:pt>
                <c:pt idx="13">
                  <c:v>1.74116837</c:v>
                </c:pt>
                <c:pt idx="14">
                  <c:v>1.7723770400000001</c:v>
                </c:pt>
                <c:pt idx="15">
                  <c:v>1.8961437299999999</c:v>
                </c:pt>
                <c:pt idx="16">
                  <c:v>2.3560078500000001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9504128"/>
        <c:axId val="719504688"/>
      </c:barChart>
      <c:lineChart>
        <c:grouping val="standard"/>
        <c:varyColors val="0"/>
        <c:ser>
          <c:idx val="1"/>
          <c:order val="1"/>
          <c:tx>
            <c:v>Average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'TRT MEANS stability'!$C$129:$C$145</c:f>
              <c:numCache>
                <c:formatCode>General</c:formatCode>
                <c:ptCount val="17"/>
                <c:pt idx="0">
                  <c:v>1.5819526276470586</c:v>
                </c:pt>
                <c:pt idx="1">
                  <c:v>1.5819526276470586</c:v>
                </c:pt>
                <c:pt idx="2">
                  <c:v>1.5819526276470586</c:v>
                </c:pt>
                <c:pt idx="3">
                  <c:v>1.5819526276470586</c:v>
                </c:pt>
                <c:pt idx="4">
                  <c:v>1.5819526276470586</c:v>
                </c:pt>
                <c:pt idx="5">
                  <c:v>1.5819526276470586</c:v>
                </c:pt>
                <c:pt idx="6">
                  <c:v>1.5819526276470586</c:v>
                </c:pt>
                <c:pt idx="7">
                  <c:v>1.5819526276470586</c:v>
                </c:pt>
                <c:pt idx="8">
                  <c:v>1.5819526276470586</c:v>
                </c:pt>
                <c:pt idx="9">
                  <c:v>1.5819526276470586</c:v>
                </c:pt>
                <c:pt idx="10">
                  <c:v>1.5819526276470586</c:v>
                </c:pt>
                <c:pt idx="11">
                  <c:v>1.5819526276470586</c:v>
                </c:pt>
                <c:pt idx="12">
                  <c:v>1.5819526276470586</c:v>
                </c:pt>
                <c:pt idx="13">
                  <c:v>1.5819526276470586</c:v>
                </c:pt>
                <c:pt idx="14">
                  <c:v>1.5819526276470586</c:v>
                </c:pt>
                <c:pt idx="15">
                  <c:v>1.5819526276470586</c:v>
                </c:pt>
                <c:pt idx="16">
                  <c:v>1.5819526276470586</c:v>
                </c:pt>
              </c:numCache>
            </c:numRef>
          </c:val>
          <c:smooth val="0"/>
        </c:ser>
        <c:ser>
          <c:idx val="2"/>
          <c:order val="2"/>
          <c:tx>
            <c:v>+ 1 Standard deviation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val>
            <c:numRef>
              <c:f>'TRT MEANS stability'!$D$129:$D$145</c:f>
              <c:numCache>
                <c:formatCode>General</c:formatCode>
                <c:ptCount val="17"/>
                <c:pt idx="0">
                  <c:v>2.0819526276470586</c:v>
                </c:pt>
                <c:pt idx="1">
                  <c:v>2.0819526276470586</c:v>
                </c:pt>
                <c:pt idx="2">
                  <c:v>2.0819526276470586</c:v>
                </c:pt>
                <c:pt idx="3">
                  <c:v>2.0819526276470586</c:v>
                </c:pt>
                <c:pt idx="4">
                  <c:v>2.0819526276470586</c:v>
                </c:pt>
                <c:pt idx="5">
                  <c:v>2.0819526276470586</c:v>
                </c:pt>
                <c:pt idx="6">
                  <c:v>2.0819526276470586</c:v>
                </c:pt>
                <c:pt idx="7">
                  <c:v>2.0819526276470586</c:v>
                </c:pt>
                <c:pt idx="8">
                  <c:v>2.0819526276470586</c:v>
                </c:pt>
                <c:pt idx="9">
                  <c:v>2.0819526276470586</c:v>
                </c:pt>
                <c:pt idx="10">
                  <c:v>2.0819526276470586</c:v>
                </c:pt>
                <c:pt idx="11">
                  <c:v>2.0819526276470586</c:v>
                </c:pt>
                <c:pt idx="12">
                  <c:v>2.0819526276470586</c:v>
                </c:pt>
                <c:pt idx="13">
                  <c:v>2.0819526276470586</c:v>
                </c:pt>
                <c:pt idx="14">
                  <c:v>2.0819526276470586</c:v>
                </c:pt>
                <c:pt idx="15">
                  <c:v>2.0819526276470586</c:v>
                </c:pt>
                <c:pt idx="16">
                  <c:v>2.0819526276470586</c:v>
                </c:pt>
              </c:numCache>
            </c:numRef>
          </c:val>
          <c:smooth val="0"/>
        </c:ser>
        <c:ser>
          <c:idx val="3"/>
          <c:order val="3"/>
          <c:tx>
            <c:v>- 1 Standard deviation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val>
            <c:numRef>
              <c:f>'TRT MEANS stability'!$E$129:$E$145</c:f>
              <c:numCache>
                <c:formatCode>General</c:formatCode>
                <c:ptCount val="17"/>
                <c:pt idx="0">
                  <c:v>1.0819526276470586</c:v>
                </c:pt>
                <c:pt idx="1">
                  <c:v>1.0819526276470586</c:v>
                </c:pt>
                <c:pt idx="2">
                  <c:v>1.0819526276470586</c:v>
                </c:pt>
                <c:pt idx="3">
                  <c:v>1.0819526276470586</c:v>
                </c:pt>
                <c:pt idx="4">
                  <c:v>1.0819526276470586</c:v>
                </c:pt>
                <c:pt idx="5">
                  <c:v>1.0819526276470586</c:v>
                </c:pt>
                <c:pt idx="6">
                  <c:v>1.0819526276470586</c:v>
                </c:pt>
                <c:pt idx="7">
                  <c:v>1.0819526276470586</c:v>
                </c:pt>
                <c:pt idx="8">
                  <c:v>1.0819526276470586</c:v>
                </c:pt>
                <c:pt idx="9">
                  <c:v>1.0819526276470586</c:v>
                </c:pt>
                <c:pt idx="10">
                  <c:v>1.0819526276470586</c:v>
                </c:pt>
                <c:pt idx="11">
                  <c:v>1.0819526276470586</c:v>
                </c:pt>
                <c:pt idx="12">
                  <c:v>1.0819526276470586</c:v>
                </c:pt>
                <c:pt idx="13">
                  <c:v>1.0819526276470586</c:v>
                </c:pt>
                <c:pt idx="14">
                  <c:v>1.0819526276470586</c:v>
                </c:pt>
                <c:pt idx="15">
                  <c:v>1.0819526276470586</c:v>
                </c:pt>
                <c:pt idx="16">
                  <c:v>1.0819526276470586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504128"/>
        <c:axId val="719504688"/>
      </c:lineChart>
      <c:catAx>
        <c:axId val="719504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variety</a:t>
                </a:r>
              </a:p>
            </c:rich>
          </c:tx>
          <c:layout>
            <c:manualLayout>
              <c:xMode val="edge"/>
              <c:yMode val="edge"/>
              <c:x val="0.52686344882799419"/>
              <c:y val="0.915494140697201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50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95046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175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Grain yield, Mg ha</a:t>
                </a:r>
                <a:r>
                  <a:rPr lang="en-US" sz="1175" b="0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-1</a:t>
                </a:r>
              </a:p>
            </c:rich>
          </c:tx>
          <c:layout>
            <c:manualLayout>
              <c:xMode val="edge"/>
              <c:yMode val="edge"/>
              <c:x val="1.3864818024263457E-2"/>
              <c:y val="0.2450707182728919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504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1837106583514149"/>
          <c:y val="2.8169014084507043E-2"/>
          <c:w val="0.67764352679485373"/>
          <c:h val="0.1352115633433144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44554220843818"/>
          <c:y val="7.8651685393258425E-2"/>
          <c:w val="0.83362288915498495"/>
          <c:h val="0.719101123595506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'TRT MEANS stability'!$F$241</c:f>
              <c:strCache>
                <c:ptCount val="1"/>
                <c:pt idx="0">
                  <c:v>1893-1898</c:v>
                </c:pt>
              </c:strCache>
            </c:strRef>
          </c:tx>
          <c:spPr>
            <a:pattFill prst="dashHorz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'TRT MEANS stability'!$E$242:$E$247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'TRT MEANS stability'!$F$242:$F$247</c:f>
              <c:numCache>
                <c:formatCode>General</c:formatCode>
                <c:ptCount val="6"/>
                <c:pt idx="1">
                  <c:v>0.71231999999999995</c:v>
                </c:pt>
              </c:numCache>
            </c:numRef>
          </c:val>
        </c:ser>
        <c:ser>
          <c:idx val="1"/>
          <c:order val="1"/>
          <c:tx>
            <c:strRef>
              <c:f>'TRT MEANS stability'!$G$241</c:f>
              <c:strCache>
                <c:ptCount val="1"/>
                <c:pt idx="0">
                  <c:v>1899-1929</c:v>
                </c:pt>
              </c:strCache>
            </c:strRef>
          </c:tx>
          <c:spPr>
            <a:pattFill prst="wdDnDiag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'TRT MEANS stability'!$G$248</c:f>
                <c:numCache>
                  <c:formatCode>General</c:formatCode>
                  <c:ptCount val="1"/>
                  <c:pt idx="0">
                    <c:v>0.14579614579621869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'TRT MEANS stability'!$E$242:$E$247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'TRT MEANS stability'!$G$242:$G$247</c:f>
              <c:numCache>
                <c:formatCode>General</c:formatCode>
                <c:ptCount val="6"/>
                <c:pt idx="0">
                  <c:v>1.40448</c:v>
                </c:pt>
                <c:pt idx="1">
                  <c:v>0.82807739999999996</c:v>
                </c:pt>
              </c:numCache>
            </c:numRef>
          </c:val>
        </c:ser>
        <c:ser>
          <c:idx val="2"/>
          <c:order val="2"/>
          <c:tx>
            <c:strRef>
              <c:f>'TRT MEANS stability'!$H$241</c:f>
              <c:strCache>
                <c:ptCount val="1"/>
                <c:pt idx="0">
                  <c:v>1930-1957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'TRT MEANS stability'!$H$248</c:f>
                <c:numCache>
                  <c:formatCode>General</c:formatCode>
                  <c:ptCount val="1"/>
                  <c:pt idx="0">
                    <c:v>0.14367964365211935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'TRT MEANS stability'!$E$242:$E$247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'TRT MEANS stability'!$H$242:$H$247</c:f>
              <c:numCache>
                <c:formatCode>General</c:formatCode>
                <c:ptCount val="6"/>
                <c:pt idx="0">
                  <c:v>1.3144800000000001</c:v>
                </c:pt>
                <c:pt idx="1">
                  <c:v>0.86736000000000002</c:v>
                </c:pt>
                <c:pt idx="2">
                  <c:v>1.2465599999999999</c:v>
                </c:pt>
                <c:pt idx="3">
                  <c:v>1.3214399999999999</c:v>
                </c:pt>
                <c:pt idx="4">
                  <c:v>1.3442400000000001</c:v>
                </c:pt>
                <c:pt idx="5">
                  <c:v>1.38408</c:v>
                </c:pt>
              </c:numCache>
            </c:numRef>
          </c:val>
        </c:ser>
        <c:ser>
          <c:idx val="3"/>
          <c:order val="3"/>
          <c:tx>
            <c:strRef>
              <c:f>'TRT MEANS stability'!$I$241</c:f>
              <c:strCache>
                <c:ptCount val="1"/>
                <c:pt idx="0">
                  <c:v>1958-1994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'TRT MEANS stability'!$I$248</c:f>
                <c:numCache>
                  <c:formatCode>General</c:formatCode>
                  <c:ptCount val="1"/>
                  <c:pt idx="0">
                    <c:v>0.1407293914632676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'TRT MEANS stability'!$E$242:$E$247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'TRT MEANS stability'!$I$242:$I$247</c:f>
              <c:numCache>
                <c:formatCode>General</c:formatCode>
                <c:ptCount val="6"/>
                <c:pt idx="0">
                  <c:v>2.0720048000000002</c:v>
                </c:pt>
                <c:pt idx="1">
                  <c:v>1.2301903999999999</c:v>
                </c:pt>
                <c:pt idx="2">
                  <c:v>1.3355163000000001</c:v>
                </c:pt>
                <c:pt idx="3">
                  <c:v>2.1143198000000001</c:v>
                </c:pt>
                <c:pt idx="4">
                  <c:v>2.1268666000000001</c:v>
                </c:pt>
                <c:pt idx="5">
                  <c:v>2.2941631999999998</c:v>
                </c:pt>
              </c:numCache>
            </c:numRef>
          </c:val>
        </c:ser>
        <c:ser>
          <c:idx val="4"/>
          <c:order val="4"/>
          <c:tx>
            <c:strRef>
              <c:f>'TRT MEANS stability'!$J$241</c:f>
              <c:strCache>
                <c:ptCount val="1"/>
                <c:pt idx="0">
                  <c:v>1995-2006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'TRT MEANS stability'!$J$248</c:f>
                <c:numCache>
                  <c:formatCode>General</c:formatCode>
                  <c:ptCount val="1"/>
                  <c:pt idx="0">
                    <c:v>0.35750302795920486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'TRT MEANS stability'!$E$242:$E$247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'TRT MEANS stability'!$J$242:$J$247</c:f>
              <c:numCache>
                <c:formatCode>General</c:formatCode>
                <c:ptCount val="6"/>
                <c:pt idx="0">
                  <c:v>2.3986019999999999</c:v>
                </c:pt>
                <c:pt idx="1">
                  <c:v>1.1265794</c:v>
                </c:pt>
                <c:pt idx="2">
                  <c:v>1.2231179999999999</c:v>
                </c:pt>
                <c:pt idx="3">
                  <c:v>2.4822942000000001</c:v>
                </c:pt>
                <c:pt idx="4">
                  <c:v>2.6550547</c:v>
                </c:pt>
                <c:pt idx="5">
                  <c:v>2.7483043999999999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719509728"/>
        <c:axId val="719510288"/>
      </c:barChart>
      <c:catAx>
        <c:axId val="719509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Treatment</a:t>
                </a:r>
              </a:p>
            </c:rich>
          </c:tx>
          <c:layout>
            <c:manualLayout>
              <c:xMode val="edge"/>
              <c:yMode val="edge"/>
              <c:x val="0.52339724432192947"/>
              <c:y val="0.898876404494382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510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95102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175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Yield, Mg ha</a:t>
                </a:r>
                <a:r>
                  <a:rPr lang="en-US" sz="1175" b="0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-1</a:t>
                </a:r>
              </a:p>
            </c:rich>
          </c:tx>
          <c:layout>
            <c:manualLayout>
              <c:xMode val="edge"/>
              <c:yMode val="edge"/>
              <c:x val="2.599653379549394E-2"/>
              <c:y val="0.2977528089887643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509728"/>
        <c:crosses val="autoZero"/>
        <c:crossBetween val="between"/>
        <c:minorUnit val="1.0000000000000005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2235720101711773"/>
          <c:y val="3.6516853932584269E-2"/>
          <c:w val="0.42114421139298786"/>
          <c:h val="0.1853932584269664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38</xdr:row>
      <xdr:rowOff>76200</xdr:rowOff>
    </xdr:from>
    <xdr:to>
      <xdr:col>18</xdr:col>
      <xdr:colOff>419100</xdr:colOff>
      <xdr:row>61</xdr:row>
      <xdr:rowOff>123825</xdr:rowOff>
    </xdr:to>
    <xdr:graphicFrame macro="">
      <xdr:nvGraphicFramePr>
        <xdr:cNvPr id="26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63</xdr:row>
      <xdr:rowOff>0</xdr:rowOff>
    </xdr:from>
    <xdr:to>
      <xdr:col>18</xdr:col>
      <xdr:colOff>409575</xdr:colOff>
      <xdr:row>86</xdr:row>
      <xdr:rowOff>57150</xdr:rowOff>
    </xdr:to>
    <xdr:graphicFrame macro="">
      <xdr:nvGraphicFramePr>
        <xdr:cNvPr id="263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28575</xdr:colOff>
      <xdr:row>12</xdr:row>
      <xdr:rowOff>76200</xdr:rowOff>
    </xdr:from>
    <xdr:to>
      <xdr:col>18</xdr:col>
      <xdr:colOff>438150</xdr:colOff>
      <xdr:row>35</xdr:row>
      <xdr:rowOff>133350</xdr:rowOff>
    </xdr:to>
    <xdr:graphicFrame macro="">
      <xdr:nvGraphicFramePr>
        <xdr:cNvPr id="263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9525</xdr:colOff>
      <xdr:row>90</xdr:row>
      <xdr:rowOff>0</xdr:rowOff>
    </xdr:from>
    <xdr:to>
      <xdr:col>28</xdr:col>
      <xdr:colOff>0</xdr:colOff>
      <xdr:row>111</xdr:row>
      <xdr:rowOff>0</xdr:rowOff>
    </xdr:to>
    <xdr:graphicFrame macro="">
      <xdr:nvGraphicFramePr>
        <xdr:cNvPr id="263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504825</xdr:colOff>
      <xdr:row>127</xdr:row>
      <xdr:rowOff>19050</xdr:rowOff>
    </xdr:from>
    <xdr:to>
      <xdr:col>18</xdr:col>
      <xdr:colOff>504825</xdr:colOff>
      <xdr:row>147</xdr:row>
      <xdr:rowOff>152400</xdr:rowOff>
    </xdr:to>
    <xdr:graphicFrame macro="">
      <xdr:nvGraphicFramePr>
        <xdr:cNvPr id="2639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190500</xdr:colOff>
      <xdr:row>171</xdr:row>
      <xdr:rowOff>123825</xdr:rowOff>
    </xdr:from>
    <xdr:to>
      <xdr:col>9</xdr:col>
      <xdr:colOff>590550</xdr:colOff>
      <xdr:row>187</xdr:row>
      <xdr:rowOff>85725</xdr:rowOff>
    </xdr:to>
    <xdr:graphicFrame macro="">
      <xdr:nvGraphicFramePr>
        <xdr:cNvPr id="264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9525</xdr:colOff>
      <xdr:row>235</xdr:row>
      <xdr:rowOff>0</xdr:rowOff>
    </xdr:from>
    <xdr:to>
      <xdr:col>20</xdr:col>
      <xdr:colOff>9525</xdr:colOff>
      <xdr:row>255</xdr:row>
      <xdr:rowOff>142875</xdr:rowOff>
    </xdr:to>
    <xdr:graphicFrame macro="">
      <xdr:nvGraphicFramePr>
        <xdr:cNvPr id="264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271</xdr:row>
      <xdr:rowOff>152400</xdr:rowOff>
    </xdr:from>
    <xdr:to>
      <xdr:col>8</xdr:col>
      <xdr:colOff>142875</xdr:colOff>
      <xdr:row>292</xdr:row>
      <xdr:rowOff>133350</xdr:rowOff>
    </xdr:to>
    <xdr:graphicFrame macro="">
      <xdr:nvGraphicFramePr>
        <xdr:cNvPr id="264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298</xdr:row>
      <xdr:rowOff>19050</xdr:rowOff>
    </xdr:from>
    <xdr:to>
      <xdr:col>8</xdr:col>
      <xdr:colOff>142875</xdr:colOff>
      <xdr:row>319</xdr:row>
      <xdr:rowOff>9525</xdr:rowOff>
    </xdr:to>
    <xdr:graphicFrame macro="">
      <xdr:nvGraphicFramePr>
        <xdr:cNvPr id="264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323</xdr:row>
      <xdr:rowOff>0</xdr:rowOff>
    </xdr:from>
    <xdr:to>
      <xdr:col>8</xdr:col>
      <xdr:colOff>133350</xdr:colOff>
      <xdr:row>344</xdr:row>
      <xdr:rowOff>9525</xdr:rowOff>
    </xdr:to>
    <xdr:graphicFrame macro="">
      <xdr:nvGraphicFramePr>
        <xdr:cNvPr id="264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257</xdr:row>
      <xdr:rowOff>0</xdr:rowOff>
    </xdr:from>
    <xdr:to>
      <xdr:col>20</xdr:col>
      <xdr:colOff>9525</xdr:colOff>
      <xdr:row>278</xdr:row>
      <xdr:rowOff>0</xdr:rowOff>
    </xdr:to>
    <xdr:graphicFrame macro="">
      <xdr:nvGraphicFramePr>
        <xdr:cNvPr id="264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1209675</xdr:colOff>
      <xdr:row>10</xdr:row>
      <xdr:rowOff>19050</xdr:rowOff>
    </xdr:from>
    <xdr:to>
      <xdr:col>9</xdr:col>
      <xdr:colOff>542925</xdr:colOff>
      <xdr:row>32</xdr:row>
      <xdr:rowOff>9525</xdr:rowOff>
    </xdr:to>
    <xdr:graphicFrame macro="">
      <xdr:nvGraphicFramePr>
        <xdr:cNvPr id="123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581025</xdr:colOff>
      <xdr:row>5</xdr:row>
      <xdr:rowOff>9525</xdr:rowOff>
    </xdr:from>
    <xdr:to>
      <xdr:col>16</xdr:col>
      <xdr:colOff>428625</xdr:colOff>
      <xdr:row>26</xdr:row>
      <xdr:rowOff>142875</xdr:rowOff>
    </xdr:to>
    <xdr:graphicFrame macro="">
      <xdr:nvGraphicFramePr>
        <xdr:cNvPr id="103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0</xdr:colOff>
      <xdr:row>6</xdr:row>
      <xdr:rowOff>0</xdr:rowOff>
    </xdr:from>
    <xdr:to>
      <xdr:col>33</xdr:col>
      <xdr:colOff>180975</xdr:colOff>
      <xdr:row>40</xdr:row>
      <xdr:rowOff>28575</xdr:rowOff>
    </xdr:to>
    <xdr:graphicFrame macro="">
      <xdr:nvGraphicFramePr>
        <xdr:cNvPr id="1034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0.17736</cdr:x>
      <cdr:y>0.01344</cdr:y>
    </cdr:from>
    <cdr:to>
      <cdr:x>0.86193</cdr:x>
      <cdr:y>0.34406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879" y="50800"/>
          <a:ext cx="3658048" cy="1171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125" b="0" i="0" strike="noStrike">
              <a:solidFill>
                <a:srgbClr val="000000"/>
              </a:solidFill>
              <a:latin typeface="Arial"/>
              <a:cs typeface="Arial"/>
            </a:rPr>
            <a:t>                           Manure     Y= -0.10 + 1.16(x)   r=0.92               </a:t>
          </a:r>
        </a:p>
        <a:p xmlns:a="http://schemas.openxmlformats.org/drawingml/2006/main">
          <a:pPr algn="l" rtl="0">
            <a:defRPr sz="1000"/>
          </a:pPr>
          <a:r>
            <a:rPr lang="en-US" sz="1125" b="0" i="0" strike="noStrike">
              <a:solidFill>
                <a:srgbClr val="000000"/>
              </a:solidFill>
              <a:latin typeface="Arial"/>
              <a:cs typeface="Arial"/>
            </a:rPr>
            <a:t>                           Check       Y=  0.04 + 0.66(x)   r=0.84   </a:t>
          </a:r>
        </a:p>
        <a:p xmlns:a="http://schemas.openxmlformats.org/drawingml/2006/main">
          <a:pPr algn="l" rtl="0">
            <a:defRPr sz="1000"/>
          </a:pPr>
          <a:r>
            <a:rPr lang="en-US" sz="1125" b="0" i="0" strike="noStrike">
              <a:solidFill>
                <a:srgbClr val="000000"/>
              </a:solidFill>
              <a:latin typeface="Arial"/>
              <a:cs typeface="Arial"/>
            </a:rPr>
            <a:t>                           P               Y= 0.33 +  0.62(x)   r=0.75    </a:t>
          </a:r>
        </a:p>
        <a:p xmlns:a="http://schemas.openxmlformats.org/drawingml/2006/main">
          <a:pPr algn="l" rtl="0">
            <a:defRPr sz="1000"/>
          </a:pPr>
          <a:r>
            <a:rPr lang="en-US" sz="1125" b="0" i="0" strike="noStrike">
              <a:solidFill>
                <a:srgbClr val="000000"/>
              </a:solidFill>
              <a:latin typeface="Arial"/>
              <a:cs typeface="Arial"/>
            </a:rPr>
            <a:t>                           NP            Y= -0.19 + 1.23(x)   r=0.95    </a:t>
          </a:r>
        </a:p>
        <a:p xmlns:a="http://schemas.openxmlformats.org/drawingml/2006/main">
          <a:pPr algn="l" rtl="0">
            <a:defRPr sz="1000"/>
          </a:pPr>
          <a:r>
            <a:rPr lang="en-US" sz="1125" b="0" i="0" strike="noStrike">
              <a:solidFill>
                <a:srgbClr val="000000"/>
              </a:solidFill>
              <a:latin typeface="Arial"/>
              <a:cs typeface="Arial"/>
            </a:rPr>
            <a:t>                           NPK          Y= -0.03 + 1.13(x)   r=0.95  </a:t>
          </a:r>
        </a:p>
        <a:p xmlns:a="http://schemas.openxmlformats.org/drawingml/2006/main">
          <a:pPr algn="l" rtl="0">
            <a:defRPr sz="1000"/>
          </a:pPr>
          <a:r>
            <a:rPr lang="en-US" sz="1125" b="0" i="0" strike="noStrike">
              <a:solidFill>
                <a:srgbClr val="000000"/>
              </a:solidFill>
              <a:latin typeface="Arial"/>
              <a:cs typeface="Arial"/>
            </a:rPr>
            <a:t>                           NPKL        Y= 0.09 + 1.22(x)   r=0.91   </a:t>
          </a:r>
        </a:p>
      </cdr:txBody>
    </cdr:sp>
  </cdr:relSizeAnchor>
  <cdr:relSizeAnchor xmlns:cdr="http://schemas.openxmlformats.org/drawingml/2006/chartDrawing">
    <cdr:from>
      <cdr:x>0.2024</cdr:x>
      <cdr:y>0.04312</cdr:y>
    </cdr:from>
    <cdr:to>
      <cdr:x>0.33033</cdr:x>
      <cdr:y>0.04312</cdr:y>
    </cdr:to>
    <cdr:sp macro="" textlink="">
      <cdr:nvSpPr>
        <cdr:cNvPr id="1126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084710" y="155966"/>
          <a:ext cx="68358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0.2024</cdr:x>
      <cdr:y>0.1453</cdr:y>
    </cdr:from>
    <cdr:to>
      <cdr:x>0.33033</cdr:x>
      <cdr:y>0.1453</cdr:y>
    </cdr:to>
    <cdr:sp macro="" textlink="">
      <cdr:nvSpPr>
        <cdr:cNvPr id="1126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084710" y="518011"/>
          <a:ext cx="68358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0.2024</cdr:x>
      <cdr:y>0.09421</cdr:y>
    </cdr:from>
    <cdr:to>
      <cdr:x>0.33033</cdr:x>
      <cdr:y>0.09421</cdr:y>
    </cdr:to>
    <cdr:sp macro="" textlink="">
      <cdr:nvSpPr>
        <cdr:cNvPr id="1126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084710" y="336988"/>
          <a:ext cx="68358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prstDash val="lg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0.2024</cdr:x>
      <cdr:y>0.20952</cdr:y>
    </cdr:from>
    <cdr:to>
      <cdr:x>0.33107</cdr:x>
      <cdr:y>0.20952</cdr:y>
    </cdr:to>
    <cdr:sp macro="" textlink="">
      <cdr:nvSpPr>
        <cdr:cNvPr id="1126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084710" y="745582"/>
          <a:ext cx="68752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0.2024</cdr:x>
      <cdr:y>0.24675</cdr:y>
    </cdr:from>
    <cdr:to>
      <cdr:x>0.33033</cdr:x>
      <cdr:y>0.24675</cdr:y>
    </cdr:to>
    <cdr:sp macro="" textlink="">
      <cdr:nvSpPr>
        <cdr:cNvPr id="1127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084710" y="877470"/>
          <a:ext cx="68358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C0C0C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0.21296</cdr:x>
      <cdr:y>0.30367</cdr:y>
    </cdr:from>
    <cdr:to>
      <cdr:x>0.33107</cdr:x>
      <cdr:y>0.30367</cdr:y>
    </cdr:to>
    <cdr:sp macro="" textlink="">
      <cdr:nvSpPr>
        <cdr:cNvPr id="1127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141129" y="1079181"/>
          <a:ext cx="631105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prstDash val="lgDashDot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0.17173</cdr:x>
      <cdr:y>0.00859</cdr:y>
    </cdr:from>
    <cdr:to>
      <cdr:x>0.68917</cdr:x>
      <cdr:y>0.23194</cdr:y>
    </cdr:to>
    <cdr:sp macro="" textlink="">
      <cdr:nvSpPr>
        <cdr:cNvPr id="17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6917" y="50800"/>
          <a:ext cx="3656972" cy="12381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525" b="0" i="0" strike="noStrike">
              <a:solidFill>
                <a:srgbClr val="000000"/>
              </a:solidFill>
              <a:latin typeface="Arial"/>
              <a:cs typeface="Arial"/>
            </a:rPr>
            <a:t>                           Manure     Y= -0.10 + 1.16(x)   r=0.92               </a:t>
          </a:r>
        </a:p>
        <a:p xmlns:a="http://schemas.openxmlformats.org/drawingml/2006/main">
          <a:pPr algn="l" rtl="0">
            <a:defRPr sz="1000"/>
          </a:pPr>
          <a:r>
            <a:rPr lang="en-US" sz="1525" b="0" i="0" strike="noStrike">
              <a:solidFill>
                <a:srgbClr val="000000"/>
              </a:solidFill>
              <a:latin typeface="Arial"/>
              <a:cs typeface="Arial"/>
            </a:rPr>
            <a:t>                           Check       Y=  0.04 + 0.66(x)   r=0.84   </a:t>
          </a:r>
        </a:p>
        <a:p xmlns:a="http://schemas.openxmlformats.org/drawingml/2006/main">
          <a:pPr algn="l" rtl="0">
            <a:defRPr sz="1000"/>
          </a:pPr>
          <a:r>
            <a:rPr lang="en-US" sz="1525" b="0" i="0" strike="noStrike">
              <a:solidFill>
                <a:srgbClr val="000000"/>
              </a:solidFill>
              <a:latin typeface="Arial"/>
              <a:cs typeface="Arial"/>
            </a:rPr>
            <a:t>                           P               Y= 0.33 +  0.62(x)   r=0.75    </a:t>
          </a:r>
        </a:p>
        <a:p xmlns:a="http://schemas.openxmlformats.org/drawingml/2006/main">
          <a:pPr algn="l" rtl="0">
            <a:defRPr sz="1000"/>
          </a:pPr>
          <a:r>
            <a:rPr lang="en-US" sz="1525" b="0" i="0" strike="noStrike">
              <a:solidFill>
                <a:srgbClr val="000000"/>
              </a:solidFill>
              <a:latin typeface="Arial"/>
              <a:cs typeface="Arial"/>
            </a:rPr>
            <a:t>                           NP            Y= -0.19 + 1.23(x)   r=0.95    </a:t>
          </a:r>
        </a:p>
        <a:p xmlns:a="http://schemas.openxmlformats.org/drawingml/2006/main">
          <a:pPr algn="l" rtl="0">
            <a:defRPr sz="1000"/>
          </a:pPr>
          <a:r>
            <a:rPr lang="en-US" sz="1525" b="0" i="0" strike="noStrike">
              <a:solidFill>
                <a:srgbClr val="000000"/>
              </a:solidFill>
              <a:latin typeface="Arial"/>
              <a:cs typeface="Arial"/>
            </a:rPr>
            <a:t>                           NPK          Y= -0.03 + 1.13(x)   r=0.95  </a:t>
          </a:r>
        </a:p>
        <a:p xmlns:a="http://schemas.openxmlformats.org/drawingml/2006/main">
          <a:pPr algn="l" rtl="0">
            <a:defRPr sz="1000"/>
          </a:pPr>
          <a:r>
            <a:rPr lang="en-US" sz="1525" b="0" i="0" strike="noStrike">
              <a:solidFill>
                <a:srgbClr val="000000"/>
              </a:solidFill>
              <a:latin typeface="Arial"/>
              <a:cs typeface="Arial"/>
            </a:rPr>
            <a:t>                           NPKL        Y= 0.09 + 1.22(x)   r=0.91   </a:t>
          </a:r>
        </a:p>
        <a:p xmlns:a="http://schemas.openxmlformats.org/drawingml/2006/main">
          <a:pPr algn="l" rtl="0">
            <a:defRPr sz="1000"/>
          </a:pPr>
          <a:endParaRPr lang="en-US" sz="1525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0.19689</cdr:x>
      <cdr:y>0.0307</cdr:y>
    </cdr:from>
    <cdr:to>
      <cdr:x>0.32662</cdr:x>
      <cdr:y>0.0307</cdr:y>
    </cdr:to>
    <cdr:sp macro="" textlink="">
      <cdr:nvSpPr>
        <cdr:cNvPr id="1741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394711" y="173387"/>
          <a:ext cx="91685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0.19689</cdr:x>
      <cdr:y>0.13243</cdr:y>
    </cdr:from>
    <cdr:to>
      <cdr:x>0.32662</cdr:x>
      <cdr:y>0.13243</cdr:y>
    </cdr:to>
    <cdr:sp macro="" textlink="">
      <cdr:nvSpPr>
        <cdr:cNvPr id="1741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394711" y="737286"/>
          <a:ext cx="91685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0.19689</cdr:x>
      <cdr:y>0.07665</cdr:y>
    </cdr:from>
    <cdr:to>
      <cdr:x>0.32662</cdr:x>
      <cdr:y>0.07665</cdr:y>
    </cdr:to>
    <cdr:sp macro="" textlink="">
      <cdr:nvSpPr>
        <cdr:cNvPr id="1741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394711" y="428095"/>
          <a:ext cx="91685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prstDash val="lg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0.19689</cdr:x>
      <cdr:y>0.20147</cdr:y>
    </cdr:from>
    <cdr:to>
      <cdr:x>0.32761</cdr:x>
      <cdr:y>0.20147</cdr:y>
    </cdr:to>
    <cdr:sp macro="" textlink="">
      <cdr:nvSpPr>
        <cdr:cNvPr id="1741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394711" y="1120029"/>
          <a:ext cx="92383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0.19689</cdr:x>
      <cdr:y>0.24201</cdr:y>
    </cdr:from>
    <cdr:to>
      <cdr:x>0.32662</cdr:x>
      <cdr:y>0.24201</cdr:y>
    </cdr:to>
    <cdr:sp macro="" textlink="">
      <cdr:nvSpPr>
        <cdr:cNvPr id="1741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394711" y="1344771"/>
          <a:ext cx="91685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C0C0C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0.2075</cdr:x>
      <cdr:y>0.30368</cdr:y>
    </cdr:from>
    <cdr:to>
      <cdr:x>0.32761</cdr:x>
      <cdr:y>0.30368</cdr:y>
    </cdr:to>
    <cdr:sp macro="" textlink="">
      <cdr:nvSpPr>
        <cdr:cNvPr id="1741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69663" y="1686652"/>
          <a:ext cx="84887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prstDash val="lgDashDot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0.19689</cdr:x>
      <cdr:y>0.00859</cdr:y>
    </cdr:from>
    <cdr:to>
      <cdr:x>0.19689</cdr:x>
      <cdr:y>0.26904</cdr:y>
    </cdr:to>
    <cdr:sp macro="" textlink="">
      <cdr:nvSpPr>
        <cdr:cNvPr id="1741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94711" y="50800"/>
          <a:ext cx="0" cy="14438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0.32662</cdr:x>
      <cdr:y>0.01252</cdr:y>
    </cdr:from>
    <cdr:to>
      <cdr:x>0.32662</cdr:x>
      <cdr:y>0.28673</cdr:y>
    </cdr:to>
    <cdr:sp macro="" textlink="">
      <cdr:nvSpPr>
        <cdr:cNvPr id="17417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311568" y="72593"/>
          <a:ext cx="0" cy="152007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600075</xdr:colOff>
      <xdr:row>8</xdr:row>
      <xdr:rowOff>76200</xdr:rowOff>
    </xdr:from>
    <xdr:to>
      <xdr:col>21</xdr:col>
      <xdr:colOff>352425</xdr:colOff>
      <xdr:row>31</xdr:row>
      <xdr:rowOff>85725</xdr:rowOff>
    </xdr:to>
    <xdr:graphicFrame macro="">
      <xdr:nvGraphicFramePr>
        <xdr:cNvPr id="11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504825</xdr:colOff>
      <xdr:row>8</xdr:row>
      <xdr:rowOff>133350</xdr:rowOff>
    </xdr:from>
    <xdr:to>
      <xdr:col>31</xdr:col>
      <xdr:colOff>266700</xdr:colOff>
      <xdr:row>31</xdr:row>
      <xdr:rowOff>152400</xdr:rowOff>
    </xdr:to>
    <xdr:graphicFrame macro="">
      <xdr:nvGraphicFramePr>
        <xdr:cNvPr id="113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114300</xdr:colOff>
      <xdr:row>39</xdr:row>
      <xdr:rowOff>57150</xdr:rowOff>
    </xdr:from>
    <xdr:to>
      <xdr:col>23</xdr:col>
      <xdr:colOff>476250</xdr:colOff>
      <xdr:row>62</xdr:row>
      <xdr:rowOff>66675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40</xdr:row>
      <xdr:rowOff>76200</xdr:rowOff>
    </xdr:from>
    <xdr:to>
      <xdr:col>15</xdr:col>
      <xdr:colOff>400050</xdr:colOff>
      <xdr:row>57</xdr:row>
      <xdr:rowOff>66675</xdr:rowOff>
    </xdr:to>
    <xdr:graphicFrame macro="">
      <xdr:nvGraphicFramePr>
        <xdr:cNvPr id="9195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114300</xdr:colOff>
      <xdr:row>20</xdr:row>
      <xdr:rowOff>142875</xdr:rowOff>
    </xdr:from>
    <xdr:to>
      <xdr:col>15</xdr:col>
      <xdr:colOff>419100</xdr:colOff>
      <xdr:row>37</xdr:row>
      <xdr:rowOff>133350</xdr:rowOff>
    </xdr:to>
    <xdr:graphicFrame macro="">
      <xdr:nvGraphicFramePr>
        <xdr:cNvPr id="91955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171450</xdr:colOff>
      <xdr:row>595</xdr:row>
      <xdr:rowOff>28575</xdr:rowOff>
    </xdr:from>
    <xdr:to>
      <xdr:col>30</xdr:col>
      <xdr:colOff>571500</xdr:colOff>
      <xdr:row>618</xdr:row>
      <xdr:rowOff>76200</xdr:rowOff>
    </xdr:to>
    <xdr:graphicFrame macro="">
      <xdr:nvGraphicFramePr>
        <xdr:cNvPr id="31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1"/>
  <sheetViews>
    <sheetView workbookViewId="0">
      <selection activeCell="P10" sqref="P10"/>
    </sheetView>
  </sheetViews>
  <sheetFormatPr defaultRowHeight="12.75" x14ac:dyDescent="0.2"/>
  <cols>
    <col min="1" max="1" width="12.85546875" customWidth="1"/>
    <col min="2" max="2" width="11" customWidth="1"/>
    <col min="4" max="4" width="10.7109375" customWidth="1"/>
  </cols>
  <sheetData>
    <row r="1" spans="2:8" x14ac:dyDescent="0.2">
      <c r="B1" s="12" t="s">
        <v>18</v>
      </c>
      <c r="C1" s="12">
        <v>1</v>
      </c>
      <c r="D1" s="12">
        <v>2</v>
      </c>
      <c r="E1" s="12">
        <v>3</v>
      </c>
      <c r="F1" s="12">
        <v>4</v>
      </c>
      <c r="G1" s="12">
        <v>5</v>
      </c>
      <c r="H1" s="12">
        <v>6</v>
      </c>
    </row>
    <row r="2" spans="2:8" x14ac:dyDescent="0.2">
      <c r="B2">
        <v>1893</v>
      </c>
      <c r="D2">
        <v>10.5</v>
      </c>
    </row>
    <row r="3" spans="2:8" x14ac:dyDescent="0.2">
      <c r="B3">
        <f>B2+1</f>
        <v>1894</v>
      </c>
      <c r="D3">
        <v>20.9</v>
      </c>
    </row>
    <row r="4" spans="2:8" x14ac:dyDescent="0.2">
      <c r="B4">
        <f t="shared" ref="B4:B68" si="0">B3+1</f>
        <v>1895</v>
      </c>
      <c r="D4" t="s">
        <v>0</v>
      </c>
    </row>
    <row r="5" spans="2:8" x14ac:dyDescent="0.2">
      <c r="B5">
        <f t="shared" si="0"/>
        <v>1896</v>
      </c>
      <c r="D5">
        <v>6.9</v>
      </c>
    </row>
    <row r="6" spans="2:8" x14ac:dyDescent="0.2">
      <c r="B6">
        <f t="shared" si="0"/>
        <v>1897</v>
      </c>
      <c r="D6">
        <v>17.850000000000001</v>
      </c>
    </row>
    <row r="7" spans="2:8" x14ac:dyDescent="0.2">
      <c r="B7">
        <f t="shared" si="0"/>
        <v>1898</v>
      </c>
      <c r="D7">
        <v>7.25</v>
      </c>
    </row>
    <row r="8" spans="2:8" x14ac:dyDescent="0.2">
      <c r="B8">
        <f t="shared" si="0"/>
        <v>1899</v>
      </c>
      <c r="C8">
        <v>30.6</v>
      </c>
      <c r="D8">
        <v>12</v>
      </c>
    </row>
    <row r="9" spans="2:8" x14ac:dyDescent="0.2">
      <c r="B9">
        <f t="shared" si="0"/>
        <v>1900</v>
      </c>
      <c r="C9">
        <v>36.799999999999997</v>
      </c>
      <c r="D9">
        <v>18.100000000000001</v>
      </c>
    </row>
    <row r="10" spans="2:8" x14ac:dyDescent="0.2">
      <c r="B10">
        <f t="shared" si="0"/>
        <v>1901</v>
      </c>
      <c r="C10">
        <v>37.700000000000003</v>
      </c>
      <c r="D10">
        <v>28</v>
      </c>
    </row>
    <row r="11" spans="2:8" x14ac:dyDescent="0.2">
      <c r="B11">
        <f t="shared" si="0"/>
        <v>1902</v>
      </c>
      <c r="C11">
        <v>17.399999999999999</v>
      </c>
      <c r="D11">
        <v>15.3</v>
      </c>
    </row>
    <row r="12" spans="2:8" x14ac:dyDescent="0.2">
      <c r="B12">
        <f t="shared" si="0"/>
        <v>1903</v>
      </c>
      <c r="C12">
        <v>27.6</v>
      </c>
      <c r="D12">
        <v>20.3</v>
      </c>
    </row>
    <row r="13" spans="2:8" x14ac:dyDescent="0.2">
      <c r="B13">
        <f t="shared" si="0"/>
        <v>1904</v>
      </c>
      <c r="C13">
        <v>15.7</v>
      </c>
      <c r="D13">
        <v>12.6</v>
      </c>
    </row>
    <row r="14" spans="2:8" x14ac:dyDescent="0.2">
      <c r="B14">
        <f t="shared" si="0"/>
        <v>1905</v>
      </c>
      <c r="C14">
        <v>11.7</v>
      </c>
      <c r="D14">
        <v>4.8</v>
      </c>
    </row>
    <row r="15" spans="2:8" x14ac:dyDescent="0.2">
      <c r="B15">
        <f t="shared" si="0"/>
        <v>1906</v>
      </c>
      <c r="C15">
        <v>23.3</v>
      </c>
      <c r="D15">
        <v>7.1</v>
      </c>
    </row>
    <row r="16" spans="2:8" x14ac:dyDescent="0.2">
      <c r="B16">
        <f t="shared" si="0"/>
        <v>1907</v>
      </c>
      <c r="C16">
        <v>14.9</v>
      </c>
      <c r="D16">
        <v>5.2</v>
      </c>
    </row>
    <row r="17" spans="2:4" x14ac:dyDescent="0.2">
      <c r="B17">
        <f t="shared" si="0"/>
        <v>1908</v>
      </c>
      <c r="C17">
        <v>15.5</v>
      </c>
      <c r="D17">
        <v>12.9</v>
      </c>
    </row>
    <row r="18" spans="2:4" x14ac:dyDescent="0.2">
      <c r="B18">
        <f t="shared" si="0"/>
        <v>1909</v>
      </c>
      <c r="C18">
        <v>25.4</v>
      </c>
      <c r="D18">
        <v>21.7</v>
      </c>
    </row>
    <row r="19" spans="2:4" x14ac:dyDescent="0.2">
      <c r="B19">
        <f t="shared" si="0"/>
        <v>1910</v>
      </c>
      <c r="C19">
        <v>35.200000000000003</v>
      </c>
      <c r="D19">
        <v>18.7</v>
      </c>
    </row>
    <row r="20" spans="2:4" x14ac:dyDescent="0.2">
      <c r="B20">
        <f t="shared" si="0"/>
        <v>1911</v>
      </c>
      <c r="C20">
        <v>4.9000000000000004</v>
      </c>
      <c r="D20">
        <v>2.2999999999999998</v>
      </c>
    </row>
    <row r="21" spans="2:4" x14ac:dyDescent="0.2">
      <c r="B21">
        <f t="shared" si="0"/>
        <v>1912</v>
      </c>
      <c r="C21">
        <v>20.399999999999999</v>
      </c>
      <c r="D21">
        <v>5.3</v>
      </c>
    </row>
    <row r="22" spans="2:4" x14ac:dyDescent="0.2">
      <c r="B22">
        <f t="shared" si="0"/>
        <v>1913</v>
      </c>
      <c r="C22">
        <v>14.8</v>
      </c>
      <c r="D22">
        <v>5.6</v>
      </c>
    </row>
    <row r="23" spans="2:4" x14ac:dyDescent="0.2">
      <c r="B23">
        <f t="shared" si="0"/>
        <v>1914</v>
      </c>
      <c r="C23">
        <v>33.5</v>
      </c>
      <c r="D23">
        <v>23.2</v>
      </c>
    </row>
    <row r="24" spans="2:4" x14ac:dyDescent="0.2">
      <c r="B24">
        <f t="shared" si="0"/>
        <v>1915</v>
      </c>
      <c r="C24">
        <v>19.5</v>
      </c>
      <c r="D24">
        <v>15.2</v>
      </c>
    </row>
    <row r="25" spans="2:4" x14ac:dyDescent="0.2">
      <c r="B25">
        <f t="shared" si="0"/>
        <v>1916</v>
      </c>
      <c r="C25">
        <v>13.3</v>
      </c>
      <c r="D25">
        <v>7.9</v>
      </c>
    </row>
    <row r="26" spans="2:4" x14ac:dyDescent="0.2">
      <c r="B26">
        <f t="shared" si="0"/>
        <v>1917</v>
      </c>
      <c r="C26">
        <v>32</v>
      </c>
      <c r="D26">
        <v>21</v>
      </c>
    </row>
    <row r="27" spans="2:4" x14ac:dyDescent="0.2">
      <c r="B27">
        <f t="shared" si="0"/>
        <v>1918</v>
      </c>
      <c r="C27">
        <v>29.2</v>
      </c>
      <c r="D27">
        <v>10.8</v>
      </c>
    </row>
    <row r="28" spans="2:4" x14ac:dyDescent="0.2">
      <c r="B28">
        <f t="shared" si="0"/>
        <v>1919</v>
      </c>
      <c r="C28">
        <v>11.6</v>
      </c>
      <c r="D28">
        <v>7</v>
      </c>
    </row>
    <row r="29" spans="2:4" x14ac:dyDescent="0.2">
      <c r="B29">
        <f t="shared" si="0"/>
        <v>1920</v>
      </c>
      <c r="C29">
        <v>34</v>
      </c>
      <c r="D29">
        <v>27.3</v>
      </c>
    </row>
    <row r="30" spans="2:4" x14ac:dyDescent="0.2">
      <c r="B30">
        <f t="shared" si="0"/>
        <v>1921</v>
      </c>
      <c r="C30">
        <v>15.7</v>
      </c>
      <c r="D30">
        <v>7.3</v>
      </c>
    </row>
    <row r="31" spans="2:4" x14ac:dyDescent="0.2">
      <c r="B31">
        <f t="shared" si="0"/>
        <v>1922</v>
      </c>
      <c r="C31">
        <v>7.4</v>
      </c>
      <c r="D31">
        <v>3.8</v>
      </c>
    </row>
    <row r="32" spans="2:4" x14ac:dyDescent="0.2">
      <c r="B32">
        <f t="shared" si="0"/>
        <v>1923</v>
      </c>
      <c r="C32">
        <v>23.5</v>
      </c>
      <c r="D32">
        <v>12.9</v>
      </c>
    </row>
    <row r="33" spans="1:8" x14ac:dyDescent="0.2">
      <c r="B33">
        <f t="shared" si="0"/>
        <v>1924</v>
      </c>
      <c r="C33">
        <v>17.7</v>
      </c>
      <c r="D33">
        <v>7.7</v>
      </c>
    </row>
    <row r="34" spans="1:8" x14ac:dyDescent="0.2">
      <c r="B34">
        <f t="shared" si="0"/>
        <v>1925</v>
      </c>
      <c r="C34">
        <v>20.100000000000001</v>
      </c>
      <c r="D34">
        <v>11.4</v>
      </c>
    </row>
    <row r="35" spans="1:8" x14ac:dyDescent="0.2">
      <c r="B35">
        <f t="shared" si="0"/>
        <v>1926</v>
      </c>
      <c r="C35">
        <v>7</v>
      </c>
      <c r="D35">
        <v>7.1</v>
      </c>
    </row>
    <row r="36" spans="1:8" x14ac:dyDescent="0.2">
      <c r="B36">
        <f t="shared" si="0"/>
        <v>1927</v>
      </c>
      <c r="C36">
        <v>5.3</v>
      </c>
      <c r="D36">
        <v>1.7</v>
      </c>
    </row>
    <row r="37" spans="1:8" x14ac:dyDescent="0.2">
      <c r="B37">
        <f t="shared" si="0"/>
        <v>1928</v>
      </c>
      <c r="C37">
        <v>28.9</v>
      </c>
      <c r="D37">
        <v>17.8</v>
      </c>
    </row>
    <row r="38" spans="1:8" x14ac:dyDescent="0.2">
      <c r="B38">
        <f t="shared" si="0"/>
        <v>1929</v>
      </c>
      <c r="C38">
        <v>17.3</v>
      </c>
      <c r="D38">
        <v>10</v>
      </c>
    </row>
    <row r="39" spans="1:8" s="7" customFormat="1" x14ac:dyDescent="0.2">
      <c r="A39" s="7" t="s">
        <v>67</v>
      </c>
      <c r="C39" s="7" t="s">
        <v>57</v>
      </c>
      <c r="D39" s="7" t="s">
        <v>58</v>
      </c>
      <c r="E39" s="7" t="s">
        <v>59</v>
      </c>
      <c r="F39" s="7" t="s">
        <v>60</v>
      </c>
      <c r="G39" s="7" t="s">
        <v>61</v>
      </c>
      <c r="H39" s="7" t="s">
        <v>62</v>
      </c>
    </row>
    <row r="40" spans="1:8" x14ac:dyDescent="0.2">
      <c r="A40">
        <f t="shared" ref="A40:A71" si="1">AVERAGE(C40:H40)</f>
        <v>8.6999999999999993</v>
      </c>
      <c r="B40">
        <f>B38+1</f>
        <v>1930</v>
      </c>
      <c r="C40">
        <v>19.100000000000001</v>
      </c>
      <c r="D40">
        <v>7.9</v>
      </c>
      <c r="E40">
        <v>7.4</v>
      </c>
      <c r="F40">
        <v>6.5</v>
      </c>
      <c r="G40">
        <v>5.5</v>
      </c>
      <c r="H40">
        <v>5.8</v>
      </c>
    </row>
    <row r="41" spans="1:8" x14ac:dyDescent="0.2">
      <c r="A41">
        <f t="shared" si="1"/>
        <v>28.150000000000002</v>
      </c>
      <c r="B41">
        <f t="shared" si="0"/>
        <v>1931</v>
      </c>
      <c r="C41">
        <v>25</v>
      </c>
      <c r="D41">
        <v>25.6</v>
      </c>
      <c r="E41">
        <v>25.2</v>
      </c>
      <c r="F41">
        <v>28.4</v>
      </c>
      <c r="G41">
        <v>32.299999999999997</v>
      </c>
      <c r="H41">
        <v>32.4</v>
      </c>
    </row>
    <row r="42" spans="1:8" x14ac:dyDescent="0.2">
      <c r="A42">
        <f t="shared" si="1"/>
        <v>25.366666666666664</v>
      </c>
      <c r="B42">
        <f t="shared" si="0"/>
        <v>1932</v>
      </c>
      <c r="C42">
        <v>30.2</v>
      </c>
      <c r="D42">
        <v>19.3</v>
      </c>
      <c r="E42">
        <v>23.9</v>
      </c>
      <c r="F42">
        <v>28.6</v>
      </c>
      <c r="G42">
        <v>22.7</v>
      </c>
      <c r="H42">
        <v>27.5</v>
      </c>
    </row>
    <row r="43" spans="1:8" x14ac:dyDescent="0.2">
      <c r="A43">
        <f t="shared" si="1"/>
        <v>22.25</v>
      </c>
      <c r="B43">
        <f t="shared" si="0"/>
        <v>1933</v>
      </c>
      <c r="C43">
        <v>28</v>
      </c>
      <c r="D43">
        <v>12.3</v>
      </c>
      <c r="E43">
        <v>22.1</v>
      </c>
      <c r="F43">
        <v>22.9</v>
      </c>
      <c r="G43">
        <v>25.1</v>
      </c>
      <c r="H43">
        <v>23.1</v>
      </c>
    </row>
    <row r="44" spans="1:8" x14ac:dyDescent="0.2">
      <c r="A44">
        <f t="shared" si="1"/>
        <v>16.066666666666666</v>
      </c>
      <c r="B44">
        <f t="shared" si="0"/>
        <v>1934</v>
      </c>
      <c r="C44">
        <v>12.7</v>
      </c>
      <c r="D44">
        <v>12.7</v>
      </c>
      <c r="E44">
        <v>18.7</v>
      </c>
      <c r="F44">
        <v>18</v>
      </c>
      <c r="G44">
        <v>21.9</v>
      </c>
      <c r="H44">
        <v>12.4</v>
      </c>
    </row>
    <row r="45" spans="1:8" x14ac:dyDescent="0.2">
      <c r="A45">
        <f t="shared" si="1"/>
        <v>24.483333333333334</v>
      </c>
      <c r="B45">
        <f t="shared" si="0"/>
        <v>1935</v>
      </c>
      <c r="C45">
        <v>27.7</v>
      </c>
      <c r="D45">
        <v>14</v>
      </c>
      <c r="E45">
        <v>24.1</v>
      </c>
      <c r="F45">
        <v>26.1</v>
      </c>
      <c r="G45">
        <v>27</v>
      </c>
      <c r="H45">
        <v>28</v>
      </c>
    </row>
    <row r="46" spans="1:8" x14ac:dyDescent="0.2">
      <c r="A46">
        <f t="shared" si="1"/>
        <v>19.700000000000003</v>
      </c>
      <c r="B46">
        <f t="shared" si="0"/>
        <v>1936</v>
      </c>
      <c r="C46">
        <v>21.8</v>
      </c>
      <c r="D46">
        <v>19.3</v>
      </c>
      <c r="E46">
        <v>19.399999999999999</v>
      </c>
      <c r="F46">
        <v>20.2</v>
      </c>
      <c r="G46">
        <v>20.6</v>
      </c>
      <c r="H46">
        <v>16.899999999999999</v>
      </c>
    </row>
    <row r="47" spans="1:8" x14ac:dyDescent="0.2">
      <c r="A47">
        <f t="shared" si="1"/>
        <v>29.016666666666666</v>
      </c>
      <c r="B47">
        <f t="shared" si="0"/>
        <v>1937</v>
      </c>
      <c r="C47">
        <v>28.3</v>
      </c>
      <c r="D47">
        <v>22</v>
      </c>
      <c r="E47">
        <v>28.8</v>
      </c>
      <c r="F47">
        <v>30.3</v>
      </c>
      <c r="G47">
        <v>32.200000000000003</v>
      </c>
      <c r="H47">
        <v>32.5</v>
      </c>
    </row>
    <row r="48" spans="1:8" x14ac:dyDescent="0.2">
      <c r="A48">
        <f t="shared" si="1"/>
        <v>10.583333333333334</v>
      </c>
      <c r="B48">
        <f t="shared" si="0"/>
        <v>1938</v>
      </c>
      <c r="C48">
        <v>10.199999999999999</v>
      </c>
      <c r="D48">
        <v>3.4</v>
      </c>
      <c r="E48">
        <v>11.7</v>
      </c>
      <c r="F48">
        <v>11.7</v>
      </c>
      <c r="G48">
        <v>12.4</v>
      </c>
      <c r="H48">
        <v>14.1</v>
      </c>
    </row>
    <row r="49" spans="1:8" x14ac:dyDescent="0.2">
      <c r="A49">
        <f t="shared" si="1"/>
        <v>24.233333333333331</v>
      </c>
      <c r="B49">
        <f t="shared" si="0"/>
        <v>1939</v>
      </c>
      <c r="C49">
        <v>25.2</v>
      </c>
      <c r="D49">
        <v>15.3</v>
      </c>
      <c r="E49">
        <v>25.8</v>
      </c>
      <c r="F49">
        <v>24.4</v>
      </c>
      <c r="G49">
        <v>26.7</v>
      </c>
      <c r="H49">
        <v>28</v>
      </c>
    </row>
    <row r="50" spans="1:8" x14ac:dyDescent="0.2">
      <c r="A50">
        <f t="shared" si="1"/>
        <v>28.316666666666663</v>
      </c>
      <c r="B50">
        <f t="shared" si="0"/>
        <v>1940</v>
      </c>
      <c r="C50">
        <v>28.2</v>
      </c>
      <c r="D50">
        <v>15.2</v>
      </c>
      <c r="E50">
        <v>28.6</v>
      </c>
      <c r="F50">
        <v>30.6</v>
      </c>
      <c r="G50">
        <v>33.6</v>
      </c>
      <c r="H50">
        <v>33.700000000000003</v>
      </c>
    </row>
    <row r="51" spans="1:8" x14ac:dyDescent="0.2">
      <c r="A51">
        <f t="shared" si="1"/>
        <v>6.8</v>
      </c>
      <c r="B51">
        <f t="shared" si="0"/>
        <v>1941</v>
      </c>
      <c r="C51">
        <v>6.4</v>
      </c>
      <c r="D51">
        <v>0.9</v>
      </c>
      <c r="E51">
        <v>8.1</v>
      </c>
      <c r="F51">
        <v>8.6999999999999993</v>
      </c>
      <c r="G51">
        <v>8.1999999999999993</v>
      </c>
      <c r="H51">
        <v>8.5</v>
      </c>
    </row>
    <row r="52" spans="1:8" x14ac:dyDescent="0.2">
      <c r="A52">
        <f t="shared" si="1"/>
        <v>9.5666666666666647</v>
      </c>
      <c r="B52">
        <f t="shared" si="0"/>
        <v>1942</v>
      </c>
      <c r="C52">
        <v>12.5</v>
      </c>
      <c r="D52">
        <v>2.6</v>
      </c>
      <c r="E52">
        <v>10.7</v>
      </c>
      <c r="F52">
        <v>10.9</v>
      </c>
      <c r="G52">
        <v>9.9</v>
      </c>
      <c r="H52">
        <v>10.8</v>
      </c>
    </row>
    <row r="53" spans="1:8" x14ac:dyDescent="0.2">
      <c r="A53">
        <f t="shared" si="1"/>
        <v>9.9833333333333343</v>
      </c>
      <c r="B53">
        <f t="shared" si="0"/>
        <v>1943</v>
      </c>
      <c r="C53">
        <v>11.3</v>
      </c>
      <c r="D53">
        <v>4.3</v>
      </c>
      <c r="E53">
        <v>9.1999999999999993</v>
      </c>
      <c r="F53">
        <v>11.9</v>
      </c>
      <c r="G53">
        <v>10.9</v>
      </c>
      <c r="H53">
        <v>12.3</v>
      </c>
    </row>
    <row r="54" spans="1:8" x14ac:dyDescent="0.2">
      <c r="A54">
        <f t="shared" si="1"/>
        <v>22.516666666666666</v>
      </c>
      <c r="B54">
        <f t="shared" si="0"/>
        <v>1944</v>
      </c>
      <c r="C54">
        <v>23.3</v>
      </c>
      <c r="D54">
        <v>16.100000000000001</v>
      </c>
      <c r="E54">
        <v>24.9</v>
      </c>
      <c r="F54">
        <v>24.1</v>
      </c>
      <c r="G54">
        <v>23.1</v>
      </c>
      <c r="H54">
        <v>23.6</v>
      </c>
    </row>
    <row r="55" spans="1:8" x14ac:dyDescent="0.2">
      <c r="A55">
        <f t="shared" si="1"/>
        <v>8</v>
      </c>
      <c r="B55">
        <f t="shared" si="0"/>
        <v>1945</v>
      </c>
      <c r="C55">
        <v>8.1</v>
      </c>
      <c r="D55">
        <v>6.7</v>
      </c>
      <c r="E55">
        <v>6.9</v>
      </c>
      <c r="F55">
        <v>6.1</v>
      </c>
      <c r="G55">
        <v>9.9</v>
      </c>
      <c r="H55">
        <v>10.3</v>
      </c>
    </row>
    <row r="56" spans="1:8" x14ac:dyDescent="0.2">
      <c r="A56">
        <f t="shared" si="1"/>
        <v>16.849999999999998</v>
      </c>
      <c r="B56">
        <f t="shared" si="0"/>
        <v>1946</v>
      </c>
      <c r="C56">
        <v>28.4</v>
      </c>
      <c r="D56">
        <v>11.7</v>
      </c>
      <c r="E56">
        <v>12.9</v>
      </c>
      <c r="F56">
        <v>20.9</v>
      </c>
      <c r="G56">
        <v>15.1</v>
      </c>
      <c r="H56">
        <v>12.1</v>
      </c>
    </row>
    <row r="57" spans="1:8" x14ac:dyDescent="0.2">
      <c r="A57">
        <f t="shared" si="1"/>
        <v>21.2</v>
      </c>
      <c r="B57">
        <f t="shared" si="0"/>
        <v>1947</v>
      </c>
      <c r="C57">
        <v>21.2</v>
      </c>
      <c r="D57">
        <v>18.7</v>
      </c>
      <c r="E57">
        <v>20.399999999999999</v>
      </c>
      <c r="F57">
        <v>22.8</v>
      </c>
      <c r="G57">
        <v>24.1</v>
      </c>
      <c r="H57">
        <v>20</v>
      </c>
    </row>
    <row r="58" spans="1:8" x14ac:dyDescent="0.2">
      <c r="A58">
        <f t="shared" si="1"/>
        <v>29.75</v>
      </c>
      <c r="B58">
        <f t="shared" si="0"/>
        <v>1948</v>
      </c>
      <c r="C58">
        <v>24.9</v>
      </c>
      <c r="D58">
        <v>18.100000000000001</v>
      </c>
      <c r="E58">
        <v>33</v>
      </c>
      <c r="F58">
        <v>34.4</v>
      </c>
      <c r="G58">
        <v>34.4</v>
      </c>
      <c r="H58">
        <v>33.700000000000003</v>
      </c>
    </row>
    <row r="59" spans="1:8" x14ac:dyDescent="0.2">
      <c r="A59">
        <f t="shared" si="1"/>
        <v>17.349999999999998</v>
      </c>
      <c r="B59">
        <f t="shared" si="0"/>
        <v>1949</v>
      </c>
      <c r="C59">
        <v>20.9</v>
      </c>
      <c r="D59">
        <v>9.8000000000000007</v>
      </c>
      <c r="E59">
        <v>15.9</v>
      </c>
      <c r="F59">
        <v>17.399999999999999</v>
      </c>
      <c r="G59">
        <v>19.7</v>
      </c>
      <c r="H59">
        <v>20.399999999999999</v>
      </c>
    </row>
    <row r="60" spans="1:8" x14ac:dyDescent="0.2">
      <c r="A60">
        <f t="shared" si="1"/>
        <v>23.75</v>
      </c>
      <c r="B60">
        <f t="shared" si="0"/>
        <v>1950</v>
      </c>
      <c r="C60">
        <v>23.4</v>
      </c>
      <c r="D60">
        <v>20.3</v>
      </c>
      <c r="E60">
        <v>24.8</v>
      </c>
      <c r="F60">
        <v>26.4</v>
      </c>
      <c r="G60">
        <v>21.4</v>
      </c>
      <c r="H60">
        <v>26.2</v>
      </c>
    </row>
    <row r="61" spans="1:8" x14ac:dyDescent="0.2">
      <c r="A61">
        <f t="shared" si="1"/>
        <v>21.25</v>
      </c>
      <c r="B61">
        <f t="shared" si="0"/>
        <v>1951</v>
      </c>
      <c r="C61">
        <v>25.9</v>
      </c>
      <c r="D61">
        <v>8.4</v>
      </c>
      <c r="E61">
        <v>18.5</v>
      </c>
      <c r="F61">
        <v>21.4</v>
      </c>
      <c r="G61">
        <v>24.2</v>
      </c>
      <c r="H61">
        <v>29.1</v>
      </c>
    </row>
    <row r="62" spans="1:8" x14ac:dyDescent="0.2">
      <c r="A62">
        <f t="shared" si="1"/>
        <v>16.55</v>
      </c>
      <c r="B62">
        <f t="shared" si="0"/>
        <v>1952</v>
      </c>
      <c r="C62">
        <v>12</v>
      </c>
      <c r="D62">
        <v>8.6999999999999993</v>
      </c>
      <c r="E62">
        <v>15.8</v>
      </c>
      <c r="F62">
        <v>17.100000000000001</v>
      </c>
      <c r="G62">
        <v>16.7</v>
      </c>
      <c r="H62">
        <v>29</v>
      </c>
    </row>
    <row r="63" spans="1:8" x14ac:dyDescent="0.2">
      <c r="A63">
        <f t="shared" si="1"/>
        <v>26.416666666666668</v>
      </c>
      <c r="B63">
        <f t="shared" si="0"/>
        <v>1953</v>
      </c>
      <c r="C63">
        <v>21.6</v>
      </c>
      <c r="D63">
        <v>14.7</v>
      </c>
      <c r="E63">
        <v>24.5</v>
      </c>
      <c r="F63">
        <v>32</v>
      </c>
      <c r="G63">
        <v>32.1</v>
      </c>
      <c r="H63">
        <v>33.6</v>
      </c>
    </row>
    <row r="64" spans="1:8" x14ac:dyDescent="0.2">
      <c r="A64">
        <f t="shared" si="1"/>
        <v>14.633333333333333</v>
      </c>
      <c r="B64">
        <f t="shared" si="0"/>
        <v>1954</v>
      </c>
      <c r="C64">
        <v>15</v>
      </c>
      <c r="D64">
        <v>12.7</v>
      </c>
      <c r="E64">
        <v>15.6</v>
      </c>
      <c r="F64">
        <v>12.5</v>
      </c>
      <c r="G64">
        <v>15.3</v>
      </c>
      <c r="H64">
        <v>16.7</v>
      </c>
    </row>
    <row r="65" spans="1:8" x14ac:dyDescent="0.2">
      <c r="A65">
        <f t="shared" si="1"/>
        <v>5.583333333333333</v>
      </c>
      <c r="B65">
        <f t="shared" si="0"/>
        <v>1955</v>
      </c>
      <c r="C65">
        <v>3.3</v>
      </c>
      <c r="D65">
        <v>7.8</v>
      </c>
      <c r="E65">
        <v>8</v>
      </c>
      <c r="F65">
        <v>5.4</v>
      </c>
      <c r="G65">
        <v>2.5</v>
      </c>
      <c r="H65">
        <v>6.5</v>
      </c>
    </row>
    <row r="66" spans="1:8" x14ac:dyDescent="0.2">
      <c r="A66">
        <f t="shared" si="1"/>
        <v>16.2</v>
      </c>
      <c r="B66">
        <f t="shared" si="0"/>
        <v>1956</v>
      </c>
      <c r="C66">
        <v>12.3</v>
      </c>
      <c r="D66">
        <v>19.600000000000001</v>
      </c>
      <c r="E66">
        <v>19.2</v>
      </c>
      <c r="F66">
        <v>15.1</v>
      </c>
      <c r="G66">
        <v>15.6</v>
      </c>
      <c r="H66">
        <v>15.4</v>
      </c>
    </row>
    <row r="67" spans="1:8" x14ac:dyDescent="0.2">
      <c r="A67">
        <f t="shared" si="1"/>
        <v>16.05</v>
      </c>
      <c r="B67">
        <f t="shared" si="0"/>
        <v>1957</v>
      </c>
      <c r="C67">
        <v>20.8</v>
      </c>
      <c r="D67">
        <v>13.3</v>
      </c>
      <c r="E67">
        <v>15.3</v>
      </c>
      <c r="F67">
        <v>15.8</v>
      </c>
      <c r="G67">
        <v>17</v>
      </c>
      <c r="H67">
        <v>14.1</v>
      </c>
    </row>
    <row r="68" spans="1:8" x14ac:dyDescent="0.2">
      <c r="A68">
        <f t="shared" si="1"/>
        <v>33.416666666666664</v>
      </c>
      <c r="B68">
        <f t="shared" si="0"/>
        <v>1958</v>
      </c>
      <c r="C68">
        <v>37.5</v>
      </c>
      <c r="D68">
        <v>28.7</v>
      </c>
      <c r="E68">
        <v>24.2</v>
      </c>
      <c r="F68">
        <v>36.9</v>
      </c>
      <c r="G68">
        <v>35.700000000000003</v>
      </c>
      <c r="H68">
        <v>37.5</v>
      </c>
    </row>
    <row r="69" spans="1:8" x14ac:dyDescent="0.2">
      <c r="A69">
        <f t="shared" si="1"/>
        <v>36.916666666666664</v>
      </c>
      <c r="B69">
        <f t="shared" ref="B69:B112" si="2">B68+1</f>
        <v>1959</v>
      </c>
      <c r="C69">
        <v>44.5</v>
      </c>
      <c r="D69">
        <v>28.1</v>
      </c>
      <c r="E69">
        <v>27</v>
      </c>
      <c r="F69">
        <v>39.5</v>
      </c>
      <c r="G69">
        <v>39.4</v>
      </c>
      <c r="H69">
        <v>43</v>
      </c>
    </row>
    <row r="70" spans="1:8" x14ac:dyDescent="0.2">
      <c r="A70">
        <f t="shared" si="1"/>
        <v>27.7</v>
      </c>
      <c r="B70">
        <f t="shared" si="2"/>
        <v>1960</v>
      </c>
      <c r="C70">
        <v>21.9</v>
      </c>
      <c r="D70">
        <v>11.5</v>
      </c>
      <c r="E70">
        <v>29.8</v>
      </c>
      <c r="F70">
        <v>34</v>
      </c>
      <c r="G70">
        <v>35.200000000000003</v>
      </c>
      <c r="H70">
        <v>33.799999999999997</v>
      </c>
    </row>
    <row r="71" spans="1:8" x14ac:dyDescent="0.2">
      <c r="A71">
        <f t="shared" si="1"/>
        <v>24.100000000000005</v>
      </c>
      <c r="B71">
        <f t="shared" si="2"/>
        <v>1961</v>
      </c>
      <c r="C71">
        <v>33.6</v>
      </c>
      <c r="D71">
        <v>10.5</v>
      </c>
      <c r="E71">
        <v>17.5</v>
      </c>
      <c r="F71">
        <v>26.1</v>
      </c>
      <c r="G71">
        <v>27.6</v>
      </c>
      <c r="H71">
        <v>29.3</v>
      </c>
    </row>
    <row r="72" spans="1:8" x14ac:dyDescent="0.2">
      <c r="A72">
        <f t="shared" ref="A72:A103" si="3">AVERAGE(C72:H72)</f>
        <v>23.95</v>
      </c>
      <c r="B72">
        <f t="shared" si="2"/>
        <v>1962</v>
      </c>
      <c r="C72">
        <v>24.6</v>
      </c>
      <c r="D72">
        <v>14.1</v>
      </c>
      <c r="E72">
        <v>18.899999999999999</v>
      </c>
      <c r="F72">
        <v>28.5</v>
      </c>
      <c r="G72">
        <v>27</v>
      </c>
      <c r="H72">
        <v>30.6</v>
      </c>
    </row>
    <row r="73" spans="1:8" x14ac:dyDescent="0.2">
      <c r="A73">
        <f t="shared" si="3"/>
        <v>34.35</v>
      </c>
      <c r="B73">
        <f t="shared" si="2"/>
        <v>1963</v>
      </c>
      <c r="C73">
        <v>37.9</v>
      </c>
      <c r="D73">
        <v>27.6</v>
      </c>
      <c r="E73">
        <v>22.7</v>
      </c>
      <c r="F73">
        <v>41.5</v>
      </c>
      <c r="G73">
        <v>32.299999999999997</v>
      </c>
      <c r="H73">
        <v>44.1</v>
      </c>
    </row>
    <row r="74" spans="1:8" x14ac:dyDescent="0.2">
      <c r="A74">
        <f t="shared" si="3"/>
        <v>16.583333333333332</v>
      </c>
      <c r="B74">
        <f t="shared" si="2"/>
        <v>1964</v>
      </c>
      <c r="C74">
        <v>10.1</v>
      </c>
      <c r="D74">
        <v>6</v>
      </c>
      <c r="E74">
        <v>17</v>
      </c>
      <c r="F74">
        <v>20.7</v>
      </c>
      <c r="G74">
        <v>22.2</v>
      </c>
      <c r="H74">
        <v>23.5</v>
      </c>
    </row>
    <row r="75" spans="1:8" x14ac:dyDescent="0.2">
      <c r="A75">
        <f t="shared" si="3"/>
        <v>31.833333333333332</v>
      </c>
      <c r="B75">
        <f t="shared" si="2"/>
        <v>1965</v>
      </c>
      <c r="C75">
        <v>40.200000000000003</v>
      </c>
      <c r="D75">
        <v>25.8</v>
      </c>
      <c r="E75">
        <v>25.8</v>
      </c>
      <c r="F75">
        <v>30.7</v>
      </c>
      <c r="G75">
        <v>29.9</v>
      </c>
      <c r="H75">
        <v>38.6</v>
      </c>
    </row>
    <row r="76" spans="1:8" x14ac:dyDescent="0.2">
      <c r="A76">
        <f t="shared" si="3"/>
        <v>35.65</v>
      </c>
      <c r="B76">
        <f t="shared" si="2"/>
        <v>1966</v>
      </c>
      <c r="C76">
        <v>37.1</v>
      </c>
      <c r="D76">
        <v>29.7</v>
      </c>
      <c r="E76">
        <v>25.2</v>
      </c>
      <c r="F76">
        <v>49.3</v>
      </c>
      <c r="G76">
        <v>34.5</v>
      </c>
      <c r="H76">
        <v>38.1</v>
      </c>
    </row>
    <row r="77" spans="1:8" x14ac:dyDescent="0.2">
      <c r="A77">
        <f t="shared" si="3"/>
        <v>9.35</v>
      </c>
      <c r="B77">
        <f t="shared" si="2"/>
        <v>1967</v>
      </c>
      <c r="C77">
        <v>11.7</v>
      </c>
      <c r="D77">
        <v>6.6</v>
      </c>
      <c r="E77">
        <v>6.5</v>
      </c>
      <c r="F77">
        <v>10.1</v>
      </c>
      <c r="G77">
        <v>9.9</v>
      </c>
      <c r="H77">
        <v>11.3</v>
      </c>
    </row>
    <row r="78" spans="1:8" x14ac:dyDescent="0.2">
      <c r="A78">
        <f t="shared" si="3"/>
        <v>19.383333333333336</v>
      </c>
      <c r="B78">
        <f t="shared" si="2"/>
        <v>1968</v>
      </c>
      <c r="C78">
        <v>16.100000000000001</v>
      </c>
      <c r="D78">
        <v>14.1</v>
      </c>
      <c r="E78">
        <v>13.6</v>
      </c>
      <c r="F78">
        <v>23.5</v>
      </c>
      <c r="G78">
        <v>23.8</v>
      </c>
      <c r="H78">
        <v>25.2</v>
      </c>
    </row>
    <row r="79" spans="1:8" x14ac:dyDescent="0.2">
      <c r="A79">
        <f t="shared" si="3"/>
        <v>21.466666666666665</v>
      </c>
      <c r="B79">
        <f t="shared" si="2"/>
        <v>1969</v>
      </c>
      <c r="C79">
        <v>20.8</v>
      </c>
      <c r="D79">
        <v>14.8</v>
      </c>
      <c r="E79">
        <v>12.5</v>
      </c>
      <c r="F79">
        <v>25.4</v>
      </c>
      <c r="G79">
        <v>27.1</v>
      </c>
      <c r="H79">
        <v>28.2</v>
      </c>
    </row>
    <row r="80" spans="1:8" x14ac:dyDescent="0.2">
      <c r="A80">
        <f t="shared" si="3"/>
        <v>24.933333333333334</v>
      </c>
      <c r="B80">
        <f t="shared" si="2"/>
        <v>1970</v>
      </c>
      <c r="C80">
        <v>24.6</v>
      </c>
      <c r="D80">
        <v>19.5</v>
      </c>
      <c r="E80">
        <v>20.8</v>
      </c>
      <c r="F80">
        <v>23.5</v>
      </c>
      <c r="G80">
        <v>31</v>
      </c>
      <c r="H80">
        <v>30.2</v>
      </c>
    </row>
    <row r="81" spans="1:13" x14ac:dyDescent="0.2">
      <c r="A81">
        <f t="shared" si="3"/>
        <v>30.950000000000003</v>
      </c>
      <c r="B81">
        <f t="shared" si="2"/>
        <v>1971</v>
      </c>
      <c r="C81">
        <v>29.1</v>
      </c>
      <c r="D81">
        <v>24.3</v>
      </c>
      <c r="E81">
        <v>33.1</v>
      </c>
      <c r="F81">
        <v>36.200000000000003</v>
      </c>
      <c r="G81">
        <v>29.6</v>
      </c>
      <c r="H81">
        <v>33.4</v>
      </c>
    </row>
    <row r="82" spans="1:13" x14ac:dyDescent="0.2">
      <c r="A82">
        <f t="shared" si="3"/>
        <v>30.299999999999997</v>
      </c>
      <c r="B82">
        <f t="shared" si="2"/>
        <v>1972</v>
      </c>
      <c r="C82">
        <v>33.6</v>
      </c>
      <c r="D82">
        <v>18.2</v>
      </c>
      <c r="E82">
        <v>14.6</v>
      </c>
      <c r="F82">
        <v>38.9</v>
      </c>
      <c r="G82">
        <v>37.1</v>
      </c>
      <c r="H82">
        <v>39.4</v>
      </c>
    </row>
    <row r="83" spans="1:13" x14ac:dyDescent="0.2">
      <c r="A83">
        <f t="shared" si="3"/>
        <v>34.783333333333324</v>
      </c>
      <c r="B83">
        <f t="shared" si="2"/>
        <v>1973</v>
      </c>
      <c r="C83">
        <v>42.1</v>
      </c>
      <c r="D83">
        <v>19.2</v>
      </c>
      <c r="E83">
        <v>17.399999999999999</v>
      </c>
      <c r="F83">
        <v>44.1</v>
      </c>
      <c r="G83">
        <v>43.3</v>
      </c>
      <c r="H83">
        <v>42.6</v>
      </c>
    </row>
    <row r="84" spans="1:13" x14ac:dyDescent="0.2">
      <c r="A84">
        <f t="shared" si="3"/>
        <v>29.783333333333331</v>
      </c>
      <c r="B84">
        <f t="shared" si="2"/>
        <v>1974</v>
      </c>
      <c r="C84">
        <v>34.4</v>
      </c>
      <c r="D84">
        <v>18.100000000000001</v>
      </c>
      <c r="E84">
        <v>14.3</v>
      </c>
      <c r="F84">
        <v>38.799999999999997</v>
      </c>
      <c r="G84">
        <v>30.4</v>
      </c>
      <c r="H84">
        <v>42.7</v>
      </c>
    </row>
    <row r="85" spans="1:13" x14ac:dyDescent="0.2">
      <c r="A85">
        <f t="shared" si="3"/>
        <v>38.483333333333334</v>
      </c>
      <c r="B85">
        <f t="shared" si="2"/>
        <v>1975</v>
      </c>
      <c r="C85">
        <v>46.7</v>
      </c>
      <c r="D85">
        <v>18.7</v>
      </c>
      <c r="E85">
        <v>16.2</v>
      </c>
      <c r="F85">
        <v>51.4</v>
      </c>
      <c r="G85">
        <v>47.8</v>
      </c>
      <c r="H85">
        <v>50.1</v>
      </c>
    </row>
    <row r="86" spans="1:13" x14ac:dyDescent="0.2">
      <c r="A86">
        <f t="shared" si="3"/>
        <v>36.216666666666661</v>
      </c>
      <c r="B86">
        <f t="shared" si="2"/>
        <v>1976</v>
      </c>
      <c r="C86">
        <v>42.3</v>
      </c>
      <c r="D86">
        <v>18.3</v>
      </c>
      <c r="E86">
        <v>19.600000000000001</v>
      </c>
      <c r="F86">
        <v>45.6</v>
      </c>
      <c r="G86">
        <v>45.3</v>
      </c>
      <c r="H86">
        <v>46.2</v>
      </c>
    </row>
    <row r="87" spans="1:13" x14ac:dyDescent="0.2">
      <c r="A87">
        <f t="shared" si="3"/>
        <v>21.86</v>
      </c>
      <c r="B87">
        <f t="shared" si="2"/>
        <v>1977</v>
      </c>
      <c r="C87">
        <v>12.7</v>
      </c>
      <c r="D87">
        <v>14.7</v>
      </c>
      <c r="E87">
        <v>25.8</v>
      </c>
      <c r="F87">
        <v>32.299999999999997</v>
      </c>
      <c r="G87">
        <v>23.8</v>
      </c>
      <c r="H87" t="s">
        <v>0</v>
      </c>
    </row>
    <row r="88" spans="1:13" x14ac:dyDescent="0.2">
      <c r="A88">
        <f t="shared" si="3"/>
        <v>26.783333333333331</v>
      </c>
      <c r="B88">
        <f t="shared" si="2"/>
        <v>1978</v>
      </c>
      <c r="C88">
        <v>27.2</v>
      </c>
      <c r="D88">
        <v>17.899999999999999</v>
      </c>
      <c r="E88">
        <v>16.899999999999999</v>
      </c>
      <c r="F88">
        <v>32.200000000000003</v>
      </c>
      <c r="G88">
        <v>33.700000000000003</v>
      </c>
      <c r="H88">
        <v>32.799999999999997</v>
      </c>
    </row>
    <row r="89" spans="1:13" x14ac:dyDescent="0.2">
      <c r="A89">
        <f t="shared" si="3"/>
        <v>44.883333333333333</v>
      </c>
      <c r="B89">
        <f t="shared" si="2"/>
        <v>1979</v>
      </c>
      <c r="C89">
        <v>49.3</v>
      </c>
      <c r="D89">
        <v>25.3</v>
      </c>
      <c r="E89">
        <v>39.5</v>
      </c>
      <c r="F89">
        <v>52.6</v>
      </c>
      <c r="G89">
        <v>50.3</v>
      </c>
      <c r="H89">
        <v>52.3</v>
      </c>
    </row>
    <row r="90" spans="1:13" x14ac:dyDescent="0.2">
      <c r="A90">
        <f t="shared" si="3"/>
        <v>35.68333333333333</v>
      </c>
      <c r="B90">
        <f t="shared" si="2"/>
        <v>1980</v>
      </c>
      <c r="C90">
        <v>43.8</v>
      </c>
      <c r="D90">
        <v>25</v>
      </c>
      <c r="E90">
        <v>33.4</v>
      </c>
      <c r="F90">
        <v>43</v>
      </c>
      <c r="G90">
        <v>37</v>
      </c>
      <c r="H90">
        <v>31.9</v>
      </c>
    </row>
    <row r="91" spans="1:13" x14ac:dyDescent="0.2">
      <c r="A91">
        <f t="shared" si="3"/>
        <v>31.266666666666669</v>
      </c>
      <c r="B91">
        <f t="shared" si="2"/>
        <v>1981</v>
      </c>
      <c r="C91">
        <v>39.200000000000003</v>
      </c>
      <c r="D91">
        <v>21.1</v>
      </c>
      <c r="E91">
        <v>19.5</v>
      </c>
      <c r="F91">
        <v>38.299999999999997</v>
      </c>
      <c r="G91">
        <v>32.6</v>
      </c>
      <c r="H91">
        <v>36.9</v>
      </c>
    </row>
    <row r="92" spans="1:13" x14ac:dyDescent="0.2">
      <c r="A92">
        <f t="shared" si="3"/>
        <v>36.750000000000007</v>
      </c>
      <c r="B92">
        <f t="shared" si="2"/>
        <v>1982</v>
      </c>
      <c r="C92">
        <v>45.7</v>
      </c>
      <c r="D92">
        <v>28.3</v>
      </c>
      <c r="E92">
        <v>30.9</v>
      </c>
      <c r="F92">
        <v>32.200000000000003</v>
      </c>
      <c r="G92">
        <v>40.299999999999997</v>
      </c>
      <c r="H92">
        <v>43.1</v>
      </c>
    </row>
    <row r="93" spans="1:13" x14ac:dyDescent="0.2">
      <c r="A93">
        <f t="shared" si="3"/>
        <v>24.383333333333336</v>
      </c>
      <c r="B93">
        <f t="shared" si="2"/>
        <v>1983</v>
      </c>
      <c r="C93">
        <v>30.1</v>
      </c>
      <c r="D93">
        <v>20.7</v>
      </c>
      <c r="E93">
        <v>17.100000000000001</v>
      </c>
      <c r="F93">
        <v>27.9</v>
      </c>
      <c r="G93">
        <v>25.4</v>
      </c>
      <c r="H93">
        <v>25.1</v>
      </c>
      <c r="M93" t="s">
        <v>73</v>
      </c>
    </row>
    <row r="94" spans="1:13" x14ac:dyDescent="0.2">
      <c r="A94">
        <f t="shared" si="3"/>
        <v>33.150000000000006</v>
      </c>
      <c r="B94">
        <f t="shared" si="2"/>
        <v>1984</v>
      </c>
      <c r="C94">
        <v>44</v>
      </c>
      <c r="D94">
        <v>19.7</v>
      </c>
      <c r="E94">
        <v>29.6</v>
      </c>
      <c r="F94">
        <v>31.8</v>
      </c>
      <c r="G94">
        <v>32.6</v>
      </c>
      <c r="H94">
        <v>41.2</v>
      </c>
      <c r="L94" s="7" t="s">
        <v>57</v>
      </c>
      <c r="M94">
        <v>1.66673202</v>
      </c>
    </row>
    <row r="95" spans="1:13" x14ac:dyDescent="0.2">
      <c r="A95">
        <f t="shared" si="3"/>
        <v>21.599999999999998</v>
      </c>
      <c r="B95">
        <f t="shared" si="2"/>
        <v>1985</v>
      </c>
      <c r="C95">
        <v>30.5</v>
      </c>
      <c r="D95">
        <v>14.1</v>
      </c>
      <c r="E95">
        <v>11</v>
      </c>
      <c r="F95">
        <v>22.2</v>
      </c>
      <c r="G95">
        <v>23.4</v>
      </c>
      <c r="H95">
        <v>28.4</v>
      </c>
      <c r="L95" s="7" t="s">
        <v>58</v>
      </c>
      <c r="M95">
        <v>0.99339370000000005</v>
      </c>
    </row>
    <row r="96" spans="1:13" x14ac:dyDescent="0.2">
      <c r="A96">
        <f t="shared" si="3"/>
        <v>17.233333333333331</v>
      </c>
      <c r="B96">
        <f t="shared" si="2"/>
        <v>1986</v>
      </c>
      <c r="C96">
        <v>18.2</v>
      </c>
      <c r="D96">
        <v>12.9</v>
      </c>
      <c r="E96">
        <v>13.5</v>
      </c>
      <c r="F96">
        <v>13.2</v>
      </c>
      <c r="G96">
        <v>21.3</v>
      </c>
      <c r="H96">
        <v>24.3</v>
      </c>
      <c r="L96" s="7" t="s">
        <v>59</v>
      </c>
      <c r="M96">
        <v>1.28561021</v>
      </c>
    </row>
    <row r="97" spans="1:13" x14ac:dyDescent="0.2">
      <c r="A97">
        <f t="shared" si="3"/>
        <v>12.383333333333333</v>
      </c>
      <c r="B97">
        <f t="shared" si="2"/>
        <v>1987</v>
      </c>
      <c r="C97">
        <v>13.2</v>
      </c>
      <c r="D97">
        <v>10.8</v>
      </c>
      <c r="E97">
        <v>12.4</v>
      </c>
      <c r="F97">
        <v>11.7</v>
      </c>
      <c r="G97">
        <v>12.3</v>
      </c>
      <c r="H97">
        <v>13.9</v>
      </c>
      <c r="L97" s="7" t="s">
        <v>60</v>
      </c>
      <c r="M97">
        <v>1.8831695799999999</v>
      </c>
    </row>
    <row r="98" spans="1:13" x14ac:dyDescent="0.2">
      <c r="A98">
        <f t="shared" si="3"/>
        <v>25.766666666666666</v>
      </c>
      <c r="B98">
        <f t="shared" si="2"/>
        <v>1988</v>
      </c>
      <c r="C98">
        <v>30.6</v>
      </c>
      <c r="D98">
        <v>21.4</v>
      </c>
      <c r="E98">
        <v>16</v>
      </c>
      <c r="F98">
        <v>25</v>
      </c>
      <c r="G98">
        <v>29.7</v>
      </c>
      <c r="H98">
        <v>31.9</v>
      </c>
      <c r="L98" s="7" t="s">
        <v>61</v>
      </c>
      <c r="M98">
        <v>1.9244037199999999</v>
      </c>
    </row>
    <row r="99" spans="1:13" x14ac:dyDescent="0.2">
      <c r="A99">
        <f t="shared" si="3"/>
        <v>20.111666666666668</v>
      </c>
      <c r="B99">
        <f t="shared" si="2"/>
        <v>1989</v>
      </c>
      <c r="C99">
        <v>25.9</v>
      </c>
      <c r="D99">
        <v>11.9</v>
      </c>
      <c r="E99">
        <v>16.8</v>
      </c>
      <c r="F99">
        <v>16.3</v>
      </c>
      <c r="G99">
        <v>25.07</v>
      </c>
      <c r="H99">
        <v>24.7</v>
      </c>
      <c r="L99" s="7" t="s">
        <v>62</v>
      </c>
      <c r="M99">
        <v>2.0303885099999999</v>
      </c>
    </row>
    <row r="100" spans="1:13" x14ac:dyDescent="0.2">
      <c r="A100">
        <f t="shared" si="3"/>
        <v>28.533333333333331</v>
      </c>
      <c r="B100">
        <f t="shared" si="2"/>
        <v>1990</v>
      </c>
      <c r="C100">
        <v>34.6</v>
      </c>
      <c r="D100">
        <v>21.6</v>
      </c>
      <c r="E100">
        <v>18.399999999999999</v>
      </c>
      <c r="F100">
        <v>31.9</v>
      </c>
      <c r="G100">
        <v>32.200000000000003</v>
      </c>
      <c r="H100">
        <v>32.5</v>
      </c>
    </row>
    <row r="101" spans="1:13" x14ac:dyDescent="0.2">
      <c r="A101">
        <f t="shared" si="3"/>
        <v>28.066666666666666</v>
      </c>
      <c r="B101">
        <f t="shared" si="2"/>
        <v>1991</v>
      </c>
      <c r="C101">
        <v>26.1</v>
      </c>
      <c r="D101">
        <v>16.600000000000001</v>
      </c>
      <c r="E101">
        <v>15.8</v>
      </c>
      <c r="F101">
        <v>23.7</v>
      </c>
      <c r="G101">
        <v>42.1</v>
      </c>
      <c r="H101">
        <v>44.1</v>
      </c>
    </row>
    <row r="102" spans="1:13" x14ac:dyDescent="0.2">
      <c r="A102">
        <f t="shared" si="3"/>
        <v>21.904833333333332</v>
      </c>
      <c r="B102">
        <f t="shared" si="2"/>
        <v>1992</v>
      </c>
      <c r="C102">
        <v>21.2681</v>
      </c>
      <c r="D102">
        <v>13.4411</v>
      </c>
      <c r="E102">
        <v>11.7339</v>
      </c>
      <c r="F102">
        <v>24.036799999999999</v>
      </c>
      <c r="G102">
        <v>31.578600000000002</v>
      </c>
      <c r="H102">
        <v>29.3705</v>
      </c>
    </row>
    <row r="103" spans="1:13" x14ac:dyDescent="0.2">
      <c r="A103">
        <f t="shared" si="3"/>
        <v>30.598549999999999</v>
      </c>
      <c r="B103">
        <f t="shared" si="2"/>
        <v>1993</v>
      </c>
      <c r="C103">
        <v>37.195500000000003</v>
      </c>
      <c r="D103">
        <v>18.744399999999999</v>
      </c>
      <c r="E103">
        <v>20.5701</v>
      </c>
      <c r="F103">
        <v>29.151599999999998</v>
      </c>
      <c r="G103">
        <v>36.942799999999998</v>
      </c>
      <c r="H103">
        <v>40.986899999999999</v>
      </c>
    </row>
    <row r="104" spans="1:13" x14ac:dyDescent="0.2">
      <c r="A104">
        <f t="shared" ref="A104:A113" si="4">AVERAGE(C104:H104)</f>
        <v>22.150766666666669</v>
      </c>
      <c r="B104">
        <f t="shared" si="2"/>
        <v>1994</v>
      </c>
      <c r="C104">
        <v>22.4724</v>
      </c>
      <c r="D104">
        <v>9.3514999999999997</v>
      </c>
      <c r="E104">
        <v>9.7248999999999999</v>
      </c>
      <c r="F104">
        <v>31.946000000000002</v>
      </c>
      <c r="G104">
        <v>31.651199999999999</v>
      </c>
      <c r="H104">
        <v>27.758600000000001</v>
      </c>
    </row>
    <row r="105" spans="1:13" x14ac:dyDescent="0.2">
      <c r="A105">
        <f t="shared" si="4"/>
        <v>5.9115666666666655</v>
      </c>
      <c r="B105">
        <f t="shared" si="2"/>
        <v>1995</v>
      </c>
      <c r="C105">
        <v>5.4981999999999998</v>
      </c>
      <c r="D105">
        <v>2.6122000000000001</v>
      </c>
      <c r="E105">
        <v>2.5886999999999998</v>
      </c>
      <c r="F105">
        <v>9.2579999999999991</v>
      </c>
      <c r="G105">
        <v>8.5061</v>
      </c>
      <c r="H105">
        <v>7.0061999999999998</v>
      </c>
    </row>
    <row r="106" spans="1:13" x14ac:dyDescent="0.2">
      <c r="A106">
        <f t="shared" si="4"/>
        <v>21.421666666666667</v>
      </c>
      <c r="B106">
        <f t="shared" si="2"/>
        <v>1996</v>
      </c>
      <c r="C106">
        <v>24.84</v>
      </c>
      <c r="D106">
        <v>14.4</v>
      </c>
      <c r="E106">
        <v>15.01</v>
      </c>
      <c r="F106">
        <v>22.19</v>
      </c>
      <c r="G106">
        <v>24.05</v>
      </c>
      <c r="H106">
        <v>28.04</v>
      </c>
    </row>
    <row r="107" spans="1:13" x14ac:dyDescent="0.2">
      <c r="A107">
        <f t="shared" si="4"/>
        <v>46.43333333333333</v>
      </c>
      <c r="B107">
        <f t="shared" si="2"/>
        <v>1997</v>
      </c>
      <c r="C107">
        <v>51.4</v>
      </c>
      <c r="D107">
        <v>20.8</v>
      </c>
      <c r="E107">
        <v>20.7</v>
      </c>
      <c r="F107">
        <v>60.8</v>
      </c>
      <c r="G107">
        <v>62.6</v>
      </c>
      <c r="H107">
        <v>62.3</v>
      </c>
    </row>
    <row r="108" spans="1:13" x14ac:dyDescent="0.2">
      <c r="A108">
        <f t="shared" si="4"/>
        <v>28.97</v>
      </c>
      <c r="B108">
        <f t="shared" si="2"/>
        <v>1998</v>
      </c>
      <c r="C108">
        <v>30.83</v>
      </c>
      <c r="D108">
        <v>14.5</v>
      </c>
      <c r="E108">
        <v>18.77</v>
      </c>
      <c r="F108">
        <v>33.81</v>
      </c>
      <c r="G108">
        <v>37.340000000000003</v>
      </c>
      <c r="H108">
        <v>38.57</v>
      </c>
    </row>
    <row r="109" spans="1:13" x14ac:dyDescent="0.2">
      <c r="A109">
        <f t="shared" si="4"/>
        <v>38.345555979695426</v>
      </c>
      <c r="B109">
        <f t="shared" si="2"/>
        <v>1999</v>
      </c>
      <c r="C109">
        <v>40.84256357360406</v>
      </c>
      <c r="D109">
        <v>26.302368243654822</v>
      </c>
      <c r="E109">
        <v>20.397754964467008</v>
      </c>
      <c r="F109">
        <v>52.067953461928937</v>
      </c>
      <c r="G109">
        <v>52.844544974619296</v>
      </c>
      <c r="H109">
        <v>37.618150659898475</v>
      </c>
    </row>
    <row r="110" spans="1:13" x14ac:dyDescent="0.2">
      <c r="A110">
        <f t="shared" si="4"/>
        <v>31.45561743902439</v>
      </c>
      <c r="B110">
        <f t="shared" si="2"/>
        <v>2000</v>
      </c>
      <c r="C110">
        <v>36.806818829268295</v>
      </c>
      <c r="D110">
        <v>22.49417151219512</v>
      </c>
      <c r="E110">
        <v>22.829211658536583</v>
      </c>
      <c r="F110">
        <v>33.103900097560974</v>
      </c>
      <c r="G110">
        <v>38.11772692682927</v>
      </c>
      <c r="H110">
        <v>35.381875609756101</v>
      </c>
    </row>
    <row r="111" spans="1:13" x14ac:dyDescent="0.2">
      <c r="A111">
        <f t="shared" si="4"/>
        <v>26.781024439024389</v>
      </c>
      <c r="B111">
        <f t="shared" si="2"/>
        <v>2001</v>
      </c>
      <c r="C111">
        <v>38.139790243902446</v>
      </c>
      <c r="D111">
        <v>11.832383414634144</v>
      </c>
      <c r="E111">
        <v>18.164307512195123</v>
      </c>
      <c r="F111">
        <v>24.874530731707313</v>
      </c>
      <c r="G111">
        <v>28.035286829268294</v>
      </c>
      <c r="H111">
        <v>39.639847902439023</v>
      </c>
    </row>
    <row r="112" spans="1:13" x14ac:dyDescent="0.2">
      <c r="A112">
        <f t="shared" si="4"/>
        <v>32.816166666666668</v>
      </c>
      <c r="B112">
        <f t="shared" si="2"/>
        <v>2002</v>
      </c>
      <c r="C112">
        <v>35.259</v>
      </c>
      <c r="D112">
        <v>18.036000000000001</v>
      </c>
      <c r="E112">
        <v>19.696999999999999</v>
      </c>
      <c r="F112">
        <v>41.664999999999999</v>
      </c>
      <c r="G112">
        <v>40.716000000000001</v>
      </c>
      <c r="H112">
        <v>41.524000000000001</v>
      </c>
    </row>
    <row r="113" spans="1:9" x14ac:dyDescent="0.2">
      <c r="A113">
        <f t="shared" si="4"/>
        <v>41.4</v>
      </c>
      <c r="B113">
        <v>2003</v>
      </c>
      <c r="C113">
        <v>34.5</v>
      </c>
      <c r="D113">
        <v>18.2</v>
      </c>
      <c r="E113">
        <v>23.6</v>
      </c>
      <c r="F113">
        <v>51.6</v>
      </c>
      <c r="G113">
        <v>59.5</v>
      </c>
      <c r="H113">
        <v>61</v>
      </c>
    </row>
    <row r="114" spans="1:9" x14ac:dyDescent="0.2">
      <c r="A114">
        <f>AVERAGE(C114:H114)</f>
        <v>45.738368902439028</v>
      </c>
      <c r="B114">
        <v>2004</v>
      </c>
      <c r="C114">
        <v>60.536890243902441</v>
      </c>
      <c r="D114">
        <v>18.924695121951224</v>
      </c>
      <c r="E114">
        <v>19.478048780487811</v>
      </c>
      <c r="F114">
        <v>54.671341463414635</v>
      </c>
      <c r="G114">
        <v>55.556707317073169</v>
      </c>
      <c r="H114">
        <v>65.262530487804867</v>
      </c>
    </row>
    <row r="115" spans="1:9" x14ac:dyDescent="0.2">
      <c r="A115">
        <f t="shared" ref="A115:A123" si="5">AVERAGE(C115:H115)</f>
        <v>32.166666666666664</v>
      </c>
      <c r="B115">
        <v>2005</v>
      </c>
      <c r="C115">
        <v>44</v>
      </c>
      <c r="D115">
        <v>18</v>
      </c>
      <c r="E115">
        <v>18</v>
      </c>
      <c r="F115">
        <v>31</v>
      </c>
      <c r="G115">
        <v>38</v>
      </c>
      <c r="H115">
        <v>44</v>
      </c>
    </row>
    <row r="116" spans="1:9" x14ac:dyDescent="0.2">
      <c r="A116">
        <f t="shared" si="5"/>
        <v>35.335519885362217</v>
      </c>
      <c r="B116">
        <v>2006</v>
      </c>
      <c r="C116">
        <v>33.111978098331775</v>
      </c>
      <c r="D116">
        <v>21.052994990112062</v>
      </c>
      <c r="E116">
        <v>22.811939697224567</v>
      </c>
      <c r="F116">
        <v>43.634205134156346</v>
      </c>
      <c r="G116">
        <v>45.082316646933471</v>
      </c>
      <c r="H116">
        <v>46.319684745415088</v>
      </c>
    </row>
    <row r="117" spans="1:9" x14ac:dyDescent="0.2">
      <c r="A117">
        <f t="shared" si="5"/>
        <v>3.9091666666666662</v>
      </c>
      <c r="B117">
        <v>2007</v>
      </c>
      <c r="C117">
        <v>2.95</v>
      </c>
      <c r="D117">
        <v>1.72</v>
      </c>
      <c r="E117">
        <v>1.0780000000000001</v>
      </c>
      <c r="F117">
        <v>6.0679999999999996</v>
      </c>
      <c r="G117">
        <v>4.7889999999999997</v>
      </c>
      <c r="H117">
        <v>6.85</v>
      </c>
    </row>
    <row r="118" spans="1:9" x14ac:dyDescent="0.2">
      <c r="A118">
        <f t="shared" si="5"/>
        <v>42.8735</v>
      </c>
      <c r="B118" s="7">
        <v>2008</v>
      </c>
      <c r="C118">
        <v>51.69</v>
      </c>
      <c r="D118">
        <v>27.135999999999999</v>
      </c>
      <c r="E118">
        <v>38.021999999999998</v>
      </c>
      <c r="F118">
        <v>45.706000000000003</v>
      </c>
      <c r="G118">
        <v>45.856999999999999</v>
      </c>
      <c r="H118">
        <v>48.83</v>
      </c>
    </row>
    <row r="119" spans="1:9" x14ac:dyDescent="0.2">
      <c r="A119">
        <f t="shared" si="5"/>
        <v>4.6616666666666662</v>
      </c>
      <c r="B119" s="7">
        <v>2009</v>
      </c>
      <c r="C119" s="25">
        <v>2.48</v>
      </c>
      <c r="D119" s="25">
        <v>4.91</v>
      </c>
      <c r="E119" s="25">
        <v>4.38</v>
      </c>
      <c r="F119" s="25">
        <v>2.61</v>
      </c>
      <c r="G119" s="25">
        <v>8.27</v>
      </c>
      <c r="H119" s="25">
        <v>5.32</v>
      </c>
    </row>
    <row r="120" spans="1:9" x14ac:dyDescent="0.2">
      <c r="A120">
        <f t="shared" si="5"/>
        <v>31.628583295980004</v>
      </c>
      <c r="B120" s="7">
        <v>2010</v>
      </c>
      <c r="C120">
        <v>34.426270772685001</v>
      </c>
      <c r="D120">
        <v>18.518178246727498</v>
      </c>
      <c r="E120">
        <v>24.411951305279995</v>
      </c>
      <c r="F120">
        <v>35.676356042002496</v>
      </c>
      <c r="G120">
        <v>37.017678177810005</v>
      </c>
      <c r="H120">
        <v>39.721065231375015</v>
      </c>
    </row>
    <row r="121" spans="1:9" x14ac:dyDescent="0.2">
      <c r="A121">
        <f t="shared" si="5"/>
        <v>17.653851035255773</v>
      </c>
      <c r="B121" s="7">
        <v>2011</v>
      </c>
      <c r="C121">
        <v>19.148468526000002</v>
      </c>
      <c r="D121">
        <v>6.4270760533269238</v>
      </c>
      <c r="E121">
        <v>8.4494429871161572</v>
      </c>
      <c r="F121">
        <v>23.147570857569235</v>
      </c>
      <c r="G121">
        <v>23.818030269583847</v>
      </c>
      <c r="H121">
        <v>24.932517517938461</v>
      </c>
    </row>
    <row r="122" spans="1:9" x14ac:dyDescent="0.2">
      <c r="A122">
        <f t="shared" si="5"/>
        <v>34.991666666666667</v>
      </c>
      <c r="B122" s="7">
        <v>2012</v>
      </c>
      <c r="C122">
        <v>39.520000000000003</v>
      </c>
      <c r="D122">
        <v>15.22</v>
      </c>
      <c r="E122">
        <v>19.41</v>
      </c>
      <c r="F122">
        <v>44.37</v>
      </c>
      <c r="G122">
        <v>46.67</v>
      </c>
      <c r="H122">
        <v>44.76</v>
      </c>
    </row>
    <row r="123" spans="1:9" x14ac:dyDescent="0.2">
      <c r="A123">
        <f t="shared" si="5"/>
        <v>39.203333333333333</v>
      </c>
      <c r="B123" s="7">
        <v>2013</v>
      </c>
      <c r="C123">
        <v>42.56</v>
      </c>
      <c r="D123">
        <v>15.32</v>
      </c>
      <c r="E123">
        <v>22.68</v>
      </c>
      <c r="F123">
        <v>52.08</v>
      </c>
      <c r="G123">
        <v>49.43</v>
      </c>
      <c r="H123">
        <v>53.15</v>
      </c>
    </row>
    <row r="124" spans="1:9" x14ac:dyDescent="0.2">
      <c r="A124">
        <f>AVERAGE(C124:H124)</f>
        <v>28.094052889903846</v>
      </c>
      <c r="B124" s="7">
        <v>2014</v>
      </c>
      <c r="C124">
        <v>33.384755516538462</v>
      </c>
      <c r="D124">
        <v>17.285203808653844</v>
      </c>
      <c r="E124">
        <v>17.787166421538462</v>
      </c>
      <c r="F124">
        <v>32.950048496538457</v>
      </c>
      <c r="G124">
        <v>31.949733305769229</v>
      </c>
      <c r="H124">
        <v>35.207409790384617</v>
      </c>
    </row>
    <row r="125" spans="1:9" x14ac:dyDescent="0.2">
      <c r="B125" s="7"/>
    </row>
    <row r="126" spans="1:9" x14ac:dyDescent="0.2">
      <c r="B126" s="7" t="s">
        <v>215</v>
      </c>
      <c r="C126">
        <f>AVERAGE(C8:C124)</f>
        <v>25.847937377622682</v>
      </c>
      <c r="D126">
        <f>AVERAGE(D8:D124)</f>
        <v>14.951967856821174</v>
      </c>
      <c r="E126">
        <f>AVERAGE(E8:E124)</f>
        <v>18.976404980315824</v>
      </c>
      <c r="F126">
        <f>AVERAGE(F8:F124)</f>
        <v>28.423733015116223</v>
      </c>
      <c r="G126">
        <f>AVERAGE(G8:G124)</f>
        <v>29.050502640563366</v>
      </c>
      <c r="H126">
        <f>AVERAGE(H8:H124)</f>
        <v>30.608920023154909</v>
      </c>
    </row>
    <row r="128" spans="1:9" x14ac:dyDescent="0.2">
      <c r="B128" t="s">
        <v>74</v>
      </c>
      <c r="H128">
        <v>33.111978098331775</v>
      </c>
      <c r="I128">
        <f t="shared" ref="I128:I133" si="6">60*1.12*H128/1000</f>
        <v>2.2251249282078951</v>
      </c>
    </row>
    <row r="129" spans="1:11" x14ac:dyDescent="0.2">
      <c r="A129" t="s">
        <v>75</v>
      </c>
      <c r="B129">
        <v>1.0187999999999999</v>
      </c>
      <c r="C129">
        <v>1.5819526276470586</v>
      </c>
      <c r="D129">
        <f>C129+0.5</f>
        <v>2.0819526276470586</v>
      </c>
      <c r="E129">
        <f>C129-0.5</f>
        <v>1.0819526276470586</v>
      </c>
      <c r="F129">
        <v>1</v>
      </c>
      <c r="H129">
        <v>21.052994990112062</v>
      </c>
      <c r="I129">
        <f t="shared" si="6"/>
        <v>1.4147612633355306</v>
      </c>
    </row>
    <row r="130" spans="1:11" x14ac:dyDescent="0.2">
      <c r="A130" t="s">
        <v>76</v>
      </c>
      <c r="B130">
        <v>1.40448</v>
      </c>
      <c r="C130">
        <v>1.5819526276470586</v>
      </c>
      <c r="D130">
        <f t="shared" ref="D130:D146" si="7">C130+0.5</f>
        <v>2.0819526276470586</v>
      </c>
      <c r="E130">
        <f t="shared" ref="E130:E146" si="8">C130-0.5</f>
        <v>1.0819526276470586</v>
      </c>
      <c r="F130">
        <v>2</v>
      </c>
      <c r="H130">
        <v>22.811939697224567</v>
      </c>
      <c r="I130">
        <f t="shared" si="6"/>
        <v>1.532962347653491</v>
      </c>
    </row>
    <row r="131" spans="1:11" x14ac:dyDescent="0.2">
      <c r="A131" t="s">
        <v>3</v>
      </c>
      <c r="B131">
        <v>1.14744</v>
      </c>
      <c r="C131">
        <v>1.5819526276470586</v>
      </c>
      <c r="D131">
        <f t="shared" si="7"/>
        <v>2.0819526276470586</v>
      </c>
      <c r="E131">
        <f t="shared" si="8"/>
        <v>1.0819526276470586</v>
      </c>
      <c r="F131">
        <v>4</v>
      </c>
      <c r="H131">
        <v>43.634205134156346</v>
      </c>
      <c r="I131">
        <f t="shared" si="6"/>
        <v>2.9322185850153066</v>
      </c>
    </row>
    <row r="132" spans="1:11" x14ac:dyDescent="0.2">
      <c r="A132" t="s">
        <v>77</v>
      </c>
      <c r="B132">
        <v>1.0664640000000001</v>
      </c>
      <c r="C132">
        <v>1.5819526276470586</v>
      </c>
      <c r="D132">
        <f t="shared" si="7"/>
        <v>2.0819526276470586</v>
      </c>
      <c r="E132">
        <f t="shared" si="8"/>
        <v>1.0819526276470586</v>
      </c>
      <c r="F132">
        <v>5</v>
      </c>
      <c r="H132">
        <v>45.082316646933471</v>
      </c>
      <c r="I132">
        <f t="shared" si="6"/>
        <v>3.0295316786739295</v>
      </c>
    </row>
    <row r="133" spans="1:11" x14ac:dyDescent="0.2">
      <c r="A133" t="s">
        <v>78</v>
      </c>
      <c r="B133">
        <v>1.23732</v>
      </c>
      <c r="C133">
        <v>1.5819526276470586</v>
      </c>
      <c r="D133">
        <f t="shared" si="7"/>
        <v>2.0819526276470586</v>
      </c>
      <c r="E133">
        <f t="shared" si="8"/>
        <v>1.0819526276470586</v>
      </c>
      <c r="F133">
        <v>6</v>
      </c>
      <c r="H133">
        <v>46.319684745415088</v>
      </c>
      <c r="I133">
        <f t="shared" si="6"/>
        <v>3.1126828148918939</v>
      </c>
    </row>
    <row r="134" spans="1:11" x14ac:dyDescent="0.2">
      <c r="A134" t="s">
        <v>79</v>
      </c>
      <c r="B134">
        <v>0.90720000000000001</v>
      </c>
      <c r="C134">
        <v>1.5819526276470586</v>
      </c>
      <c r="D134">
        <f t="shared" si="7"/>
        <v>2.0819526276470586</v>
      </c>
      <c r="E134">
        <f t="shared" si="8"/>
        <v>1.0819526276470586</v>
      </c>
      <c r="F134">
        <v>7</v>
      </c>
    </row>
    <row r="135" spans="1:11" x14ac:dyDescent="0.2">
      <c r="A135" t="s">
        <v>80</v>
      </c>
      <c r="B135">
        <v>1.45418</v>
      </c>
      <c r="C135">
        <v>1.5819526276470586</v>
      </c>
      <c r="D135">
        <f t="shared" si="7"/>
        <v>2.0819526276470586</v>
      </c>
      <c r="E135">
        <f t="shared" si="8"/>
        <v>1.0819526276470586</v>
      </c>
      <c r="F135">
        <v>8</v>
      </c>
    </row>
    <row r="136" spans="1:11" x14ac:dyDescent="0.2">
      <c r="A136" t="s">
        <v>81</v>
      </c>
      <c r="B136">
        <v>0.88144</v>
      </c>
      <c r="C136">
        <v>1.5819526276470586</v>
      </c>
      <c r="D136">
        <f t="shared" si="7"/>
        <v>2.0819526276470586</v>
      </c>
      <c r="E136">
        <f t="shared" si="8"/>
        <v>1.0819526276470586</v>
      </c>
      <c r="F136">
        <v>9</v>
      </c>
    </row>
    <row r="137" spans="1:11" x14ac:dyDescent="0.2">
      <c r="A137" t="s">
        <v>82</v>
      </c>
      <c r="B137">
        <v>2.02085333</v>
      </c>
      <c r="C137">
        <v>1.5819526276470586</v>
      </c>
      <c r="D137">
        <f t="shared" si="7"/>
        <v>2.0819526276470586</v>
      </c>
      <c r="E137">
        <f t="shared" si="8"/>
        <v>1.0819526276470586</v>
      </c>
      <c r="F137">
        <v>10</v>
      </c>
    </row>
    <row r="138" spans="1:11" x14ac:dyDescent="0.2">
      <c r="A138" t="s">
        <v>83</v>
      </c>
      <c r="B138">
        <v>1.516032</v>
      </c>
      <c r="C138">
        <v>1.5819526276470586</v>
      </c>
      <c r="D138">
        <f t="shared" si="7"/>
        <v>2.0819526276470586</v>
      </c>
      <c r="E138">
        <f t="shared" si="8"/>
        <v>1.0819526276470586</v>
      </c>
      <c r="F138">
        <v>11</v>
      </c>
    </row>
    <row r="139" spans="1:11" x14ac:dyDescent="0.2">
      <c r="A139" t="s">
        <v>84</v>
      </c>
      <c r="B139">
        <v>1.914304</v>
      </c>
      <c r="C139">
        <v>1.5819526276470586</v>
      </c>
      <c r="D139">
        <f t="shared" si="7"/>
        <v>2.0819526276470586</v>
      </c>
      <c r="E139">
        <f t="shared" si="8"/>
        <v>1.0819526276470586</v>
      </c>
      <c r="F139">
        <v>12</v>
      </c>
    </row>
    <row r="140" spans="1:11" x14ac:dyDescent="0.2">
      <c r="A140" t="s">
        <v>85</v>
      </c>
      <c r="B140">
        <v>2.1509843499999999</v>
      </c>
      <c r="C140">
        <v>1.5819526276470586</v>
      </c>
      <c r="D140">
        <f t="shared" si="7"/>
        <v>2.0819526276470586</v>
      </c>
      <c r="E140">
        <f t="shared" si="8"/>
        <v>1.0819526276470586</v>
      </c>
      <c r="F140">
        <v>13</v>
      </c>
      <c r="K140" s="14"/>
    </row>
    <row r="141" spans="1:11" x14ac:dyDescent="0.2">
      <c r="A141" t="s">
        <v>86</v>
      </c>
      <c r="B141">
        <v>2.4079999999999999</v>
      </c>
      <c r="C141">
        <v>1.5819526276470586</v>
      </c>
      <c r="D141">
        <f t="shared" si="7"/>
        <v>2.0819526276470586</v>
      </c>
      <c r="E141">
        <f t="shared" si="8"/>
        <v>1.0819526276470586</v>
      </c>
      <c r="F141">
        <v>14</v>
      </c>
    </row>
    <row r="142" spans="1:11" x14ac:dyDescent="0.2">
      <c r="A142" t="s">
        <v>88</v>
      </c>
      <c r="B142">
        <v>1.74116837</v>
      </c>
      <c r="C142">
        <v>1.5819526276470586</v>
      </c>
      <c r="D142">
        <f t="shared" si="7"/>
        <v>2.0819526276470586</v>
      </c>
      <c r="E142">
        <f t="shared" si="8"/>
        <v>1.0819526276470586</v>
      </c>
      <c r="F142">
        <v>15</v>
      </c>
    </row>
    <row r="143" spans="1:11" x14ac:dyDescent="0.2">
      <c r="A143" t="s">
        <v>87</v>
      </c>
      <c r="B143">
        <v>1.7723770400000001</v>
      </c>
      <c r="C143">
        <v>1.5819526276470586</v>
      </c>
      <c r="D143">
        <f t="shared" si="7"/>
        <v>2.0819526276470586</v>
      </c>
      <c r="E143">
        <f t="shared" si="8"/>
        <v>1.0819526276470586</v>
      </c>
      <c r="F143">
        <v>16</v>
      </c>
    </row>
    <row r="144" spans="1:11" x14ac:dyDescent="0.2">
      <c r="A144" t="s">
        <v>89</v>
      </c>
      <c r="B144">
        <v>1.8961437299999999</v>
      </c>
      <c r="C144">
        <v>1.5819526276470586</v>
      </c>
      <c r="D144">
        <f t="shared" si="7"/>
        <v>2.0819526276470586</v>
      </c>
      <c r="E144">
        <f t="shared" si="8"/>
        <v>1.0819526276470586</v>
      </c>
      <c r="F144">
        <v>17</v>
      </c>
    </row>
    <row r="145" spans="1:11" x14ac:dyDescent="0.2">
      <c r="A145" t="s">
        <v>90</v>
      </c>
      <c r="B145">
        <v>2.3560078500000001</v>
      </c>
      <c r="C145">
        <v>1.5819526276470586</v>
      </c>
      <c r="D145">
        <f t="shared" si="7"/>
        <v>2.0819526276470586</v>
      </c>
      <c r="E145">
        <f t="shared" si="8"/>
        <v>1.0819526276470586</v>
      </c>
      <c r="F145">
        <v>18</v>
      </c>
    </row>
    <row r="146" spans="1:11" x14ac:dyDescent="0.2">
      <c r="A146" s="15" t="s">
        <v>71</v>
      </c>
      <c r="B146">
        <v>2.3745469400000001</v>
      </c>
      <c r="C146">
        <v>1.5819526276470586</v>
      </c>
      <c r="D146">
        <f t="shared" si="7"/>
        <v>2.0819526276470586</v>
      </c>
      <c r="E146">
        <f t="shared" si="8"/>
        <v>1.0819526276470586</v>
      </c>
    </row>
    <row r="147" spans="1:11" x14ac:dyDescent="0.2">
      <c r="B147">
        <f>AVERAGE(B129:B146)</f>
        <v>1.6259856449999996</v>
      </c>
    </row>
    <row r="148" spans="1:11" x14ac:dyDescent="0.2">
      <c r="B148">
        <f>STDEV(B129:B146)</f>
        <v>0.51738345831664556</v>
      </c>
    </row>
    <row r="149" spans="1:11" x14ac:dyDescent="0.2">
      <c r="B149">
        <f>CONFIDENCE(0.05,B148,17)</f>
        <v>0.24594396471361205</v>
      </c>
    </row>
    <row r="150" spans="1:11" x14ac:dyDescent="0.2">
      <c r="B150">
        <f>CONFIDENCE(0.01,B148,17)</f>
        <v>0.32322515940974539</v>
      </c>
    </row>
    <row r="152" spans="1:11" x14ac:dyDescent="0.2">
      <c r="C152" t="s">
        <v>92</v>
      </c>
      <c r="E152" t="s">
        <v>57</v>
      </c>
      <c r="F152" t="s">
        <v>93</v>
      </c>
      <c r="G152" t="s">
        <v>59</v>
      </c>
      <c r="H152" t="s">
        <v>60</v>
      </c>
      <c r="I152" t="s">
        <v>61</v>
      </c>
      <c r="J152" t="s">
        <v>62</v>
      </c>
      <c r="K152" t="s">
        <v>94</v>
      </c>
    </row>
    <row r="153" spans="1:11" x14ac:dyDescent="0.2">
      <c r="B153" t="s">
        <v>91</v>
      </c>
      <c r="C153">
        <v>0.67348010000000003</v>
      </c>
      <c r="D153" s="15" t="s">
        <v>75</v>
      </c>
      <c r="E153">
        <v>1.2403200000000001</v>
      </c>
      <c r="F153">
        <v>0.79727999999999999</v>
      </c>
      <c r="K153">
        <v>5.024E-2</v>
      </c>
    </row>
    <row r="154" spans="1:11" x14ac:dyDescent="0.2">
      <c r="A154" s="15" t="s">
        <v>75</v>
      </c>
      <c r="B154">
        <v>1.0187999999999999</v>
      </c>
      <c r="C154">
        <v>0</v>
      </c>
      <c r="D154" s="15" t="s">
        <v>76</v>
      </c>
      <c r="F154">
        <v>1.40448</v>
      </c>
      <c r="K154" t="s">
        <v>0</v>
      </c>
    </row>
    <row r="155" spans="1:11" x14ac:dyDescent="0.2">
      <c r="A155" s="15" t="s">
        <v>76</v>
      </c>
      <c r="B155">
        <v>1.40448</v>
      </c>
      <c r="C155">
        <v>0.72211305999999997</v>
      </c>
      <c r="D155" s="15" t="s">
        <v>3</v>
      </c>
      <c r="E155">
        <v>1.3608</v>
      </c>
      <c r="F155">
        <v>0.93408000000000002</v>
      </c>
      <c r="K155">
        <v>1.2804</v>
      </c>
    </row>
    <row r="156" spans="1:11" x14ac:dyDescent="0.2">
      <c r="A156" s="15" t="s">
        <v>3</v>
      </c>
      <c r="B156">
        <v>1.14744</v>
      </c>
      <c r="C156">
        <v>0.58718813000000003</v>
      </c>
      <c r="D156" s="15" t="s">
        <v>77</v>
      </c>
      <c r="E156">
        <v>1.36416</v>
      </c>
      <c r="F156">
        <v>0.76876800000000001</v>
      </c>
      <c r="K156">
        <v>0.76770000000000005</v>
      </c>
    </row>
    <row r="157" spans="1:11" x14ac:dyDescent="0.2">
      <c r="A157" s="15" t="s">
        <v>77</v>
      </c>
      <c r="B157">
        <v>1.0664640000000001</v>
      </c>
      <c r="C157">
        <v>0.61334277999999998</v>
      </c>
      <c r="D157" s="15" t="s">
        <v>78</v>
      </c>
      <c r="E157">
        <v>1.3569230999999999</v>
      </c>
      <c r="F157">
        <v>0.81751379999999996</v>
      </c>
      <c r="G157">
        <v>1.3155692000000001</v>
      </c>
      <c r="H157">
        <v>1.3817353999999999</v>
      </c>
      <c r="I157">
        <v>1.4375631</v>
      </c>
      <c r="J157">
        <v>1.4148185</v>
      </c>
      <c r="K157">
        <v>0.42805539999999997</v>
      </c>
    </row>
    <row r="158" spans="1:11" x14ac:dyDescent="0.2">
      <c r="A158" s="15" t="s">
        <v>78</v>
      </c>
      <c r="B158">
        <v>1.23732</v>
      </c>
      <c r="C158">
        <v>0.47655456000000002</v>
      </c>
      <c r="D158" s="15" t="s">
        <v>79</v>
      </c>
      <c r="E158">
        <v>0.95648</v>
      </c>
      <c r="F158">
        <v>0.60704000000000002</v>
      </c>
      <c r="G158">
        <v>0.91839999999999999</v>
      </c>
      <c r="H158">
        <v>0.94303999999999999</v>
      </c>
      <c r="I158">
        <v>0.98336000000000001</v>
      </c>
      <c r="J158">
        <v>1.03488</v>
      </c>
      <c r="K158">
        <v>0.96250000000000002</v>
      </c>
    </row>
    <row r="159" spans="1:11" x14ac:dyDescent="0.2">
      <c r="A159" s="15" t="s">
        <v>79</v>
      </c>
      <c r="B159">
        <v>0.90720000000000001</v>
      </c>
      <c r="C159">
        <v>0.47311639</v>
      </c>
      <c r="D159" s="15" t="s">
        <v>80</v>
      </c>
      <c r="E159">
        <v>1.4977199999999999</v>
      </c>
      <c r="F159">
        <v>0.92735999999999996</v>
      </c>
      <c r="G159">
        <v>1.39272</v>
      </c>
      <c r="H159">
        <v>1.61616</v>
      </c>
      <c r="I159">
        <v>1.5766800000000001</v>
      </c>
      <c r="J159">
        <v>1.71444</v>
      </c>
      <c r="K159">
        <v>0.42309999999999998</v>
      </c>
    </row>
    <row r="160" spans="1:11" x14ac:dyDescent="0.2">
      <c r="A160" s="15" t="s">
        <v>80</v>
      </c>
      <c r="B160">
        <v>1.45418</v>
      </c>
      <c r="C160">
        <v>0.33653523000000002</v>
      </c>
      <c r="D160" s="15" t="s">
        <v>81</v>
      </c>
      <c r="E160">
        <v>0.86351999999999995</v>
      </c>
      <c r="F160">
        <v>0.89712000000000003</v>
      </c>
      <c r="G160">
        <v>0.97607999999999995</v>
      </c>
      <c r="H160">
        <v>0.81984000000000001</v>
      </c>
      <c r="I160">
        <v>0.84672000000000003</v>
      </c>
      <c r="J160">
        <v>0.88536000000000004</v>
      </c>
      <c r="K160">
        <v>0.55879999999999996</v>
      </c>
    </row>
    <row r="161" spans="1:11" x14ac:dyDescent="0.2">
      <c r="A161" s="15" t="s">
        <v>81</v>
      </c>
      <c r="B161">
        <v>0.88144</v>
      </c>
      <c r="C161">
        <v>0.59121950000000001</v>
      </c>
      <c r="D161" s="15" t="s">
        <v>82</v>
      </c>
      <c r="E161">
        <v>2.2400000000000002</v>
      </c>
      <c r="F161">
        <v>1.3495999999999999</v>
      </c>
      <c r="G161">
        <v>1.5690999999999999</v>
      </c>
      <c r="H161">
        <v>2.3128000000000002</v>
      </c>
      <c r="I161">
        <v>2.2086000000000001</v>
      </c>
      <c r="J161">
        <v>2.4449999999999998</v>
      </c>
      <c r="K161">
        <v>0.53669999999999995</v>
      </c>
    </row>
    <row r="162" spans="1:11" x14ac:dyDescent="0.2">
      <c r="A162" s="15" t="s">
        <v>82</v>
      </c>
      <c r="B162">
        <v>2.02085333</v>
      </c>
      <c r="C162">
        <v>0.77113805999999996</v>
      </c>
      <c r="D162" s="15" t="s">
        <v>83</v>
      </c>
      <c r="E162">
        <v>1.5482880000000001</v>
      </c>
      <c r="F162">
        <v>1.104768</v>
      </c>
      <c r="G162">
        <v>1.184064</v>
      </c>
      <c r="H162">
        <v>1.8049919999999999</v>
      </c>
      <c r="I162">
        <v>1.616832</v>
      </c>
      <c r="J162">
        <v>1.837248</v>
      </c>
      <c r="K162">
        <v>1.0270999999999999</v>
      </c>
    </row>
    <row r="163" spans="1:11" x14ac:dyDescent="0.2">
      <c r="A163" s="15" t="s">
        <v>83</v>
      </c>
      <c r="B163">
        <v>1.516032</v>
      </c>
      <c r="C163">
        <v>0.62518976999999998</v>
      </c>
      <c r="D163" s="15" t="s">
        <v>84</v>
      </c>
      <c r="E163">
        <v>2.018688</v>
      </c>
      <c r="F163">
        <v>1.2902400000000001</v>
      </c>
      <c r="G163">
        <v>1.3224959999999999</v>
      </c>
      <c r="H163">
        <v>2.2592639999999999</v>
      </c>
      <c r="I163">
        <v>2.2592639999999999</v>
      </c>
      <c r="J163">
        <v>2.3358720000000002</v>
      </c>
      <c r="K163">
        <v>0.62509999999999999</v>
      </c>
    </row>
    <row r="164" spans="1:11" x14ac:dyDescent="0.2">
      <c r="A164" s="15" t="s">
        <v>84</v>
      </c>
      <c r="B164">
        <v>1.914304</v>
      </c>
      <c r="C164">
        <v>0.91293553000000005</v>
      </c>
      <c r="D164" s="15" t="s">
        <v>85</v>
      </c>
      <c r="E164">
        <v>2.2864800000000001</v>
      </c>
      <c r="F164">
        <v>1.1726399999999999</v>
      </c>
      <c r="G164">
        <v>1.27512</v>
      </c>
      <c r="H164">
        <v>2.8240799999999999</v>
      </c>
      <c r="I164">
        <v>2.47464</v>
      </c>
      <c r="J164">
        <v>3.1135999999999999</v>
      </c>
      <c r="K164">
        <v>0.9667</v>
      </c>
    </row>
    <row r="165" spans="1:11" x14ac:dyDescent="0.2">
      <c r="A165" s="15" t="s">
        <v>85</v>
      </c>
      <c r="B165">
        <v>2.1509843499999999</v>
      </c>
      <c r="C165">
        <v>0.87121576999999994</v>
      </c>
      <c r="D165" s="15" t="s">
        <v>86</v>
      </c>
      <c r="E165">
        <v>2.5703999999999998</v>
      </c>
      <c r="F165">
        <v>1.4515199999999999</v>
      </c>
      <c r="G165">
        <v>1.8950400000000001</v>
      </c>
      <c r="H165">
        <v>2.8492799999999998</v>
      </c>
      <c r="I165">
        <v>2.8224</v>
      </c>
      <c r="J165">
        <v>2.8593600000000001</v>
      </c>
      <c r="K165">
        <v>2.1886000000000001</v>
      </c>
    </row>
    <row r="166" spans="1:11" x14ac:dyDescent="0.2">
      <c r="A166" s="15" t="s">
        <v>86</v>
      </c>
      <c r="B166">
        <v>2.4079999999999999</v>
      </c>
      <c r="C166">
        <v>0.65432254999999995</v>
      </c>
      <c r="D166" s="15" t="s">
        <v>88</v>
      </c>
      <c r="E166">
        <v>2.0840689000000001</v>
      </c>
      <c r="F166">
        <v>1.2279047999999999</v>
      </c>
      <c r="G166">
        <v>1.2723229</v>
      </c>
      <c r="H166">
        <v>1.7639317999999999</v>
      </c>
      <c r="I166">
        <v>1.9929897000000001</v>
      </c>
      <c r="J166">
        <v>2.1057920999999999</v>
      </c>
      <c r="K166">
        <v>0.438</v>
      </c>
    </row>
    <row r="167" spans="1:11" x14ac:dyDescent="0.2">
      <c r="A167" s="15" t="s">
        <v>88</v>
      </c>
      <c r="B167">
        <v>1.74116837</v>
      </c>
      <c r="C167">
        <v>0.69746467000000001</v>
      </c>
      <c r="D167" s="15" t="s">
        <v>87</v>
      </c>
      <c r="E167">
        <v>2.0048414000000001</v>
      </c>
      <c r="F167">
        <v>0.94402220000000003</v>
      </c>
      <c r="G167">
        <v>1.0179119999999999</v>
      </c>
      <c r="H167">
        <v>2.0528794000000001</v>
      </c>
      <c r="I167">
        <v>2.3047583999999999</v>
      </c>
      <c r="J167">
        <v>2.3098488000000001</v>
      </c>
      <c r="K167">
        <v>1.1946000000000001</v>
      </c>
    </row>
    <row r="168" spans="1:11" x14ac:dyDescent="0.2">
      <c r="A168" s="15" t="s">
        <v>87</v>
      </c>
      <c r="B168">
        <v>1.7723770400000001</v>
      </c>
      <c r="C168">
        <v>1.21661142</v>
      </c>
      <c r="D168" s="15" t="s">
        <v>89</v>
      </c>
      <c r="E168">
        <v>2.0618406999999999</v>
      </c>
      <c r="F168">
        <v>1.0565798</v>
      </c>
      <c r="G168">
        <v>1.0411492</v>
      </c>
      <c r="H168">
        <v>2.3940128000000001</v>
      </c>
      <c r="I168">
        <v>2.4909783000000001</v>
      </c>
      <c r="J168">
        <v>2.3323016999999999</v>
      </c>
      <c r="K168">
        <v>1.4939</v>
      </c>
    </row>
    <row r="169" spans="1:11" x14ac:dyDescent="0.2">
      <c r="A169" s="15" t="s">
        <v>89</v>
      </c>
      <c r="B169">
        <v>1.8961437299999999</v>
      </c>
      <c r="C169">
        <v>0.98838534</v>
      </c>
      <c r="D169" s="15" t="s">
        <v>90</v>
      </c>
      <c r="E169">
        <v>2.7915000000000001</v>
      </c>
      <c r="F169">
        <v>1.2039</v>
      </c>
      <c r="G169">
        <v>1.3637999999999999</v>
      </c>
      <c r="H169">
        <v>2.6534</v>
      </c>
      <c r="I169">
        <v>2.9112</v>
      </c>
      <c r="J169">
        <v>3.2122999999999999</v>
      </c>
      <c r="K169">
        <v>0.75819999999999999</v>
      </c>
    </row>
    <row r="170" spans="1:11" x14ac:dyDescent="0.2">
      <c r="A170" s="15" t="s">
        <v>90</v>
      </c>
      <c r="B170">
        <v>2.3560078500000001</v>
      </c>
      <c r="C170">
        <v>0.76637162999999997</v>
      </c>
      <c r="D170" s="15" t="s">
        <v>71</v>
      </c>
      <c r="E170">
        <v>2.2251249</v>
      </c>
      <c r="F170">
        <v>1.4147613000000001</v>
      </c>
      <c r="G170">
        <v>1.5329622999999999</v>
      </c>
      <c r="H170">
        <v>2.9322186000000001</v>
      </c>
      <c r="I170">
        <v>3.0295317000000002</v>
      </c>
      <c r="J170">
        <v>3.1126828</v>
      </c>
      <c r="K170" t="s">
        <v>0</v>
      </c>
    </row>
    <row r="171" spans="1:11" x14ac:dyDescent="0.2">
      <c r="A171" s="15" t="s">
        <v>71</v>
      </c>
      <c r="B171">
        <v>2.3745469400000001</v>
      </c>
    </row>
    <row r="196" spans="1:10" x14ac:dyDescent="0.2">
      <c r="C196" t="s">
        <v>57</v>
      </c>
      <c r="D196" t="s">
        <v>93</v>
      </c>
      <c r="E196" t="s">
        <v>59</v>
      </c>
      <c r="F196" t="s">
        <v>60</v>
      </c>
      <c r="G196" t="s">
        <v>61</v>
      </c>
      <c r="H196" t="s">
        <v>62</v>
      </c>
      <c r="I196" t="s">
        <v>94</v>
      </c>
    </row>
    <row r="197" spans="1:10" x14ac:dyDescent="0.2">
      <c r="A197" t="s">
        <v>114</v>
      </c>
      <c r="B197" t="s">
        <v>115</v>
      </c>
      <c r="C197" s="13">
        <v>1.2403200000000001</v>
      </c>
      <c r="D197" s="13">
        <v>0.79727999999999999</v>
      </c>
      <c r="E197" s="13" t="s">
        <v>0</v>
      </c>
      <c r="F197" s="13" t="s">
        <v>0</v>
      </c>
      <c r="G197" s="13" t="s">
        <v>0</v>
      </c>
      <c r="H197" s="13" t="s">
        <v>0</v>
      </c>
      <c r="I197" s="13">
        <v>5.024E-2</v>
      </c>
      <c r="J197" t="s">
        <v>95</v>
      </c>
    </row>
    <row r="198" spans="1:10" x14ac:dyDescent="0.2">
      <c r="A198" s="15" t="s">
        <v>75</v>
      </c>
      <c r="B198" s="15" t="s">
        <v>98</v>
      </c>
      <c r="C198" s="13" t="s">
        <v>0</v>
      </c>
      <c r="D198" s="13">
        <v>1.40448</v>
      </c>
      <c r="E198" s="13" t="s">
        <v>0</v>
      </c>
      <c r="F198" s="13" t="s">
        <v>0</v>
      </c>
      <c r="G198" s="13" t="s">
        <v>0</v>
      </c>
      <c r="H198" s="13" t="s">
        <v>0</v>
      </c>
      <c r="I198" s="13" t="s">
        <v>0</v>
      </c>
    </row>
    <row r="199" spans="1:10" x14ac:dyDescent="0.2">
      <c r="A199" s="15" t="s">
        <v>76</v>
      </c>
      <c r="B199" s="15" t="s">
        <v>0</v>
      </c>
      <c r="C199" s="13">
        <v>1.3608</v>
      </c>
      <c r="D199" s="13">
        <v>0.93408000000000002</v>
      </c>
      <c r="E199" s="13" t="s">
        <v>0</v>
      </c>
      <c r="F199" s="13" t="s">
        <v>0</v>
      </c>
      <c r="G199" s="13" t="s">
        <v>0</v>
      </c>
      <c r="H199" s="13" t="s">
        <v>0</v>
      </c>
      <c r="I199" s="13">
        <v>1.2804</v>
      </c>
      <c r="J199" t="s">
        <v>95</v>
      </c>
    </row>
    <row r="200" spans="1:10" x14ac:dyDescent="0.2">
      <c r="A200" s="15" t="s">
        <v>3</v>
      </c>
      <c r="B200" s="15" t="s">
        <v>99</v>
      </c>
      <c r="C200" s="13">
        <v>1.36416</v>
      </c>
      <c r="D200" s="13">
        <v>0.76876800000000001</v>
      </c>
      <c r="E200" s="13" t="s">
        <v>0</v>
      </c>
      <c r="F200" s="13" t="s">
        <v>0</v>
      </c>
      <c r="G200" s="13" t="s">
        <v>0</v>
      </c>
      <c r="H200" s="13" t="s">
        <v>0</v>
      </c>
      <c r="I200" s="13">
        <v>0.76770000000000005</v>
      </c>
      <c r="J200" t="s">
        <v>95</v>
      </c>
    </row>
    <row r="201" spans="1:10" x14ac:dyDescent="0.2">
      <c r="A201" s="15" t="s">
        <v>77</v>
      </c>
      <c r="B201" s="15" t="s">
        <v>100</v>
      </c>
      <c r="C201" s="13">
        <v>1.3569230999999999</v>
      </c>
      <c r="D201" s="13">
        <v>0.81751379999999996</v>
      </c>
      <c r="E201" s="13">
        <v>1.3155692000000001</v>
      </c>
      <c r="F201" s="13">
        <v>1.3817353999999999</v>
      </c>
      <c r="G201" s="13">
        <v>1.4375631</v>
      </c>
      <c r="H201" s="13">
        <v>1.4148185</v>
      </c>
      <c r="I201" s="13">
        <v>0.42805539999999997</v>
      </c>
      <c r="J201" t="s">
        <v>93</v>
      </c>
    </row>
    <row r="202" spans="1:10" x14ac:dyDescent="0.2">
      <c r="A202" s="15" t="s">
        <v>78</v>
      </c>
      <c r="B202" s="15" t="s">
        <v>112</v>
      </c>
      <c r="C202" s="13">
        <v>0.95648</v>
      </c>
      <c r="D202" s="13">
        <v>0.60704000000000002</v>
      </c>
      <c r="E202" s="13">
        <v>0.91839999999999999</v>
      </c>
      <c r="F202" s="13">
        <v>0.94303999999999999</v>
      </c>
      <c r="G202" s="13">
        <v>0.98336000000000001</v>
      </c>
      <c r="H202" s="13">
        <v>1.03488</v>
      </c>
      <c r="I202" s="13">
        <v>0.96250000000000002</v>
      </c>
      <c r="J202" t="s">
        <v>95</v>
      </c>
    </row>
    <row r="203" spans="1:10" x14ac:dyDescent="0.2">
      <c r="A203" s="15" t="s">
        <v>79</v>
      </c>
      <c r="B203" s="15" t="s">
        <v>101</v>
      </c>
      <c r="C203" s="13">
        <v>1.4977199999999999</v>
      </c>
      <c r="D203" s="13">
        <v>0.92735999999999996</v>
      </c>
      <c r="E203" s="13">
        <v>1.39272</v>
      </c>
      <c r="F203" s="13">
        <v>1.61616</v>
      </c>
      <c r="G203" s="13">
        <v>1.5766800000000001</v>
      </c>
      <c r="H203" s="13">
        <v>1.71444</v>
      </c>
      <c r="I203" s="13">
        <v>0.42309999999999998</v>
      </c>
      <c r="J203" t="s">
        <v>93</v>
      </c>
    </row>
    <row r="204" spans="1:10" x14ac:dyDescent="0.2">
      <c r="A204" s="15" t="s">
        <v>80</v>
      </c>
      <c r="B204" s="15" t="s">
        <v>102</v>
      </c>
      <c r="C204" s="13">
        <v>0.86351999999999995</v>
      </c>
      <c r="D204" s="13">
        <v>0.89712000000000003</v>
      </c>
      <c r="E204" s="13">
        <v>0.97607999999999995</v>
      </c>
      <c r="F204" s="13">
        <v>0.81984000000000001</v>
      </c>
      <c r="G204" s="13">
        <v>0.84672000000000003</v>
      </c>
      <c r="H204" s="13">
        <v>0.88536000000000004</v>
      </c>
      <c r="I204" s="13">
        <v>0.55879999999999996</v>
      </c>
      <c r="J204" t="s">
        <v>95</v>
      </c>
    </row>
    <row r="205" spans="1:10" x14ac:dyDescent="0.2">
      <c r="A205" s="15" t="s">
        <v>81</v>
      </c>
      <c r="B205" s="15" t="s">
        <v>103</v>
      </c>
      <c r="C205" s="13">
        <v>2.2400000000000002</v>
      </c>
      <c r="D205" s="13">
        <v>1.3495999999999999</v>
      </c>
      <c r="E205" s="13">
        <v>1.5690999999999999</v>
      </c>
      <c r="F205" s="13">
        <v>2.3128000000000002</v>
      </c>
      <c r="G205" s="13">
        <v>2.2086000000000001</v>
      </c>
      <c r="H205" s="13">
        <v>2.4449999999999998</v>
      </c>
      <c r="I205" s="13">
        <v>0.53669999999999995</v>
      </c>
      <c r="J205" t="s">
        <v>96</v>
      </c>
    </row>
    <row r="206" spans="1:10" x14ac:dyDescent="0.2">
      <c r="A206" s="15" t="s">
        <v>82</v>
      </c>
      <c r="B206" s="15" t="s">
        <v>104</v>
      </c>
      <c r="C206" s="13">
        <v>1.5482880000000001</v>
      </c>
      <c r="D206" s="13">
        <v>1.104768</v>
      </c>
      <c r="E206" s="13">
        <v>1.184064</v>
      </c>
      <c r="F206" s="13">
        <v>1.8049919999999999</v>
      </c>
      <c r="G206" s="13">
        <v>1.616832</v>
      </c>
      <c r="H206" s="13">
        <v>1.837248</v>
      </c>
      <c r="I206" s="13">
        <v>1.0270999999999999</v>
      </c>
      <c r="J206" t="s">
        <v>95</v>
      </c>
    </row>
    <row r="207" spans="1:10" x14ac:dyDescent="0.2">
      <c r="A207" s="15" t="s">
        <v>83</v>
      </c>
      <c r="B207" s="15" t="s">
        <v>105</v>
      </c>
      <c r="C207" s="13">
        <v>2.018688</v>
      </c>
      <c r="D207" s="13">
        <v>1.2902400000000001</v>
      </c>
      <c r="E207" s="13">
        <v>1.3224959999999999</v>
      </c>
      <c r="F207" s="13">
        <v>2.2592639999999999</v>
      </c>
      <c r="G207" s="13">
        <v>2.2592639999999999</v>
      </c>
      <c r="H207" s="13">
        <v>2.3358720000000002</v>
      </c>
      <c r="I207" s="13">
        <v>0.62509999999999999</v>
      </c>
      <c r="J207" t="s">
        <v>96</v>
      </c>
    </row>
    <row r="208" spans="1:10" x14ac:dyDescent="0.2">
      <c r="A208" s="15" t="s">
        <v>84</v>
      </c>
      <c r="B208" s="15" t="s">
        <v>106</v>
      </c>
      <c r="C208" s="13">
        <v>2.2864800000000001</v>
      </c>
      <c r="D208" s="13">
        <v>1.1726399999999999</v>
      </c>
      <c r="E208" s="13">
        <v>1.27512</v>
      </c>
      <c r="F208" s="13">
        <v>2.8240799999999999</v>
      </c>
      <c r="G208" s="13">
        <v>2.47464</v>
      </c>
      <c r="H208" s="13">
        <v>3.1135999999999999</v>
      </c>
      <c r="I208" s="13">
        <v>0.9667</v>
      </c>
      <c r="J208" t="s">
        <v>96</v>
      </c>
    </row>
    <row r="209" spans="1:22" x14ac:dyDescent="0.2">
      <c r="A209" s="15" t="s">
        <v>85</v>
      </c>
      <c r="B209" s="15" t="s">
        <v>107</v>
      </c>
      <c r="C209" s="13">
        <v>2.5703999999999998</v>
      </c>
      <c r="D209" s="13">
        <v>1.4515199999999999</v>
      </c>
      <c r="E209" s="13">
        <v>1.8950400000000001</v>
      </c>
      <c r="F209" s="13">
        <v>2.8492799999999998</v>
      </c>
      <c r="G209" s="13">
        <v>2.8224</v>
      </c>
      <c r="H209" s="13">
        <v>2.8593600000000001</v>
      </c>
      <c r="I209" s="13">
        <v>2.1886000000000001</v>
      </c>
      <c r="J209" t="s">
        <v>95</v>
      </c>
    </row>
    <row r="210" spans="1:22" x14ac:dyDescent="0.2">
      <c r="A210" s="15" t="s">
        <v>86</v>
      </c>
      <c r="B210" s="15" t="s">
        <v>108</v>
      </c>
      <c r="C210" s="13">
        <v>2.0840689000000001</v>
      </c>
      <c r="D210" s="13">
        <v>1.2279047999999999</v>
      </c>
      <c r="E210" s="13">
        <v>1.2723229</v>
      </c>
      <c r="F210" s="13">
        <v>1.7639317999999999</v>
      </c>
      <c r="G210" s="13">
        <v>1.9929897000000001</v>
      </c>
      <c r="H210" s="13">
        <v>2.1057920999999999</v>
      </c>
      <c r="I210" s="13">
        <v>0.438</v>
      </c>
      <c r="J210" t="s">
        <v>96</v>
      </c>
    </row>
    <row r="211" spans="1:22" x14ac:dyDescent="0.2">
      <c r="A211" s="15" t="s">
        <v>88</v>
      </c>
      <c r="B211" s="15" t="s">
        <v>109</v>
      </c>
      <c r="C211" s="13">
        <v>2.0048414000000001</v>
      </c>
      <c r="D211" s="13">
        <v>0.94402220000000003</v>
      </c>
      <c r="E211" s="13">
        <v>1.0179119999999999</v>
      </c>
      <c r="F211" s="13">
        <v>2.0528794000000001</v>
      </c>
      <c r="G211" s="13">
        <v>2.3047583999999999</v>
      </c>
      <c r="H211" s="13">
        <v>2.3098488000000001</v>
      </c>
      <c r="I211" s="13">
        <v>1.1946000000000001</v>
      </c>
      <c r="J211" t="s">
        <v>97</v>
      </c>
    </row>
    <row r="212" spans="1:22" x14ac:dyDescent="0.2">
      <c r="A212" s="15" t="s">
        <v>87</v>
      </c>
      <c r="B212" s="15" t="s">
        <v>110</v>
      </c>
      <c r="C212" s="13">
        <v>2.0618406999999999</v>
      </c>
      <c r="D212" s="13">
        <v>1.0565798</v>
      </c>
      <c r="E212" s="13">
        <v>1.0411492</v>
      </c>
      <c r="F212" s="13">
        <v>2.3940128000000001</v>
      </c>
      <c r="G212" s="13">
        <v>2.4909783000000001</v>
      </c>
      <c r="H212" s="13">
        <v>2.3323016999999999</v>
      </c>
      <c r="I212" s="13">
        <v>1.4939</v>
      </c>
      <c r="J212" t="s">
        <v>95</v>
      </c>
    </row>
    <row r="213" spans="1:22" x14ac:dyDescent="0.2">
      <c r="A213" s="15" t="s">
        <v>89</v>
      </c>
      <c r="B213" s="15" t="s">
        <v>111</v>
      </c>
      <c r="C213" s="13">
        <v>2.7915000000000001</v>
      </c>
      <c r="D213" s="13">
        <v>1.2039</v>
      </c>
      <c r="E213" s="13">
        <v>1.3637999999999999</v>
      </c>
      <c r="F213" s="13">
        <v>2.6534</v>
      </c>
      <c r="G213" s="13">
        <v>2.9112</v>
      </c>
      <c r="H213" s="13">
        <v>3.2122999999999999</v>
      </c>
      <c r="I213" s="13">
        <v>0.75819999999999999</v>
      </c>
      <c r="J213" t="s">
        <v>96</v>
      </c>
    </row>
    <row r="214" spans="1:22" x14ac:dyDescent="0.2">
      <c r="A214" s="15" t="s">
        <v>90</v>
      </c>
      <c r="B214" s="15" t="s">
        <v>113</v>
      </c>
      <c r="C214" s="13">
        <v>2.2251249</v>
      </c>
      <c r="D214" s="13">
        <v>1.4147613000000001</v>
      </c>
      <c r="E214" s="13">
        <v>1.5329622999999999</v>
      </c>
      <c r="F214" s="13">
        <v>2.9322186000000001</v>
      </c>
      <c r="G214" s="13">
        <v>3.0295317000000002</v>
      </c>
      <c r="H214" s="13">
        <v>3.1126828</v>
      </c>
      <c r="I214" s="13" t="s">
        <v>0</v>
      </c>
    </row>
    <row r="215" spans="1:22" x14ac:dyDescent="0.2">
      <c r="A215" s="15" t="s">
        <v>71</v>
      </c>
      <c r="B215" s="15">
        <v>2006</v>
      </c>
    </row>
    <row r="221" spans="1:22" x14ac:dyDescent="0.2">
      <c r="E221" s="15" t="s">
        <v>75</v>
      </c>
      <c r="F221" s="15" t="s">
        <v>76</v>
      </c>
      <c r="G221" s="15" t="s">
        <v>3</v>
      </c>
      <c r="H221" s="15" t="s">
        <v>77</v>
      </c>
      <c r="I221" s="15" t="s">
        <v>78</v>
      </c>
      <c r="J221" s="15" t="s">
        <v>79</v>
      </c>
      <c r="K221" s="15" t="s">
        <v>80</v>
      </c>
      <c r="L221" s="15" t="s">
        <v>81</v>
      </c>
      <c r="M221" s="15" t="s">
        <v>82</v>
      </c>
      <c r="N221" s="15" t="s">
        <v>83</v>
      </c>
      <c r="O221" s="15" t="s">
        <v>84</v>
      </c>
      <c r="P221" s="15" t="s">
        <v>85</v>
      </c>
      <c r="Q221" s="15" t="s">
        <v>86</v>
      </c>
      <c r="R221" s="15" t="s">
        <v>88</v>
      </c>
      <c r="S221" s="15" t="s">
        <v>87</v>
      </c>
      <c r="T221" s="15" t="s">
        <v>89</v>
      </c>
      <c r="U221" s="15" t="s">
        <v>90</v>
      </c>
      <c r="V221" s="15" t="s">
        <v>71</v>
      </c>
    </row>
    <row r="222" spans="1:22" x14ac:dyDescent="0.2">
      <c r="D222" t="s">
        <v>115</v>
      </c>
      <c r="E222" s="15" t="s">
        <v>98</v>
      </c>
      <c r="F222" s="15" t="s">
        <v>0</v>
      </c>
      <c r="G222" s="15" t="s">
        <v>99</v>
      </c>
      <c r="H222" s="15" t="s">
        <v>100</v>
      </c>
      <c r="I222" s="15" t="s">
        <v>112</v>
      </c>
      <c r="J222" s="15" t="s">
        <v>101</v>
      </c>
      <c r="K222" s="15" t="s">
        <v>102</v>
      </c>
      <c r="L222" s="15" t="s">
        <v>103</v>
      </c>
      <c r="M222" s="15" t="s">
        <v>104</v>
      </c>
      <c r="N222" s="15" t="s">
        <v>105</v>
      </c>
      <c r="O222" s="15" t="s">
        <v>106</v>
      </c>
      <c r="P222" s="15" t="s">
        <v>107</v>
      </c>
      <c r="Q222" s="15" t="s">
        <v>108</v>
      </c>
      <c r="R222" s="15" t="s">
        <v>109</v>
      </c>
      <c r="S222" s="15" t="s">
        <v>110</v>
      </c>
      <c r="T222" s="15" t="s">
        <v>111</v>
      </c>
      <c r="U222" s="15" t="s">
        <v>113</v>
      </c>
      <c r="V222" s="15">
        <v>2006</v>
      </c>
    </row>
    <row r="223" spans="1:22" x14ac:dyDescent="0.2">
      <c r="D223" t="s">
        <v>57</v>
      </c>
      <c r="E223" s="13">
        <v>1.2403200000000001</v>
      </c>
      <c r="F223" s="13" t="s">
        <v>0</v>
      </c>
      <c r="G223" s="13">
        <v>1.3608</v>
      </c>
      <c r="H223" s="13">
        <v>1.36416</v>
      </c>
      <c r="I223" s="13">
        <v>1.3569230999999999</v>
      </c>
      <c r="J223" s="13">
        <v>0.95648</v>
      </c>
      <c r="K223" s="13">
        <v>1.4977199999999999</v>
      </c>
      <c r="L223" s="13">
        <v>0.86351999999999995</v>
      </c>
      <c r="M223" s="13">
        <v>2.2400000000000002</v>
      </c>
      <c r="N223" s="13">
        <v>1.5482880000000001</v>
      </c>
      <c r="O223" s="13">
        <v>2.018688</v>
      </c>
      <c r="P223" s="13">
        <v>2.2864800000000001</v>
      </c>
      <c r="Q223" s="13">
        <v>2.5703999999999998</v>
      </c>
      <c r="R223" s="13">
        <v>2.0840689000000001</v>
      </c>
      <c r="S223" s="13">
        <v>2.0048414000000001</v>
      </c>
      <c r="T223" s="13">
        <v>2.0618406999999999</v>
      </c>
      <c r="U223" s="13">
        <v>2.7915000000000001</v>
      </c>
      <c r="V223" s="13">
        <v>2.2251249</v>
      </c>
    </row>
    <row r="224" spans="1:22" x14ac:dyDescent="0.2">
      <c r="D224" t="s">
        <v>93</v>
      </c>
      <c r="E224" s="13">
        <v>0.79727999999999999</v>
      </c>
      <c r="F224" s="13">
        <v>1.40448</v>
      </c>
      <c r="G224" s="13">
        <v>0.93408000000000002</v>
      </c>
      <c r="H224" s="13">
        <v>0.76876800000000001</v>
      </c>
      <c r="I224" s="13">
        <v>0.81751379999999996</v>
      </c>
      <c r="J224" s="13">
        <v>0.60704000000000002</v>
      </c>
      <c r="K224" s="13">
        <v>0.92735999999999996</v>
      </c>
      <c r="L224" s="13">
        <v>0.89712000000000003</v>
      </c>
      <c r="M224" s="13">
        <v>1.3495999999999999</v>
      </c>
      <c r="N224" s="13">
        <v>1.104768</v>
      </c>
      <c r="O224" s="13">
        <v>1.2902400000000001</v>
      </c>
      <c r="P224" s="13">
        <v>1.1726399999999999</v>
      </c>
      <c r="Q224" s="13">
        <v>1.4515199999999999</v>
      </c>
      <c r="R224" s="13">
        <v>1.2279047999999999</v>
      </c>
      <c r="S224" s="13">
        <v>0.94402220000000003</v>
      </c>
      <c r="T224" s="13">
        <v>1.0565798</v>
      </c>
      <c r="U224" s="13">
        <v>1.2039</v>
      </c>
      <c r="V224" s="13">
        <v>1.4147613000000001</v>
      </c>
    </row>
    <row r="225" spans="4:22" x14ac:dyDescent="0.2">
      <c r="D225" t="s">
        <v>59</v>
      </c>
      <c r="E225" s="13" t="s">
        <v>0</v>
      </c>
      <c r="F225" s="13" t="s">
        <v>0</v>
      </c>
      <c r="G225" s="13" t="s">
        <v>0</v>
      </c>
      <c r="H225" s="13" t="s">
        <v>0</v>
      </c>
      <c r="I225" s="13">
        <v>1.3155692000000001</v>
      </c>
      <c r="J225" s="13">
        <v>0.91839999999999999</v>
      </c>
      <c r="K225" s="13">
        <v>1.39272</v>
      </c>
      <c r="L225" s="13">
        <v>0.97607999999999995</v>
      </c>
      <c r="M225" s="13">
        <v>1.5690999999999999</v>
      </c>
      <c r="N225" s="13">
        <v>1.184064</v>
      </c>
      <c r="O225" s="13">
        <v>1.3224959999999999</v>
      </c>
      <c r="P225" s="13">
        <v>1.27512</v>
      </c>
      <c r="Q225" s="13">
        <v>1.8950400000000001</v>
      </c>
      <c r="R225" s="13">
        <v>1.2723229</v>
      </c>
      <c r="S225" s="13">
        <v>1.0179119999999999</v>
      </c>
      <c r="T225" s="13">
        <v>1.0411492</v>
      </c>
      <c r="U225" s="13">
        <v>1.3637999999999999</v>
      </c>
      <c r="V225" s="13">
        <v>1.5329622999999999</v>
      </c>
    </row>
    <row r="226" spans="4:22" x14ac:dyDescent="0.2">
      <c r="D226" t="s">
        <v>60</v>
      </c>
      <c r="E226" s="13" t="s">
        <v>0</v>
      </c>
      <c r="F226" s="13" t="s">
        <v>0</v>
      </c>
      <c r="G226" s="13" t="s">
        <v>0</v>
      </c>
      <c r="H226" s="13" t="s">
        <v>0</v>
      </c>
      <c r="I226" s="13">
        <v>1.3817353999999999</v>
      </c>
      <c r="J226" s="13">
        <v>0.94303999999999999</v>
      </c>
      <c r="K226" s="13">
        <v>1.61616</v>
      </c>
      <c r="L226" s="13">
        <v>0.81984000000000001</v>
      </c>
      <c r="M226" s="13">
        <v>2.3128000000000002</v>
      </c>
      <c r="N226" s="13">
        <v>1.8049919999999999</v>
      </c>
      <c r="O226" s="13">
        <v>2.2592639999999999</v>
      </c>
      <c r="P226" s="13">
        <v>2.8240799999999999</v>
      </c>
      <c r="Q226" s="13">
        <v>2.8492799999999998</v>
      </c>
      <c r="R226" s="13">
        <v>1.7639317999999999</v>
      </c>
      <c r="S226" s="13">
        <v>2.0528794000000001</v>
      </c>
      <c r="T226" s="13">
        <v>2.3940128000000001</v>
      </c>
      <c r="U226" s="13">
        <v>2.6534</v>
      </c>
      <c r="V226" s="13">
        <v>2.9322186000000001</v>
      </c>
    </row>
    <row r="227" spans="4:22" x14ac:dyDescent="0.2">
      <c r="D227" t="s">
        <v>61</v>
      </c>
      <c r="E227" s="13" t="s">
        <v>0</v>
      </c>
      <c r="F227" s="13" t="s">
        <v>0</v>
      </c>
      <c r="G227" s="13" t="s">
        <v>0</v>
      </c>
      <c r="H227" s="13" t="s">
        <v>0</v>
      </c>
      <c r="I227" s="13">
        <v>1.4375631</v>
      </c>
      <c r="J227" s="13">
        <v>0.98336000000000001</v>
      </c>
      <c r="K227" s="13">
        <v>1.5766800000000001</v>
      </c>
      <c r="L227" s="13">
        <v>0.84672000000000003</v>
      </c>
      <c r="M227" s="13">
        <v>2.2086000000000001</v>
      </c>
      <c r="N227" s="13">
        <v>1.616832</v>
      </c>
      <c r="O227" s="13">
        <v>2.2592639999999999</v>
      </c>
      <c r="P227" s="13">
        <v>2.47464</v>
      </c>
      <c r="Q227" s="13">
        <v>2.8224</v>
      </c>
      <c r="R227" s="13">
        <v>1.9929897000000001</v>
      </c>
      <c r="S227" s="13">
        <v>2.3047583999999999</v>
      </c>
      <c r="T227" s="13">
        <v>2.4909783000000001</v>
      </c>
      <c r="U227" s="13">
        <v>2.9112</v>
      </c>
      <c r="V227" s="13">
        <v>3.0295317000000002</v>
      </c>
    </row>
    <row r="228" spans="4:22" x14ac:dyDescent="0.2">
      <c r="D228" t="s">
        <v>62</v>
      </c>
      <c r="E228" s="13" t="s">
        <v>0</v>
      </c>
      <c r="F228" s="13" t="s">
        <v>0</v>
      </c>
      <c r="G228" s="13" t="s">
        <v>0</v>
      </c>
      <c r="H228" s="13" t="s">
        <v>0</v>
      </c>
      <c r="I228" s="13">
        <v>1.4148185</v>
      </c>
      <c r="J228" s="13">
        <v>1.03488</v>
      </c>
      <c r="K228" s="13">
        <v>1.71444</v>
      </c>
      <c r="L228" s="13">
        <v>0.88536000000000004</v>
      </c>
      <c r="M228" s="13">
        <v>2.4449999999999998</v>
      </c>
      <c r="N228" s="13">
        <v>1.837248</v>
      </c>
      <c r="O228" s="13">
        <v>2.3358720000000002</v>
      </c>
      <c r="P228" s="13">
        <v>3.1135999999999999</v>
      </c>
      <c r="Q228" s="13">
        <v>2.8593600000000001</v>
      </c>
      <c r="R228" s="13">
        <v>2.1057920999999999</v>
      </c>
      <c r="S228" s="13">
        <v>2.3098488000000001</v>
      </c>
      <c r="T228" s="13">
        <v>2.3323016999999999</v>
      </c>
      <c r="U228" s="13">
        <v>3.2122999999999999</v>
      </c>
      <c r="V228" s="13">
        <v>3.1126828</v>
      </c>
    </row>
    <row r="229" spans="4:22" x14ac:dyDescent="0.2">
      <c r="D229" t="s">
        <v>94</v>
      </c>
      <c r="E229" s="13">
        <v>5.024E-2</v>
      </c>
      <c r="F229" s="13" t="s">
        <v>0</v>
      </c>
      <c r="G229" s="13">
        <v>1.2804</v>
      </c>
      <c r="H229" s="13">
        <v>0.76770000000000005</v>
      </c>
      <c r="I229" s="13">
        <v>0.42805539999999997</v>
      </c>
      <c r="J229" s="13">
        <v>0.96250000000000002</v>
      </c>
      <c r="K229" s="13">
        <v>0.42309999999999998</v>
      </c>
      <c r="L229" s="13">
        <v>0.55879999999999996</v>
      </c>
      <c r="M229" s="13">
        <v>0.53669999999999995</v>
      </c>
      <c r="N229" s="13">
        <v>1.0270999999999999</v>
      </c>
      <c r="O229" s="13">
        <v>0.62509999999999999</v>
      </c>
      <c r="P229" s="13">
        <v>0.9667</v>
      </c>
      <c r="Q229" s="13">
        <v>2.1886000000000001</v>
      </c>
      <c r="R229" s="13">
        <v>0.438</v>
      </c>
      <c r="S229" s="13">
        <v>1.1946000000000001</v>
      </c>
      <c r="T229" s="13">
        <v>1.4939</v>
      </c>
      <c r="U229" s="13">
        <v>0.75819999999999999</v>
      </c>
      <c r="V229" s="13" t="s">
        <v>0</v>
      </c>
    </row>
    <row r="230" spans="4:22" x14ac:dyDescent="0.2">
      <c r="E230" t="s">
        <v>95</v>
      </c>
      <c r="G230" t="s">
        <v>95</v>
      </c>
      <c r="H230" t="s">
        <v>95</v>
      </c>
      <c r="I230" t="s">
        <v>93</v>
      </c>
      <c r="J230" t="s">
        <v>95</v>
      </c>
      <c r="K230" t="s">
        <v>93</v>
      </c>
      <c r="L230" t="s">
        <v>95</v>
      </c>
      <c r="M230" t="s">
        <v>96</v>
      </c>
      <c r="N230" t="s">
        <v>95</v>
      </c>
      <c r="O230" t="s">
        <v>96</v>
      </c>
      <c r="P230" t="s">
        <v>96</v>
      </c>
      <c r="Q230" t="s">
        <v>95</v>
      </c>
      <c r="R230" t="s">
        <v>96</v>
      </c>
      <c r="S230" t="s">
        <v>97</v>
      </c>
      <c r="T230" t="s">
        <v>95</v>
      </c>
      <c r="U230" t="s">
        <v>96</v>
      </c>
    </row>
    <row r="241" spans="1:10" x14ac:dyDescent="0.2">
      <c r="F241" t="s">
        <v>144</v>
      </c>
      <c r="G241" t="s">
        <v>145</v>
      </c>
      <c r="H241" t="s">
        <v>150</v>
      </c>
      <c r="I241" t="s">
        <v>147</v>
      </c>
      <c r="J241" t="s">
        <v>148</v>
      </c>
    </row>
    <row r="242" spans="1:10" x14ac:dyDescent="0.2">
      <c r="A242">
        <v>1</v>
      </c>
      <c r="C242">
        <v>0.71231999999999995</v>
      </c>
      <c r="D242">
        <v>1</v>
      </c>
      <c r="E242" t="s">
        <v>57</v>
      </c>
      <c r="G242">
        <v>1.40448</v>
      </c>
      <c r="H242">
        <v>1.3144800000000001</v>
      </c>
      <c r="I242">
        <v>2.0720048000000002</v>
      </c>
      <c r="J242">
        <v>2.3986019999999999</v>
      </c>
    </row>
    <row r="243" spans="1:10" x14ac:dyDescent="0.2">
      <c r="A243" t="s">
        <v>144</v>
      </c>
      <c r="B243" t="s">
        <v>58</v>
      </c>
      <c r="C243">
        <v>1.40448</v>
      </c>
      <c r="D243">
        <v>2</v>
      </c>
      <c r="E243" t="s">
        <v>149</v>
      </c>
      <c r="F243">
        <v>0.71231999999999995</v>
      </c>
      <c r="G243">
        <v>0.82807739999999996</v>
      </c>
      <c r="H243">
        <v>0.86736000000000002</v>
      </c>
      <c r="I243">
        <v>1.2301903999999999</v>
      </c>
      <c r="J243">
        <v>1.1265794</v>
      </c>
    </row>
    <row r="244" spans="1:10" x14ac:dyDescent="0.2">
      <c r="A244" t="s">
        <v>145</v>
      </c>
      <c r="B244" t="s">
        <v>57</v>
      </c>
      <c r="C244">
        <v>0.82807739999999996</v>
      </c>
      <c r="D244">
        <v>3</v>
      </c>
      <c r="E244" t="s">
        <v>59</v>
      </c>
      <c r="H244">
        <v>1.2465599999999999</v>
      </c>
      <c r="I244">
        <v>1.3355163000000001</v>
      </c>
      <c r="J244">
        <v>1.2231179999999999</v>
      </c>
    </row>
    <row r="245" spans="1:10" x14ac:dyDescent="0.2">
      <c r="B245" t="s">
        <v>58</v>
      </c>
      <c r="C245">
        <v>1.3144800000000001</v>
      </c>
      <c r="D245">
        <v>4</v>
      </c>
      <c r="E245" t="s">
        <v>60</v>
      </c>
      <c r="H245">
        <v>1.3214399999999999</v>
      </c>
      <c r="I245">
        <v>2.1143198000000001</v>
      </c>
      <c r="J245">
        <v>2.4822942000000001</v>
      </c>
    </row>
    <row r="246" spans="1:10" x14ac:dyDescent="0.2">
      <c r="A246" t="s">
        <v>146</v>
      </c>
      <c r="B246">
        <v>1</v>
      </c>
      <c r="C246">
        <v>0.86736000000000002</v>
      </c>
      <c r="D246">
        <v>5</v>
      </c>
      <c r="E246" t="s">
        <v>61</v>
      </c>
      <c r="H246">
        <v>1.3442400000000001</v>
      </c>
      <c r="I246">
        <v>2.1268666000000001</v>
      </c>
      <c r="J246">
        <v>2.6550547</v>
      </c>
    </row>
    <row r="247" spans="1:10" x14ac:dyDescent="0.2">
      <c r="B247">
        <v>2</v>
      </c>
      <c r="C247">
        <v>1.2465599999999999</v>
      </c>
      <c r="D247">
        <v>6</v>
      </c>
      <c r="E247" t="s">
        <v>62</v>
      </c>
      <c r="H247">
        <v>1.38408</v>
      </c>
      <c r="I247">
        <v>2.2941631999999998</v>
      </c>
      <c r="J247">
        <v>2.7483043999999999</v>
      </c>
    </row>
    <row r="248" spans="1:10" x14ac:dyDescent="0.2">
      <c r="B248">
        <v>3</v>
      </c>
      <c r="C248">
        <v>1.3214399999999999</v>
      </c>
      <c r="G248">
        <f>SQRT(2/G250)*G249</f>
        <v>0.14579614579621869</v>
      </c>
      <c r="H248">
        <f>SQRT(2/H250)*H249</f>
        <v>0.14367964365211935</v>
      </c>
      <c r="I248">
        <f>SQRT(2/I250)*I249</f>
        <v>0.1407293914632676</v>
      </c>
      <c r="J248">
        <f>SQRT(2/J250)*J249</f>
        <v>0.35750302795920486</v>
      </c>
    </row>
    <row r="249" spans="1:10" x14ac:dyDescent="0.2">
      <c r="B249">
        <v>4</v>
      </c>
      <c r="C249">
        <v>1.3442400000000001</v>
      </c>
      <c r="G249">
        <v>0.57399999999999995</v>
      </c>
      <c r="H249">
        <v>0.53759999999999997</v>
      </c>
      <c r="I249">
        <v>0.60529999999999995</v>
      </c>
      <c r="J249">
        <v>0.87570000000000003</v>
      </c>
    </row>
    <row r="250" spans="1:10" x14ac:dyDescent="0.2">
      <c r="B250">
        <v>5</v>
      </c>
      <c r="C250">
        <v>1.38408</v>
      </c>
      <c r="G250">
        <v>31</v>
      </c>
      <c r="H250">
        <v>28</v>
      </c>
      <c r="I250">
        <v>37</v>
      </c>
      <c r="J250">
        <v>12</v>
      </c>
    </row>
    <row r="251" spans="1:10" x14ac:dyDescent="0.2">
      <c r="B251">
        <v>6</v>
      </c>
      <c r="C251">
        <v>2.0720048000000002</v>
      </c>
    </row>
    <row r="252" spans="1:10" x14ac:dyDescent="0.2">
      <c r="A252">
        <v>4</v>
      </c>
      <c r="B252">
        <v>1</v>
      </c>
      <c r="C252">
        <v>1.2301903999999999</v>
      </c>
      <c r="E252" s="18" t="s">
        <v>151</v>
      </c>
      <c r="F252" s="18"/>
      <c r="G252" s="18"/>
      <c r="H252" s="18">
        <f t="shared" ref="H252:J255" si="9">H244-H243</f>
        <v>0.37919999999999987</v>
      </c>
      <c r="I252" s="18">
        <f t="shared" si="9"/>
        <v>0.10532590000000019</v>
      </c>
      <c r="J252" s="18">
        <f t="shared" si="9"/>
        <v>9.6538599999999919E-2</v>
      </c>
    </row>
    <row r="253" spans="1:10" x14ac:dyDescent="0.2">
      <c r="B253">
        <v>2</v>
      </c>
      <c r="C253">
        <v>1.3355163000000001</v>
      </c>
      <c r="E253" s="18" t="s">
        <v>155</v>
      </c>
      <c r="F253" s="18"/>
      <c r="G253" s="18"/>
      <c r="H253" s="18">
        <f t="shared" si="9"/>
        <v>7.4880000000000058E-2</v>
      </c>
      <c r="I253" s="18">
        <f t="shared" si="9"/>
        <v>0.77880349999999998</v>
      </c>
      <c r="J253" s="18">
        <f t="shared" si="9"/>
        <v>1.2591762000000002</v>
      </c>
    </row>
    <row r="254" spans="1:10" x14ac:dyDescent="0.2">
      <c r="B254">
        <v>3</v>
      </c>
      <c r="C254">
        <v>2.1143198000000001</v>
      </c>
      <c r="E254" s="18" t="s">
        <v>153</v>
      </c>
      <c r="F254" s="18"/>
      <c r="G254" s="18"/>
      <c r="H254" s="18">
        <f t="shared" si="9"/>
        <v>2.2800000000000153E-2</v>
      </c>
      <c r="I254" s="18">
        <f t="shared" si="9"/>
        <v>1.2546799999999969E-2</v>
      </c>
      <c r="J254" s="18">
        <f t="shared" si="9"/>
        <v>0.17276049999999987</v>
      </c>
    </row>
    <row r="255" spans="1:10" x14ac:dyDescent="0.2">
      <c r="B255">
        <v>4</v>
      </c>
      <c r="C255">
        <v>2.1268666000000001</v>
      </c>
      <c r="E255" s="18" t="s">
        <v>152</v>
      </c>
      <c r="F255" s="18"/>
      <c r="G255" s="18"/>
      <c r="H255" s="18">
        <f t="shared" si="9"/>
        <v>3.9839999999999876E-2</v>
      </c>
      <c r="I255" s="18">
        <f t="shared" si="9"/>
        <v>0.1672965999999998</v>
      </c>
      <c r="J255" s="18">
        <f t="shared" si="9"/>
        <v>9.324969999999988E-2</v>
      </c>
    </row>
    <row r="256" spans="1:10" x14ac:dyDescent="0.2">
      <c r="B256">
        <v>5</v>
      </c>
      <c r="C256">
        <v>2.2941631999999998</v>
      </c>
      <c r="E256" s="18" t="s">
        <v>154</v>
      </c>
      <c r="F256" s="18"/>
      <c r="G256" s="18"/>
      <c r="H256" s="18">
        <f>(H245-H244)-(H244-H243)</f>
        <v>-0.30431999999999981</v>
      </c>
      <c r="I256" s="18">
        <f>(I245-I244)-(I244-I243)</f>
        <v>0.67347759999999979</v>
      </c>
      <c r="J256" s="18">
        <f>(J245-J244)-(J244-J243)</f>
        <v>1.1626376000000003</v>
      </c>
    </row>
    <row r="257" spans="1:10" x14ac:dyDescent="0.2">
      <c r="B257">
        <v>6</v>
      </c>
      <c r="C257">
        <v>2.3986019999999999</v>
      </c>
      <c r="E257" s="18"/>
      <c r="F257" s="18"/>
      <c r="G257" s="18"/>
      <c r="H257" s="18"/>
      <c r="I257" s="18"/>
      <c r="J257" s="18"/>
    </row>
    <row r="258" spans="1:10" x14ac:dyDescent="0.2">
      <c r="A258">
        <v>5</v>
      </c>
      <c r="B258">
        <v>1</v>
      </c>
      <c r="C258">
        <v>1.1265794</v>
      </c>
      <c r="E258" s="18"/>
      <c r="F258" s="18"/>
      <c r="G258" s="18"/>
      <c r="H258" s="18"/>
      <c r="I258" s="18"/>
      <c r="J258" s="18"/>
    </row>
    <row r="259" spans="1:10" x14ac:dyDescent="0.2">
      <c r="B259">
        <v>2</v>
      </c>
      <c r="C259">
        <v>1.2231179999999999</v>
      </c>
      <c r="E259" s="18"/>
      <c r="F259" s="18"/>
      <c r="G259" s="18"/>
      <c r="H259" s="18"/>
      <c r="I259" s="18"/>
      <c r="J259" s="18"/>
    </row>
    <row r="260" spans="1:10" x14ac:dyDescent="0.2">
      <c r="B260">
        <v>3</v>
      </c>
      <c r="C260">
        <v>2.4822942000000001</v>
      </c>
      <c r="E260" s="18"/>
      <c r="F260" s="18"/>
      <c r="G260" s="18"/>
      <c r="H260" s="18"/>
      <c r="I260" s="18"/>
      <c r="J260" s="18"/>
    </row>
    <row r="261" spans="1:10" x14ac:dyDescent="0.2">
      <c r="B261">
        <v>4</v>
      </c>
      <c r="C261">
        <v>2.6550547</v>
      </c>
    </row>
    <row r="262" spans="1:10" x14ac:dyDescent="0.2">
      <c r="B262">
        <v>5</v>
      </c>
      <c r="C262">
        <v>2.7483043999999999</v>
      </c>
    </row>
    <row r="263" spans="1:10" x14ac:dyDescent="0.2">
      <c r="B263">
        <v>6</v>
      </c>
      <c r="G263" t="s">
        <v>150</v>
      </c>
      <c r="H263" t="s">
        <v>147</v>
      </c>
      <c r="I263" t="s">
        <v>148</v>
      </c>
    </row>
    <row r="264" spans="1:10" x14ac:dyDescent="0.2">
      <c r="F264" s="18" t="s">
        <v>151</v>
      </c>
      <c r="G264">
        <v>0.37919999999999987</v>
      </c>
      <c r="H264">
        <v>0.10532590000000019</v>
      </c>
      <c r="I264">
        <v>9.6538599999999919E-2</v>
      </c>
    </row>
    <row r="265" spans="1:10" x14ac:dyDescent="0.2">
      <c r="F265" s="18" t="s">
        <v>155</v>
      </c>
      <c r="G265">
        <v>7.4880000000000058E-2</v>
      </c>
      <c r="H265">
        <v>0.77880349999999998</v>
      </c>
      <c r="I265">
        <v>1.2591762000000002</v>
      </c>
    </row>
    <row r="266" spans="1:10" x14ac:dyDescent="0.2">
      <c r="F266" s="18" t="s">
        <v>154</v>
      </c>
      <c r="G266">
        <v>-0.30431999999999981</v>
      </c>
      <c r="H266">
        <v>0.67347759999999979</v>
      </c>
      <c r="I266">
        <v>1.1626376000000003</v>
      </c>
    </row>
    <row r="267" spans="1:10" x14ac:dyDescent="0.2">
      <c r="F267" s="18" t="s">
        <v>153</v>
      </c>
      <c r="G267">
        <v>2.2800000000000153E-2</v>
      </c>
      <c r="H267">
        <v>1.2546799999999969E-2</v>
      </c>
      <c r="I267">
        <v>0.17276049999999987</v>
      </c>
    </row>
    <row r="268" spans="1:10" x14ac:dyDescent="0.2">
      <c r="F268" s="18" t="s">
        <v>152</v>
      </c>
      <c r="G268">
        <v>3.9839999999999876E-2</v>
      </c>
      <c r="H268">
        <v>0.1672965999999998</v>
      </c>
      <c r="I268">
        <v>9.324969999999988E-2</v>
      </c>
    </row>
    <row r="269" spans="1:10" x14ac:dyDescent="0.2">
      <c r="F269" s="18"/>
    </row>
    <row r="271" spans="1:10" x14ac:dyDescent="0.2">
      <c r="F271" s="18"/>
    </row>
  </sheetData>
  <phoneticPr fontId="0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C19" sqref="C19"/>
    </sheetView>
  </sheetViews>
  <sheetFormatPr defaultRowHeight="12.75" x14ac:dyDescent="0.2"/>
  <sheetData>
    <row r="1" spans="1:3" x14ac:dyDescent="0.2">
      <c r="C1" s="7">
        <v>115.879</v>
      </c>
    </row>
    <row r="2" spans="1:3" x14ac:dyDescent="0.2">
      <c r="B2" t="s">
        <v>137</v>
      </c>
    </row>
    <row r="3" spans="1:3" x14ac:dyDescent="0.2">
      <c r="B3" t="s">
        <v>138</v>
      </c>
    </row>
    <row r="4" spans="1:3" x14ac:dyDescent="0.2">
      <c r="A4">
        <v>1993</v>
      </c>
      <c r="B4">
        <v>2.94</v>
      </c>
    </row>
    <row r="5" spans="1:3" x14ac:dyDescent="0.2">
      <c r="A5">
        <v>1994</v>
      </c>
      <c r="B5">
        <v>3.41</v>
      </c>
    </row>
    <row r="6" spans="1:3" x14ac:dyDescent="0.2">
      <c r="A6">
        <v>1995</v>
      </c>
      <c r="B6">
        <v>4.41</v>
      </c>
    </row>
    <row r="7" spans="1:3" x14ac:dyDescent="0.2">
      <c r="A7">
        <v>1996</v>
      </c>
      <c r="B7">
        <v>4.95</v>
      </c>
    </row>
    <row r="8" spans="1:3" x14ac:dyDescent="0.2">
      <c r="A8">
        <v>1197</v>
      </c>
      <c r="B8">
        <v>3.25</v>
      </c>
    </row>
    <row r="9" spans="1:3" x14ac:dyDescent="0.2">
      <c r="A9">
        <v>1998</v>
      </c>
      <c r="B9">
        <v>2.6</v>
      </c>
    </row>
    <row r="10" spans="1:3" x14ac:dyDescent="0.2">
      <c r="A10">
        <v>1999</v>
      </c>
      <c r="B10">
        <v>2.35</v>
      </c>
    </row>
    <row r="11" spans="1:3" x14ac:dyDescent="0.2">
      <c r="A11">
        <v>2000</v>
      </c>
      <c r="B11">
        <v>2.7</v>
      </c>
    </row>
    <row r="12" spans="1:3" x14ac:dyDescent="0.2">
      <c r="A12">
        <v>2001</v>
      </c>
      <c r="B12">
        <v>2.8</v>
      </c>
    </row>
    <row r="13" spans="1:3" x14ac:dyDescent="0.2">
      <c r="A13">
        <v>2002</v>
      </c>
      <c r="B13">
        <v>3.37</v>
      </c>
    </row>
    <row r="14" spans="1:3" x14ac:dyDescent="0.2">
      <c r="A14">
        <v>2003</v>
      </c>
      <c r="B14">
        <v>3.25</v>
      </c>
    </row>
    <row r="15" spans="1:3" x14ac:dyDescent="0.2">
      <c r="A15">
        <v>2004</v>
      </c>
      <c r="B15">
        <v>3.3</v>
      </c>
    </row>
    <row r="16" spans="1:3" x14ac:dyDescent="0.2">
      <c r="A16">
        <v>2005</v>
      </c>
      <c r="B16">
        <v>3.35</v>
      </c>
    </row>
    <row r="17" spans="1:8" x14ac:dyDescent="0.2">
      <c r="A17">
        <v>2006</v>
      </c>
      <c r="B17">
        <v>3.15</v>
      </c>
    </row>
    <row r="18" spans="1:8" x14ac:dyDescent="0.2">
      <c r="A18">
        <v>2009</v>
      </c>
      <c r="B18">
        <v>4.43</v>
      </c>
    </row>
    <row r="24" spans="1:8" x14ac:dyDescent="0.2">
      <c r="B24">
        <v>0.34</v>
      </c>
      <c r="D24" t="s">
        <v>139</v>
      </c>
    </row>
    <row r="25" spans="1:8" x14ac:dyDescent="0.2">
      <c r="B25" t="s">
        <v>140</v>
      </c>
      <c r="C25" t="s">
        <v>141</v>
      </c>
    </row>
    <row r="26" spans="1:8" x14ac:dyDescent="0.2">
      <c r="A26">
        <v>1995</v>
      </c>
      <c r="B26">
        <v>223</v>
      </c>
      <c r="C26">
        <f>B26/640</f>
        <v>0.34843750000000001</v>
      </c>
      <c r="D26">
        <f>C26/1.15879</f>
        <v>0.30069080678984111</v>
      </c>
    </row>
    <row r="27" spans="1:8" x14ac:dyDescent="0.2">
      <c r="A27">
        <v>1996</v>
      </c>
      <c r="B27">
        <v>233</v>
      </c>
      <c r="C27">
        <f t="shared" ref="C27:C36" si="0">B27/640</f>
        <v>0.36406250000000001</v>
      </c>
      <c r="D27">
        <f t="shared" ref="D27:D36" si="1">C27/1.15879</f>
        <v>0.31417469947099996</v>
      </c>
      <c r="H27" s="15">
        <v>2.4710999999999999</v>
      </c>
    </row>
    <row r="28" spans="1:8" x14ac:dyDescent="0.2">
      <c r="A28">
        <v>1997</v>
      </c>
      <c r="B28">
        <v>227</v>
      </c>
      <c r="C28">
        <f t="shared" si="0"/>
        <v>0.35468749999999999</v>
      </c>
      <c r="D28">
        <f t="shared" si="1"/>
        <v>0.30608436386230464</v>
      </c>
      <c r="G28">
        <v>20</v>
      </c>
      <c r="H28">
        <f>G28*$H$27</f>
        <v>49.421999999999997</v>
      </c>
    </row>
    <row r="29" spans="1:8" x14ac:dyDescent="0.2">
      <c r="A29">
        <v>1998</v>
      </c>
      <c r="B29">
        <v>0</v>
      </c>
      <c r="C29">
        <f t="shared" si="0"/>
        <v>0</v>
      </c>
      <c r="D29">
        <f t="shared" si="1"/>
        <v>0</v>
      </c>
      <c r="G29">
        <v>75</v>
      </c>
      <c r="H29">
        <f>G29*$H$27</f>
        <v>185.33249999999998</v>
      </c>
    </row>
    <row r="30" spans="1:8" x14ac:dyDescent="0.2">
      <c r="A30">
        <v>1999</v>
      </c>
      <c r="B30">
        <v>0</v>
      </c>
      <c r="C30">
        <f t="shared" si="0"/>
        <v>0</v>
      </c>
      <c r="D30">
        <f t="shared" si="1"/>
        <v>0</v>
      </c>
    </row>
    <row r="31" spans="1:8" x14ac:dyDescent="0.2">
      <c r="A31">
        <v>2000</v>
      </c>
      <c r="B31">
        <v>0</v>
      </c>
      <c r="C31">
        <f t="shared" si="0"/>
        <v>0</v>
      </c>
      <c r="D31">
        <f t="shared" si="1"/>
        <v>0</v>
      </c>
    </row>
    <row r="32" spans="1:8" x14ac:dyDescent="0.2">
      <c r="A32">
        <v>2001</v>
      </c>
      <c r="B32">
        <v>257</v>
      </c>
      <c r="C32">
        <f t="shared" si="0"/>
        <v>0.40156249999999999</v>
      </c>
      <c r="D32">
        <f t="shared" si="1"/>
        <v>0.34653604190578102</v>
      </c>
    </row>
    <row r="33" spans="1:9" x14ac:dyDescent="0.2">
      <c r="A33">
        <v>2002</v>
      </c>
      <c r="B33">
        <v>187</v>
      </c>
      <c r="C33">
        <f t="shared" si="0"/>
        <v>0.29218749999999999</v>
      </c>
      <c r="D33">
        <f t="shared" si="1"/>
        <v>0.25214879313766947</v>
      </c>
    </row>
    <row r="34" spans="1:9" x14ac:dyDescent="0.2">
      <c r="A34">
        <v>2003</v>
      </c>
      <c r="B34">
        <v>224</v>
      </c>
      <c r="C34">
        <f t="shared" si="0"/>
        <v>0.35</v>
      </c>
      <c r="D34">
        <f t="shared" si="1"/>
        <v>0.30203919605795698</v>
      </c>
    </row>
    <row r="35" spans="1:9" x14ac:dyDescent="0.2">
      <c r="A35">
        <v>2004</v>
      </c>
      <c r="B35">
        <v>259</v>
      </c>
      <c r="C35">
        <f t="shared" si="0"/>
        <v>0.40468749999999998</v>
      </c>
      <c r="D35">
        <f t="shared" si="1"/>
        <v>0.34923282044201276</v>
      </c>
    </row>
    <row r="36" spans="1:9" x14ac:dyDescent="0.2">
      <c r="A36">
        <v>2005</v>
      </c>
      <c r="B36">
        <v>293</v>
      </c>
      <c r="C36">
        <f t="shared" si="0"/>
        <v>0.45781250000000001</v>
      </c>
      <c r="D36">
        <f t="shared" si="1"/>
        <v>0.39507805555795272</v>
      </c>
    </row>
    <row r="37" spans="1:9" x14ac:dyDescent="0.2">
      <c r="A37">
        <v>2006</v>
      </c>
      <c r="B37">
        <v>0.33500000000000002</v>
      </c>
    </row>
    <row r="38" spans="1:9" x14ac:dyDescent="0.2">
      <c r="I38" t="s">
        <v>142</v>
      </c>
    </row>
  </sheetData>
  <phoneticPr fontId="5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D50" sqref="D50"/>
    </sheetView>
  </sheetViews>
  <sheetFormatPr defaultRowHeight="12.75" x14ac:dyDescent="0.2"/>
  <cols>
    <col min="1" max="1" width="19.140625" customWidth="1"/>
  </cols>
  <sheetData>
    <row r="1" spans="1:3" x14ac:dyDescent="0.2">
      <c r="B1" t="s">
        <v>135</v>
      </c>
      <c r="C1" t="s">
        <v>136</v>
      </c>
    </row>
    <row r="2" spans="1:3" x14ac:dyDescent="0.2">
      <c r="A2" s="7" t="s">
        <v>57</v>
      </c>
      <c r="B2">
        <v>53</v>
      </c>
      <c r="C2">
        <v>14</v>
      </c>
    </row>
    <row r="3" spans="1:3" x14ac:dyDescent="0.2">
      <c r="A3" s="7" t="s">
        <v>58</v>
      </c>
      <c r="B3">
        <v>24</v>
      </c>
      <c r="C3">
        <v>18</v>
      </c>
    </row>
    <row r="4" spans="1:3" x14ac:dyDescent="0.2">
      <c r="A4" s="7" t="s">
        <v>59</v>
      </c>
      <c r="B4">
        <v>43</v>
      </c>
      <c r="C4">
        <v>38</v>
      </c>
    </row>
    <row r="5" spans="1:3" x14ac:dyDescent="0.2">
      <c r="A5" s="7" t="s">
        <v>60</v>
      </c>
      <c r="B5">
        <v>47</v>
      </c>
      <c r="C5">
        <v>52</v>
      </c>
    </row>
    <row r="6" spans="1:3" x14ac:dyDescent="0.2">
      <c r="A6" s="7" t="s">
        <v>61</v>
      </c>
      <c r="B6">
        <v>40</v>
      </c>
      <c r="C6">
        <v>33</v>
      </c>
    </row>
    <row r="7" spans="1:3" x14ac:dyDescent="0.2">
      <c r="A7" s="7" t="s">
        <v>62</v>
      </c>
      <c r="B7">
        <v>38</v>
      </c>
      <c r="C7">
        <v>16</v>
      </c>
    </row>
  </sheetData>
  <phoneticPr fontId="5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T24" sqref="T24"/>
    </sheetView>
  </sheetViews>
  <sheetFormatPr defaultRowHeight="12.75" x14ac:dyDescent="0.2"/>
  <cols>
    <col min="1" max="16" width="9.140625" style="16"/>
    <col min="17" max="17" width="6.5703125" style="16" customWidth="1"/>
    <col min="18" max="18" width="6.7109375" style="16" customWidth="1"/>
    <col min="19" max="19" width="6.85546875" style="16" customWidth="1"/>
    <col min="20" max="20" width="6.28515625" style="16" customWidth="1"/>
    <col min="21" max="21" width="6.85546875" style="16" customWidth="1"/>
    <col min="22" max="22" width="6.5703125" style="16" customWidth="1"/>
    <col min="23" max="24" width="7.140625" style="16" customWidth="1"/>
    <col min="25" max="16384" width="9.140625" style="16"/>
  </cols>
  <sheetData>
    <row r="1" spans="1:24" x14ac:dyDescent="0.2">
      <c r="A1" s="16" t="s">
        <v>116</v>
      </c>
      <c r="B1" s="16" t="s">
        <v>117</v>
      </c>
      <c r="C1" s="16" t="s">
        <v>118</v>
      </c>
      <c r="D1" s="16" t="s">
        <v>119</v>
      </c>
      <c r="E1" s="16" t="s">
        <v>120</v>
      </c>
      <c r="F1" s="16" t="s">
        <v>121</v>
      </c>
      <c r="G1" s="16" t="s">
        <v>122</v>
      </c>
      <c r="H1" s="16" t="s">
        <v>123</v>
      </c>
      <c r="K1" s="16" t="s">
        <v>57</v>
      </c>
      <c r="L1" s="16" t="s">
        <v>58</v>
      </c>
      <c r="M1" s="16" t="s">
        <v>59</v>
      </c>
      <c r="N1" s="16" t="s">
        <v>60</v>
      </c>
      <c r="O1" s="16" t="s">
        <v>61</v>
      </c>
      <c r="P1" s="16" t="s">
        <v>62</v>
      </c>
    </row>
    <row r="2" spans="1:24" x14ac:dyDescent="0.2">
      <c r="A2" s="16">
        <v>1930</v>
      </c>
      <c r="B2" s="16">
        <v>1.28352</v>
      </c>
      <c r="C2" s="16">
        <v>0.53088000000000002</v>
      </c>
      <c r="D2" s="16">
        <v>0.49728</v>
      </c>
      <c r="E2" s="16">
        <v>0.43680000000000002</v>
      </c>
      <c r="F2" s="16">
        <v>0.36959999999999998</v>
      </c>
      <c r="G2" s="16">
        <v>0.38976</v>
      </c>
      <c r="H2" s="16">
        <f t="shared" ref="H2:H33" si="0">AVERAGE(B2:G2)</f>
        <v>0.58463999999999994</v>
      </c>
      <c r="J2" s="16">
        <v>0.58463999999999994</v>
      </c>
      <c r="K2" s="16">
        <v>1.28352</v>
      </c>
      <c r="L2" s="16">
        <v>0.53088000000000002</v>
      </c>
      <c r="M2" s="16">
        <v>0.49728</v>
      </c>
      <c r="N2" s="16">
        <v>0.43680000000000002</v>
      </c>
      <c r="O2" s="16">
        <v>0.36959999999999998</v>
      </c>
      <c r="P2" s="16">
        <v>0.38976</v>
      </c>
    </row>
    <row r="3" spans="1:24" x14ac:dyDescent="0.2">
      <c r="A3" s="16">
        <v>1931</v>
      </c>
      <c r="B3" s="16">
        <v>1.68</v>
      </c>
      <c r="C3" s="16">
        <v>1.7203200000000001</v>
      </c>
      <c r="D3" s="16">
        <v>1.6934400000000001</v>
      </c>
      <c r="E3" s="16">
        <v>1.90848</v>
      </c>
      <c r="F3" s="16">
        <v>2.17056</v>
      </c>
      <c r="G3" s="16">
        <v>2.1772800000000001</v>
      </c>
      <c r="H3" s="16">
        <f t="shared" si="0"/>
        <v>1.8916799999999998</v>
      </c>
      <c r="J3" s="16">
        <v>1.8916799999999998</v>
      </c>
      <c r="K3" s="16">
        <v>1.68</v>
      </c>
      <c r="L3" s="16">
        <v>1.7203200000000001</v>
      </c>
      <c r="M3" s="16">
        <v>1.6934400000000001</v>
      </c>
      <c r="N3" s="16">
        <v>1.90848</v>
      </c>
      <c r="O3" s="16">
        <v>2.17056</v>
      </c>
      <c r="P3" s="16">
        <v>2.1772800000000001</v>
      </c>
    </row>
    <row r="4" spans="1:24" x14ac:dyDescent="0.2">
      <c r="A4" s="16">
        <v>1932</v>
      </c>
      <c r="B4" s="16">
        <v>2.0294400000000001</v>
      </c>
      <c r="C4" s="16">
        <v>1.2969599999999999</v>
      </c>
      <c r="D4" s="16">
        <v>1.60608</v>
      </c>
      <c r="E4" s="16">
        <v>1.9219200000000001</v>
      </c>
      <c r="F4" s="16">
        <v>1.5254399999999999</v>
      </c>
      <c r="G4" s="16">
        <v>1.8480000000000001</v>
      </c>
      <c r="H4" s="16">
        <f t="shared" si="0"/>
        <v>1.7046400000000002</v>
      </c>
      <c r="J4" s="16">
        <v>1.7046400000000002</v>
      </c>
      <c r="K4" s="16">
        <v>2.0294400000000001</v>
      </c>
      <c r="L4" s="16">
        <v>1.2969599999999999</v>
      </c>
      <c r="M4" s="16">
        <v>1.60608</v>
      </c>
      <c r="N4" s="16">
        <v>1.9219200000000001</v>
      </c>
      <c r="O4" s="16">
        <v>1.5254399999999999</v>
      </c>
      <c r="P4" s="16">
        <v>1.8480000000000001</v>
      </c>
    </row>
    <row r="5" spans="1:24" x14ac:dyDescent="0.2">
      <c r="A5" s="16">
        <v>1933</v>
      </c>
      <c r="B5" s="16">
        <v>1.8815999999999999</v>
      </c>
      <c r="C5" s="16">
        <v>0.82655999999999996</v>
      </c>
      <c r="D5" s="16">
        <v>1.48512</v>
      </c>
      <c r="E5" s="16">
        <v>1.53888</v>
      </c>
      <c r="F5" s="16">
        <v>1.68672</v>
      </c>
      <c r="G5" s="16">
        <v>1.5523199999999999</v>
      </c>
      <c r="H5" s="16">
        <f t="shared" si="0"/>
        <v>1.4951999999999999</v>
      </c>
      <c r="J5" s="16">
        <v>1.4951999999999999</v>
      </c>
      <c r="K5" s="16">
        <v>1.8815999999999999</v>
      </c>
      <c r="L5" s="16">
        <v>0.82655999999999996</v>
      </c>
      <c r="M5" s="16">
        <v>1.48512</v>
      </c>
      <c r="N5" s="16">
        <v>1.53888</v>
      </c>
      <c r="O5" s="16">
        <v>1.68672</v>
      </c>
      <c r="P5" s="16">
        <v>1.5523199999999999</v>
      </c>
    </row>
    <row r="6" spans="1:24" x14ac:dyDescent="0.2">
      <c r="A6" s="16">
        <v>1934</v>
      </c>
      <c r="B6" s="16">
        <v>0.85343999999999998</v>
      </c>
      <c r="C6" s="16">
        <v>0.85343999999999998</v>
      </c>
      <c r="D6" s="16">
        <v>1.25664</v>
      </c>
      <c r="E6" s="16">
        <v>1.2096</v>
      </c>
      <c r="F6" s="16">
        <v>1.4716800000000001</v>
      </c>
      <c r="G6" s="16">
        <v>0.83328000000000002</v>
      </c>
      <c r="H6" s="16">
        <f t="shared" si="0"/>
        <v>1.07968</v>
      </c>
      <c r="J6" s="16">
        <v>1.07968</v>
      </c>
      <c r="K6" s="16">
        <v>0.85343999999999998</v>
      </c>
      <c r="L6" s="16">
        <v>0.85343999999999998</v>
      </c>
      <c r="M6" s="16">
        <v>1.25664</v>
      </c>
      <c r="N6" s="16">
        <v>1.2096</v>
      </c>
      <c r="O6" s="16">
        <v>1.4716800000000001</v>
      </c>
      <c r="P6" s="16">
        <v>0.83328000000000002</v>
      </c>
    </row>
    <row r="7" spans="1:24" x14ac:dyDescent="0.2">
      <c r="A7" s="16">
        <v>1935</v>
      </c>
      <c r="B7" s="16">
        <v>1.86144</v>
      </c>
      <c r="C7" s="16">
        <v>0.94079999999999997</v>
      </c>
      <c r="D7" s="16">
        <v>1.6195200000000001</v>
      </c>
      <c r="E7" s="16">
        <v>1.7539199999999999</v>
      </c>
      <c r="F7" s="16">
        <v>1.8144</v>
      </c>
      <c r="G7" s="16">
        <v>1.8815999999999999</v>
      </c>
      <c r="H7" s="16">
        <f t="shared" si="0"/>
        <v>1.6452799999999999</v>
      </c>
      <c r="J7" s="16">
        <v>1.6452799999999999</v>
      </c>
      <c r="K7" s="16">
        <v>1.86144</v>
      </c>
      <c r="L7" s="16">
        <v>0.94079999999999997</v>
      </c>
      <c r="M7" s="16">
        <v>1.6195200000000001</v>
      </c>
      <c r="N7" s="16">
        <v>1.7539199999999999</v>
      </c>
      <c r="O7" s="16">
        <v>1.8144</v>
      </c>
      <c r="P7" s="16">
        <v>1.8815999999999999</v>
      </c>
    </row>
    <row r="8" spans="1:24" x14ac:dyDescent="0.2">
      <c r="A8" s="16">
        <v>1936</v>
      </c>
      <c r="B8" s="16">
        <v>1.46496</v>
      </c>
      <c r="C8" s="16">
        <v>1.2969599999999999</v>
      </c>
      <c r="D8" s="16">
        <v>1.3036799999999999</v>
      </c>
      <c r="E8" s="16">
        <v>1.35744</v>
      </c>
      <c r="F8" s="16">
        <v>1.38432</v>
      </c>
      <c r="G8" s="16">
        <v>1.13568</v>
      </c>
      <c r="H8" s="16">
        <f t="shared" si="0"/>
        <v>1.3238399999999999</v>
      </c>
      <c r="J8" s="16">
        <v>1.3238399999999999</v>
      </c>
      <c r="K8" s="16">
        <v>1.46496</v>
      </c>
      <c r="L8" s="16">
        <v>1.2969599999999999</v>
      </c>
      <c r="M8" s="16">
        <v>1.3036799999999999</v>
      </c>
      <c r="N8" s="16">
        <v>1.35744</v>
      </c>
      <c r="O8" s="16">
        <v>1.38432</v>
      </c>
      <c r="P8" s="16">
        <v>1.13568</v>
      </c>
    </row>
    <row r="9" spans="1:24" x14ac:dyDescent="0.2">
      <c r="A9" s="16">
        <v>1937</v>
      </c>
      <c r="B9" s="16">
        <v>1.9017599999999999</v>
      </c>
      <c r="C9" s="16">
        <v>1.4783999999999999</v>
      </c>
      <c r="D9" s="16">
        <v>1.93536</v>
      </c>
      <c r="E9" s="16">
        <v>2.0361600000000002</v>
      </c>
      <c r="F9" s="16">
        <v>2.16384</v>
      </c>
      <c r="G9" s="16">
        <v>2.1840000000000002</v>
      </c>
      <c r="H9" s="16">
        <f t="shared" si="0"/>
        <v>1.9499199999999999</v>
      </c>
      <c r="J9" s="16">
        <v>1.9499199999999999</v>
      </c>
      <c r="K9" s="16">
        <v>1.9017599999999999</v>
      </c>
      <c r="L9" s="16">
        <v>1.4783999999999999</v>
      </c>
      <c r="M9" s="16">
        <v>1.93536</v>
      </c>
      <c r="N9" s="16">
        <v>2.0361600000000002</v>
      </c>
      <c r="O9" s="16">
        <v>2.16384</v>
      </c>
      <c r="P9" s="16">
        <v>2.1840000000000002</v>
      </c>
    </row>
    <row r="10" spans="1:24" x14ac:dyDescent="0.2">
      <c r="A10" s="16">
        <v>1938</v>
      </c>
      <c r="B10" s="16">
        <v>0.68544000000000005</v>
      </c>
      <c r="C10" s="16">
        <v>0.22847999999999999</v>
      </c>
      <c r="D10" s="16">
        <v>0.78624000000000005</v>
      </c>
      <c r="E10" s="16">
        <v>0.78624000000000005</v>
      </c>
      <c r="F10" s="16">
        <v>0.83328000000000002</v>
      </c>
      <c r="G10" s="16">
        <v>0.94752000000000003</v>
      </c>
      <c r="H10" s="16">
        <f t="shared" si="0"/>
        <v>0.71119999999999994</v>
      </c>
      <c r="J10" s="16">
        <v>0.71119999999999994</v>
      </c>
      <c r="K10" s="16">
        <v>0.68544000000000005</v>
      </c>
      <c r="L10" s="16">
        <v>0.22847999999999999</v>
      </c>
      <c r="M10" s="16">
        <v>0.78624000000000005</v>
      </c>
      <c r="N10" s="16">
        <v>0.78624000000000005</v>
      </c>
      <c r="O10" s="16">
        <v>0.83328000000000002</v>
      </c>
      <c r="P10" s="16">
        <v>0.94752000000000003</v>
      </c>
      <c r="S10" s="16" t="s">
        <v>124</v>
      </c>
      <c r="T10" s="16" t="s">
        <v>93</v>
      </c>
      <c r="U10" s="16" t="s">
        <v>125</v>
      </c>
      <c r="V10" s="16" t="s">
        <v>126</v>
      </c>
      <c r="W10" s="16" t="s">
        <v>127</v>
      </c>
      <c r="X10" s="16" t="s">
        <v>128</v>
      </c>
    </row>
    <row r="11" spans="1:24" x14ac:dyDescent="0.2">
      <c r="A11" s="16">
        <v>1939</v>
      </c>
      <c r="B11" s="16">
        <v>1.6934400000000001</v>
      </c>
      <c r="C11" s="16">
        <v>1.02816</v>
      </c>
      <c r="D11" s="16">
        <v>1.73376</v>
      </c>
      <c r="E11" s="16">
        <v>1.63968</v>
      </c>
      <c r="F11" s="16">
        <v>1.7942400000000001</v>
      </c>
      <c r="G11" s="16">
        <v>1.8815999999999999</v>
      </c>
      <c r="H11" s="16">
        <f t="shared" si="0"/>
        <v>1.6284799999999999</v>
      </c>
      <c r="J11" s="16">
        <v>1.6284799999999999</v>
      </c>
      <c r="K11" s="16">
        <v>1.6934400000000001</v>
      </c>
      <c r="L11" s="16">
        <v>1.02816</v>
      </c>
      <c r="M11" s="16">
        <v>1.73376</v>
      </c>
      <c r="N11" s="16">
        <v>1.63968</v>
      </c>
      <c r="O11" s="16">
        <v>1.7942400000000001</v>
      </c>
      <c r="P11" s="16">
        <v>1.8815999999999999</v>
      </c>
      <c r="R11" s="16" t="s">
        <v>129</v>
      </c>
      <c r="S11" s="16">
        <v>0.84</v>
      </c>
      <c r="T11" s="16">
        <v>0.71</v>
      </c>
      <c r="U11" s="16">
        <v>0.56000000000000005</v>
      </c>
      <c r="V11" s="16">
        <v>0.91</v>
      </c>
      <c r="W11" s="16">
        <v>0.91</v>
      </c>
      <c r="X11" s="16">
        <v>0.83</v>
      </c>
    </row>
    <row r="12" spans="1:24" x14ac:dyDescent="0.2">
      <c r="A12" s="16">
        <v>1940</v>
      </c>
      <c r="B12" s="16">
        <v>1.8950400000000001</v>
      </c>
      <c r="C12" s="16">
        <v>1.0214399999999999</v>
      </c>
      <c r="D12" s="16">
        <v>1.9219200000000001</v>
      </c>
      <c r="E12" s="16">
        <v>2.0563199999999999</v>
      </c>
      <c r="F12" s="16">
        <v>2.2579199999999999</v>
      </c>
      <c r="G12" s="16">
        <v>2.26464</v>
      </c>
      <c r="H12" s="16">
        <f t="shared" si="0"/>
        <v>1.9028799999999999</v>
      </c>
      <c r="J12" s="16">
        <v>1.9028799999999999</v>
      </c>
      <c r="K12" s="16">
        <v>1.8950400000000001</v>
      </c>
      <c r="L12" s="16">
        <v>1.0214399999999999</v>
      </c>
      <c r="M12" s="16">
        <v>1.9219200000000001</v>
      </c>
      <c r="N12" s="16">
        <v>2.0563199999999999</v>
      </c>
      <c r="O12" s="16">
        <v>2.2579199999999999</v>
      </c>
      <c r="P12" s="16">
        <v>2.26464</v>
      </c>
      <c r="R12" s="16" t="s">
        <v>130</v>
      </c>
      <c r="S12" s="16">
        <v>1.1565000000000001</v>
      </c>
      <c r="T12" s="16">
        <v>0.65280000000000005</v>
      </c>
      <c r="U12" s="16">
        <v>0.62</v>
      </c>
      <c r="V12" s="16">
        <v>1.2286999999999999</v>
      </c>
      <c r="W12" s="16">
        <v>1.1282000000000001</v>
      </c>
      <c r="X12" s="16">
        <v>1.222</v>
      </c>
    </row>
    <row r="13" spans="1:24" x14ac:dyDescent="0.2">
      <c r="A13" s="16">
        <v>1941</v>
      </c>
      <c r="B13" s="16">
        <v>0.43008000000000002</v>
      </c>
      <c r="C13" s="16">
        <v>6.0479999999999999E-2</v>
      </c>
      <c r="D13" s="16">
        <v>0.54432000000000003</v>
      </c>
      <c r="E13" s="16">
        <v>0.58464000000000005</v>
      </c>
      <c r="F13" s="16">
        <v>0.55103999999999997</v>
      </c>
      <c r="G13" s="16">
        <v>0.57120000000000004</v>
      </c>
      <c r="H13" s="16">
        <f t="shared" si="0"/>
        <v>0.45696000000000003</v>
      </c>
      <c r="J13" s="16">
        <v>0.45696000000000003</v>
      </c>
      <c r="K13" s="16">
        <v>0.43008000000000002</v>
      </c>
      <c r="L13" s="16">
        <v>6.0479999999999999E-2</v>
      </c>
      <c r="M13" s="16">
        <v>0.54432000000000003</v>
      </c>
      <c r="N13" s="16">
        <v>0.58464000000000005</v>
      </c>
      <c r="O13" s="16">
        <v>0.55103999999999997</v>
      </c>
      <c r="P13" s="16">
        <v>0.57120000000000004</v>
      </c>
      <c r="R13" s="16" t="s">
        <v>131</v>
      </c>
      <c r="S13" s="16">
        <v>-9.7600000000000006E-2</v>
      </c>
      <c r="T13" s="16">
        <v>0.04</v>
      </c>
      <c r="U13" s="16">
        <v>0.33</v>
      </c>
      <c r="V13" s="16">
        <v>-0.189</v>
      </c>
      <c r="W13" s="16">
        <v>-2.7300000000000001E-2</v>
      </c>
      <c r="X13" s="16">
        <v>9.2999999999999999E-2</v>
      </c>
    </row>
    <row r="14" spans="1:24" x14ac:dyDescent="0.2">
      <c r="A14" s="16">
        <v>1942</v>
      </c>
      <c r="B14" s="16">
        <v>0.84</v>
      </c>
      <c r="C14" s="16">
        <v>0.17471999999999999</v>
      </c>
      <c r="D14" s="16">
        <v>0.71904000000000001</v>
      </c>
      <c r="E14" s="16">
        <v>0.73248000000000002</v>
      </c>
      <c r="F14" s="16">
        <v>0.66527999999999998</v>
      </c>
      <c r="G14" s="16">
        <v>0.72575999999999996</v>
      </c>
      <c r="H14" s="16">
        <f t="shared" si="0"/>
        <v>0.64288000000000001</v>
      </c>
      <c r="J14" s="16">
        <v>0.64288000000000001</v>
      </c>
      <c r="K14" s="16">
        <v>0.84</v>
      </c>
      <c r="L14" s="16">
        <v>0.17471999999999999</v>
      </c>
      <c r="M14" s="16">
        <v>0.71904000000000001</v>
      </c>
      <c r="N14" s="16">
        <v>0.73248000000000002</v>
      </c>
      <c r="O14" s="16">
        <v>0.66527999999999998</v>
      </c>
      <c r="P14" s="16">
        <v>0.72575999999999996</v>
      </c>
      <c r="R14" s="16" t="s">
        <v>132</v>
      </c>
      <c r="S14" s="17">
        <f t="shared" ref="S14:X14" si="1">SQRT(S11)</f>
        <v>0.91651513899116799</v>
      </c>
      <c r="T14" s="17">
        <f t="shared" si="1"/>
        <v>0.84261497731763579</v>
      </c>
      <c r="U14" s="17">
        <f t="shared" si="1"/>
        <v>0.74833147735478833</v>
      </c>
      <c r="V14" s="17">
        <f t="shared" si="1"/>
        <v>0.95393920141694566</v>
      </c>
      <c r="W14" s="17">
        <f t="shared" si="1"/>
        <v>0.95393920141694566</v>
      </c>
      <c r="X14" s="17">
        <f t="shared" si="1"/>
        <v>0.91104335791442992</v>
      </c>
    </row>
    <row r="15" spans="1:24" x14ac:dyDescent="0.2">
      <c r="A15" s="16">
        <v>1943</v>
      </c>
      <c r="B15" s="16">
        <v>0.75936000000000003</v>
      </c>
      <c r="C15" s="16">
        <v>0.28895999999999999</v>
      </c>
      <c r="D15" s="16">
        <v>0.61824000000000001</v>
      </c>
      <c r="E15" s="16">
        <v>0.79967999999999995</v>
      </c>
      <c r="F15" s="16">
        <v>0.73248000000000002</v>
      </c>
      <c r="G15" s="16">
        <v>0.82655999999999996</v>
      </c>
      <c r="H15" s="16">
        <f t="shared" si="0"/>
        <v>0.67087999999999992</v>
      </c>
      <c r="J15" s="16">
        <v>0.67087999999999992</v>
      </c>
      <c r="K15" s="16">
        <v>0.75936000000000003</v>
      </c>
      <c r="L15" s="16">
        <v>0.28895999999999999</v>
      </c>
      <c r="M15" s="16">
        <v>0.61824000000000001</v>
      </c>
      <c r="N15" s="16">
        <v>0.79967999999999995</v>
      </c>
      <c r="O15" s="16">
        <v>0.73248000000000002</v>
      </c>
      <c r="P15" s="16">
        <v>0.82655999999999996</v>
      </c>
    </row>
    <row r="16" spans="1:24" x14ac:dyDescent="0.2">
      <c r="A16" s="16">
        <v>1944</v>
      </c>
      <c r="B16" s="16">
        <v>1.56576</v>
      </c>
      <c r="C16" s="16">
        <v>1.08192</v>
      </c>
      <c r="D16" s="16">
        <v>1.6732800000000001</v>
      </c>
      <c r="E16" s="16">
        <v>1.6195200000000001</v>
      </c>
      <c r="F16" s="16">
        <v>1.5523199999999999</v>
      </c>
      <c r="G16" s="16">
        <v>1.58592</v>
      </c>
      <c r="H16" s="16">
        <f t="shared" si="0"/>
        <v>1.51312</v>
      </c>
      <c r="J16" s="16">
        <v>1.51312</v>
      </c>
      <c r="K16" s="16">
        <v>1.56576</v>
      </c>
      <c r="L16" s="16">
        <v>1.08192</v>
      </c>
      <c r="M16" s="16">
        <v>1.6732800000000001</v>
      </c>
      <c r="N16" s="16">
        <v>1.6195200000000001</v>
      </c>
      <c r="O16" s="16">
        <v>1.5523199999999999</v>
      </c>
      <c r="P16" s="16">
        <v>1.58592</v>
      </c>
    </row>
    <row r="17" spans="1:16" x14ac:dyDescent="0.2">
      <c r="A17" s="16">
        <v>1945</v>
      </c>
      <c r="B17" s="16">
        <v>0.54432000000000003</v>
      </c>
      <c r="C17" s="16">
        <v>0.45023999999999997</v>
      </c>
      <c r="D17" s="16">
        <v>0.46367999999999998</v>
      </c>
      <c r="E17" s="16">
        <v>0.40992000000000001</v>
      </c>
      <c r="F17" s="16">
        <v>0.66527999999999998</v>
      </c>
      <c r="G17" s="16">
        <v>0.69216</v>
      </c>
      <c r="H17" s="16">
        <f t="shared" si="0"/>
        <v>0.53759999999999997</v>
      </c>
      <c r="J17" s="16">
        <v>0.53759999999999997</v>
      </c>
      <c r="K17" s="16">
        <v>0.54432000000000003</v>
      </c>
      <c r="L17" s="16">
        <v>0.45023999999999997</v>
      </c>
      <c r="M17" s="16">
        <v>0.46367999999999998</v>
      </c>
      <c r="N17" s="16">
        <v>0.40992000000000001</v>
      </c>
      <c r="O17" s="16">
        <v>0.66527999999999998</v>
      </c>
      <c r="P17" s="16">
        <v>0.69216</v>
      </c>
    </row>
    <row r="18" spans="1:16" x14ac:dyDescent="0.2">
      <c r="A18" s="16">
        <v>1946</v>
      </c>
      <c r="B18" s="16">
        <v>1.90848</v>
      </c>
      <c r="C18" s="16">
        <v>0.78624000000000005</v>
      </c>
      <c r="D18" s="16">
        <v>0.86687999999999998</v>
      </c>
      <c r="E18" s="16">
        <v>1.40448</v>
      </c>
      <c r="F18" s="16">
        <v>1.0147200000000001</v>
      </c>
      <c r="G18" s="16">
        <v>0.81311999999999995</v>
      </c>
      <c r="H18" s="16">
        <f t="shared" si="0"/>
        <v>1.13232</v>
      </c>
      <c r="J18" s="16">
        <v>1.13232</v>
      </c>
      <c r="K18" s="16">
        <v>1.90848</v>
      </c>
      <c r="L18" s="16">
        <v>0.78624000000000005</v>
      </c>
      <c r="M18" s="16">
        <v>0.86687999999999998</v>
      </c>
      <c r="N18" s="16">
        <v>1.40448</v>
      </c>
      <c r="O18" s="16">
        <v>1.0147200000000001</v>
      </c>
      <c r="P18" s="16">
        <v>0.81311999999999995</v>
      </c>
    </row>
    <row r="19" spans="1:16" x14ac:dyDescent="0.2">
      <c r="A19" s="16">
        <v>1947</v>
      </c>
      <c r="B19" s="16">
        <v>1.4246399999999999</v>
      </c>
      <c r="C19" s="16">
        <v>1.25664</v>
      </c>
      <c r="D19" s="16">
        <v>1.3708800000000001</v>
      </c>
      <c r="E19" s="16">
        <v>1.53216</v>
      </c>
      <c r="F19" s="16">
        <v>1.6195200000000001</v>
      </c>
      <c r="G19" s="16">
        <v>1.3440000000000001</v>
      </c>
      <c r="H19" s="16">
        <f t="shared" si="0"/>
        <v>1.4246400000000001</v>
      </c>
      <c r="J19" s="16">
        <v>1.4246400000000001</v>
      </c>
      <c r="K19" s="16">
        <v>1.4246399999999999</v>
      </c>
      <c r="L19" s="16">
        <v>1.25664</v>
      </c>
      <c r="M19" s="16">
        <v>1.3708800000000001</v>
      </c>
      <c r="N19" s="16">
        <v>1.53216</v>
      </c>
      <c r="O19" s="16">
        <v>1.6195200000000001</v>
      </c>
      <c r="P19" s="16">
        <v>1.3440000000000001</v>
      </c>
    </row>
    <row r="20" spans="1:16" x14ac:dyDescent="0.2">
      <c r="A20" s="16">
        <v>1948</v>
      </c>
      <c r="B20" s="16">
        <v>1.6732800000000001</v>
      </c>
      <c r="C20" s="16">
        <v>1.2163200000000001</v>
      </c>
      <c r="D20" s="16">
        <v>2.2176</v>
      </c>
      <c r="E20" s="16">
        <v>2.31168</v>
      </c>
      <c r="F20" s="16">
        <v>2.31168</v>
      </c>
      <c r="G20" s="16">
        <v>2.26464</v>
      </c>
      <c r="H20" s="16">
        <f t="shared" si="0"/>
        <v>1.9992000000000001</v>
      </c>
      <c r="J20" s="16">
        <v>1.9992000000000001</v>
      </c>
      <c r="K20" s="16">
        <v>1.6732800000000001</v>
      </c>
      <c r="L20" s="16">
        <v>1.2163200000000001</v>
      </c>
      <c r="M20" s="16">
        <v>2.2176</v>
      </c>
      <c r="N20" s="16">
        <v>2.31168</v>
      </c>
      <c r="O20" s="16">
        <v>2.31168</v>
      </c>
      <c r="P20" s="16">
        <v>2.26464</v>
      </c>
    </row>
    <row r="21" spans="1:16" x14ac:dyDescent="0.2">
      <c r="A21" s="16">
        <v>1949</v>
      </c>
      <c r="B21" s="16">
        <v>1.40448</v>
      </c>
      <c r="C21" s="16">
        <v>0.65856000000000003</v>
      </c>
      <c r="D21" s="16">
        <v>1.0684800000000001</v>
      </c>
      <c r="E21" s="16">
        <v>1.1692800000000001</v>
      </c>
      <c r="F21" s="16">
        <v>1.3238399999999999</v>
      </c>
      <c r="G21" s="16">
        <v>1.3708800000000001</v>
      </c>
      <c r="H21" s="16">
        <f t="shared" si="0"/>
        <v>1.1659200000000001</v>
      </c>
      <c r="J21" s="16">
        <v>1.1659200000000001</v>
      </c>
      <c r="K21" s="16">
        <v>1.40448</v>
      </c>
      <c r="L21" s="16">
        <v>0.65856000000000003</v>
      </c>
      <c r="M21" s="16">
        <v>1.0684800000000001</v>
      </c>
      <c r="N21" s="16">
        <v>1.1692800000000001</v>
      </c>
      <c r="O21" s="16">
        <v>1.3238399999999999</v>
      </c>
      <c r="P21" s="16">
        <v>1.3708800000000001</v>
      </c>
    </row>
    <row r="22" spans="1:16" x14ac:dyDescent="0.2">
      <c r="A22" s="16">
        <v>1950</v>
      </c>
      <c r="B22" s="16">
        <v>1.5724800000000001</v>
      </c>
      <c r="C22" s="16">
        <v>1.36416</v>
      </c>
      <c r="D22" s="16">
        <v>1.66656</v>
      </c>
      <c r="E22" s="16">
        <v>1.7740800000000001</v>
      </c>
      <c r="F22" s="16">
        <v>1.43808</v>
      </c>
      <c r="G22" s="16">
        <v>1.76064</v>
      </c>
      <c r="H22" s="16">
        <f t="shared" si="0"/>
        <v>1.5960000000000001</v>
      </c>
      <c r="J22" s="16">
        <v>1.5960000000000001</v>
      </c>
      <c r="K22" s="16">
        <v>1.5724800000000001</v>
      </c>
      <c r="L22" s="16">
        <v>1.36416</v>
      </c>
      <c r="M22" s="16">
        <v>1.66656</v>
      </c>
      <c r="N22" s="16">
        <v>1.7740800000000001</v>
      </c>
      <c r="O22" s="16">
        <v>1.43808</v>
      </c>
      <c r="P22" s="16">
        <v>1.76064</v>
      </c>
    </row>
    <row r="23" spans="1:16" x14ac:dyDescent="0.2">
      <c r="A23" s="16">
        <v>1951</v>
      </c>
      <c r="B23" s="16">
        <v>1.74048</v>
      </c>
      <c r="C23" s="16">
        <v>0.56447999999999998</v>
      </c>
      <c r="D23" s="16">
        <v>1.2432000000000001</v>
      </c>
      <c r="E23" s="16">
        <v>1.43808</v>
      </c>
      <c r="F23" s="16">
        <v>1.6262399999999999</v>
      </c>
      <c r="G23" s="16">
        <v>1.9555199999999999</v>
      </c>
      <c r="H23" s="16">
        <f t="shared" si="0"/>
        <v>1.4280000000000002</v>
      </c>
      <c r="J23" s="16">
        <v>1.4280000000000002</v>
      </c>
      <c r="K23" s="16">
        <v>1.74048</v>
      </c>
      <c r="L23" s="16">
        <v>0.56447999999999998</v>
      </c>
      <c r="M23" s="16">
        <v>1.2432000000000001</v>
      </c>
      <c r="N23" s="16">
        <v>1.43808</v>
      </c>
      <c r="O23" s="16">
        <v>1.6262399999999999</v>
      </c>
      <c r="P23" s="16">
        <v>1.9555199999999999</v>
      </c>
    </row>
    <row r="24" spans="1:16" x14ac:dyDescent="0.2">
      <c r="A24" s="16">
        <v>1952</v>
      </c>
      <c r="B24" s="16">
        <v>0.80640000000000001</v>
      </c>
      <c r="C24" s="16">
        <v>0.58464000000000005</v>
      </c>
      <c r="D24" s="16">
        <v>1.06176</v>
      </c>
      <c r="E24" s="16">
        <v>1.1491199999999999</v>
      </c>
      <c r="F24" s="16">
        <v>1.1222399999999999</v>
      </c>
      <c r="G24" s="16">
        <v>1.9488000000000001</v>
      </c>
      <c r="H24" s="16">
        <f t="shared" si="0"/>
        <v>1.11216</v>
      </c>
      <c r="J24" s="16">
        <v>1.11216</v>
      </c>
      <c r="K24" s="16">
        <v>0.80640000000000001</v>
      </c>
      <c r="L24" s="16">
        <v>0.58464000000000005</v>
      </c>
      <c r="M24" s="16">
        <v>1.06176</v>
      </c>
      <c r="N24" s="16">
        <v>1.1491199999999999</v>
      </c>
      <c r="O24" s="16">
        <v>1.1222399999999999</v>
      </c>
      <c r="P24" s="16">
        <v>1.9488000000000001</v>
      </c>
    </row>
    <row r="25" spans="1:16" x14ac:dyDescent="0.2">
      <c r="A25" s="16">
        <v>1953</v>
      </c>
      <c r="B25" s="16">
        <v>1.4515199999999999</v>
      </c>
      <c r="C25" s="16">
        <v>0.98784000000000005</v>
      </c>
      <c r="D25" s="16">
        <v>1.6464000000000001</v>
      </c>
      <c r="E25" s="16">
        <v>2.1503999999999999</v>
      </c>
      <c r="F25" s="16">
        <v>2.1571199999999999</v>
      </c>
      <c r="G25" s="16">
        <v>2.2579199999999999</v>
      </c>
      <c r="H25" s="16">
        <f t="shared" si="0"/>
        <v>1.7752000000000001</v>
      </c>
      <c r="J25" s="16">
        <v>1.7752000000000001</v>
      </c>
      <c r="K25" s="16">
        <v>1.4515199999999999</v>
      </c>
      <c r="L25" s="16">
        <v>0.98784000000000005</v>
      </c>
      <c r="M25" s="16">
        <v>1.6464000000000001</v>
      </c>
      <c r="N25" s="16">
        <v>2.1503999999999999</v>
      </c>
      <c r="O25" s="16">
        <v>2.1571199999999999</v>
      </c>
      <c r="P25" s="16">
        <v>2.2579199999999999</v>
      </c>
    </row>
    <row r="26" spans="1:16" x14ac:dyDescent="0.2">
      <c r="A26" s="16">
        <v>1954</v>
      </c>
      <c r="B26" s="16">
        <v>1.008</v>
      </c>
      <c r="C26" s="16">
        <v>0.85343999999999998</v>
      </c>
      <c r="D26" s="16">
        <v>1.0483199999999999</v>
      </c>
      <c r="E26" s="16">
        <v>0.84</v>
      </c>
      <c r="F26" s="16">
        <v>1.02816</v>
      </c>
      <c r="G26" s="16">
        <v>1.1222399999999999</v>
      </c>
      <c r="H26" s="16">
        <f t="shared" si="0"/>
        <v>0.9833599999999999</v>
      </c>
      <c r="J26" s="16">
        <v>0.9833599999999999</v>
      </c>
      <c r="K26" s="16">
        <v>1.008</v>
      </c>
      <c r="L26" s="16">
        <v>0.85343999999999998</v>
      </c>
      <c r="M26" s="16">
        <v>1.0483199999999999</v>
      </c>
      <c r="N26" s="16">
        <v>0.84</v>
      </c>
      <c r="O26" s="16">
        <v>1.02816</v>
      </c>
      <c r="P26" s="16">
        <v>1.1222399999999999</v>
      </c>
    </row>
    <row r="27" spans="1:16" x14ac:dyDescent="0.2">
      <c r="A27" s="16">
        <v>1955</v>
      </c>
      <c r="B27" s="16">
        <v>0.22176000000000001</v>
      </c>
      <c r="C27" s="16">
        <v>0.52415999999999996</v>
      </c>
      <c r="D27" s="16">
        <v>0.53759999999999997</v>
      </c>
      <c r="E27" s="16">
        <v>0.36287999999999998</v>
      </c>
      <c r="F27" s="16">
        <v>0.16800000000000001</v>
      </c>
      <c r="G27" s="16">
        <v>0.43680000000000002</v>
      </c>
      <c r="H27" s="16">
        <f t="shared" si="0"/>
        <v>0.37519999999999998</v>
      </c>
      <c r="J27" s="16">
        <v>0.37519999999999998</v>
      </c>
      <c r="K27" s="16">
        <v>0.22176000000000001</v>
      </c>
      <c r="L27" s="16">
        <v>0.52415999999999996</v>
      </c>
      <c r="M27" s="16">
        <v>0.53759999999999997</v>
      </c>
      <c r="N27" s="16">
        <v>0.36287999999999998</v>
      </c>
      <c r="O27" s="16">
        <v>0.16800000000000001</v>
      </c>
      <c r="P27" s="16">
        <v>0.43680000000000002</v>
      </c>
    </row>
    <row r="28" spans="1:16" x14ac:dyDescent="0.2">
      <c r="A28" s="16">
        <v>1956</v>
      </c>
      <c r="B28" s="16">
        <v>0.82655999999999996</v>
      </c>
      <c r="C28" s="16">
        <v>1.3171200000000001</v>
      </c>
      <c r="D28" s="16">
        <v>1.2902400000000001</v>
      </c>
      <c r="E28" s="16">
        <v>1.0147200000000001</v>
      </c>
      <c r="F28" s="16">
        <v>1.0483199999999999</v>
      </c>
      <c r="G28" s="16">
        <v>1.03488</v>
      </c>
      <c r="H28" s="16">
        <f t="shared" si="0"/>
        <v>1.0886400000000001</v>
      </c>
      <c r="J28" s="16">
        <v>1.0886400000000001</v>
      </c>
      <c r="K28" s="16">
        <v>0.82655999999999996</v>
      </c>
      <c r="L28" s="16">
        <v>1.3171200000000001</v>
      </c>
      <c r="M28" s="16">
        <v>1.2902400000000001</v>
      </c>
      <c r="N28" s="16">
        <v>1.0147200000000001</v>
      </c>
      <c r="O28" s="16">
        <v>1.0483199999999999</v>
      </c>
      <c r="P28" s="16">
        <v>1.03488</v>
      </c>
    </row>
    <row r="29" spans="1:16" x14ac:dyDescent="0.2">
      <c r="A29" s="16">
        <v>1957</v>
      </c>
      <c r="B29" s="16">
        <v>1.3977599999999999</v>
      </c>
      <c r="C29" s="16">
        <v>0.89376</v>
      </c>
      <c r="D29" s="16">
        <v>1.02816</v>
      </c>
      <c r="E29" s="16">
        <v>1.06176</v>
      </c>
      <c r="F29" s="16">
        <v>1.1424000000000001</v>
      </c>
      <c r="G29" s="16">
        <v>0.94752000000000003</v>
      </c>
      <c r="H29" s="16">
        <f t="shared" si="0"/>
        <v>1.07856</v>
      </c>
      <c r="J29" s="16">
        <v>1.07856</v>
      </c>
      <c r="K29" s="16">
        <v>1.3977599999999999</v>
      </c>
      <c r="L29" s="16">
        <v>0.89376</v>
      </c>
      <c r="M29" s="16">
        <v>1.02816</v>
      </c>
      <c r="N29" s="16">
        <v>1.06176</v>
      </c>
      <c r="O29" s="16">
        <v>1.1424000000000001</v>
      </c>
      <c r="P29" s="16">
        <v>0.94752000000000003</v>
      </c>
    </row>
    <row r="30" spans="1:16" x14ac:dyDescent="0.2">
      <c r="A30" s="16">
        <v>1958</v>
      </c>
      <c r="B30" s="16">
        <v>2.52</v>
      </c>
      <c r="C30" s="16">
        <v>1.9286399999999999</v>
      </c>
      <c r="D30" s="16">
        <v>1.6262399999999999</v>
      </c>
      <c r="E30" s="16">
        <v>2.4796800000000001</v>
      </c>
      <c r="F30" s="16">
        <v>2.3990399999999998</v>
      </c>
      <c r="G30" s="16">
        <v>2.52</v>
      </c>
      <c r="H30" s="16">
        <f t="shared" si="0"/>
        <v>2.2456</v>
      </c>
      <c r="J30" s="16">
        <v>2.2456</v>
      </c>
      <c r="K30" s="16">
        <v>2.52</v>
      </c>
      <c r="L30" s="16">
        <v>1.9286399999999999</v>
      </c>
      <c r="M30" s="16">
        <v>1.6262399999999999</v>
      </c>
      <c r="N30" s="16">
        <v>2.4796800000000001</v>
      </c>
      <c r="O30" s="16">
        <v>2.3990399999999998</v>
      </c>
      <c r="P30" s="16">
        <v>2.52</v>
      </c>
    </row>
    <row r="31" spans="1:16" x14ac:dyDescent="0.2">
      <c r="A31" s="16">
        <v>1959</v>
      </c>
      <c r="B31" s="16">
        <v>2.9904000000000002</v>
      </c>
      <c r="C31" s="16">
        <v>1.88832</v>
      </c>
      <c r="D31" s="16">
        <v>1.8144</v>
      </c>
      <c r="E31" s="16">
        <v>2.6543999999999999</v>
      </c>
      <c r="F31" s="16">
        <v>2.6476799999999998</v>
      </c>
      <c r="G31" s="16">
        <v>2.8896000000000002</v>
      </c>
      <c r="H31" s="16">
        <f t="shared" si="0"/>
        <v>2.4807999999999999</v>
      </c>
      <c r="J31" s="16">
        <v>2.4807999999999999</v>
      </c>
      <c r="K31" s="16">
        <v>2.9904000000000002</v>
      </c>
      <c r="L31" s="16">
        <v>1.88832</v>
      </c>
      <c r="M31" s="16">
        <v>1.8144</v>
      </c>
      <c r="N31" s="16">
        <v>2.6543999999999999</v>
      </c>
      <c r="O31" s="16">
        <v>2.6476799999999998</v>
      </c>
      <c r="P31" s="16">
        <v>2.8896000000000002</v>
      </c>
    </row>
    <row r="32" spans="1:16" x14ac:dyDescent="0.2">
      <c r="A32" s="16">
        <v>1960</v>
      </c>
      <c r="B32" s="16">
        <v>1.4716800000000001</v>
      </c>
      <c r="C32" s="16">
        <v>0.77280000000000004</v>
      </c>
      <c r="D32" s="16">
        <v>2.0025599999999999</v>
      </c>
      <c r="E32" s="16">
        <v>2.2848000000000002</v>
      </c>
      <c r="F32" s="16">
        <v>2.36544</v>
      </c>
      <c r="G32" s="16">
        <v>2.27136</v>
      </c>
      <c r="H32" s="16">
        <f t="shared" si="0"/>
        <v>1.86144</v>
      </c>
      <c r="J32" s="16">
        <v>1.86144</v>
      </c>
      <c r="K32" s="16">
        <v>1.4716800000000001</v>
      </c>
      <c r="L32" s="16">
        <v>0.77280000000000004</v>
      </c>
      <c r="M32" s="16">
        <v>2.0025599999999999</v>
      </c>
      <c r="N32" s="16">
        <v>2.2848000000000002</v>
      </c>
      <c r="O32" s="16">
        <v>2.36544</v>
      </c>
      <c r="P32" s="16">
        <v>2.27136</v>
      </c>
    </row>
    <row r="33" spans="1:16" x14ac:dyDescent="0.2">
      <c r="A33" s="16">
        <v>1961</v>
      </c>
      <c r="B33" s="16">
        <v>2.2579199999999999</v>
      </c>
      <c r="C33" s="16">
        <v>0.7056</v>
      </c>
      <c r="D33" s="16">
        <v>1.1759999999999999</v>
      </c>
      <c r="E33" s="16">
        <v>1.7539199999999999</v>
      </c>
      <c r="F33" s="16">
        <v>1.8547199999999999</v>
      </c>
      <c r="G33" s="16">
        <v>1.96896</v>
      </c>
      <c r="H33" s="16">
        <f t="shared" si="0"/>
        <v>1.6195200000000003</v>
      </c>
      <c r="J33" s="16">
        <v>1.6195200000000003</v>
      </c>
      <c r="K33" s="16">
        <v>2.2579199999999999</v>
      </c>
      <c r="L33" s="16">
        <v>0.7056</v>
      </c>
      <c r="M33" s="16">
        <v>1.1759999999999999</v>
      </c>
      <c r="N33" s="16">
        <v>1.7539199999999999</v>
      </c>
      <c r="O33" s="16">
        <v>1.8547199999999999</v>
      </c>
      <c r="P33" s="16">
        <v>1.96896</v>
      </c>
    </row>
    <row r="34" spans="1:16" x14ac:dyDescent="0.2">
      <c r="A34" s="16">
        <v>1962</v>
      </c>
      <c r="B34" s="16">
        <v>1.6531199999999999</v>
      </c>
      <c r="C34" s="16">
        <v>0.94752000000000003</v>
      </c>
      <c r="D34" s="16">
        <v>1.2700800000000001</v>
      </c>
      <c r="E34" s="16">
        <v>1.9152</v>
      </c>
      <c r="F34" s="16">
        <v>1.8144</v>
      </c>
      <c r="G34" s="16">
        <v>2.0563199999999999</v>
      </c>
      <c r="H34" s="16">
        <f t="shared" ref="H34:H63" si="2">AVERAGE(B34:G34)</f>
        <v>1.60944</v>
      </c>
      <c r="J34" s="16">
        <v>1.60944</v>
      </c>
      <c r="K34" s="16">
        <v>1.6531199999999999</v>
      </c>
      <c r="L34" s="16">
        <v>0.94752000000000003</v>
      </c>
      <c r="M34" s="16">
        <v>1.2700800000000001</v>
      </c>
      <c r="N34" s="16">
        <v>1.9152</v>
      </c>
      <c r="O34" s="16">
        <v>1.8144</v>
      </c>
      <c r="P34" s="16">
        <v>2.0563199999999999</v>
      </c>
    </row>
    <row r="35" spans="1:16" x14ac:dyDescent="0.2">
      <c r="A35" s="16">
        <v>1963</v>
      </c>
      <c r="B35" s="16">
        <v>2.5468799999999998</v>
      </c>
      <c r="C35" s="16">
        <v>1.8547199999999999</v>
      </c>
      <c r="D35" s="16">
        <v>1.5254399999999999</v>
      </c>
      <c r="E35" s="16">
        <v>2.7888000000000002</v>
      </c>
      <c r="F35" s="16">
        <v>2.17056</v>
      </c>
      <c r="G35" s="16">
        <v>2.9635199999999999</v>
      </c>
      <c r="H35" s="16">
        <f t="shared" si="2"/>
        <v>2.3083200000000001</v>
      </c>
      <c r="J35" s="16">
        <v>2.3083200000000001</v>
      </c>
      <c r="K35" s="16">
        <v>2.5468799999999998</v>
      </c>
      <c r="L35" s="16">
        <v>1.8547199999999999</v>
      </c>
      <c r="M35" s="16">
        <v>1.5254399999999999</v>
      </c>
      <c r="N35" s="16">
        <v>2.7888000000000002</v>
      </c>
      <c r="O35" s="16">
        <v>2.17056</v>
      </c>
      <c r="P35" s="16">
        <v>2.9635199999999999</v>
      </c>
    </row>
    <row r="36" spans="1:16" x14ac:dyDescent="0.2">
      <c r="A36" s="16">
        <v>1964</v>
      </c>
      <c r="B36" s="16">
        <v>0.67871999999999999</v>
      </c>
      <c r="C36" s="16">
        <v>0.4032</v>
      </c>
      <c r="D36" s="16">
        <v>1.1424000000000001</v>
      </c>
      <c r="E36" s="16">
        <v>1.3910400000000001</v>
      </c>
      <c r="F36" s="16">
        <v>1.4918400000000001</v>
      </c>
      <c r="G36" s="16">
        <v>1.5791999999999999</v>
      </c>
      <c r="H36" s="16">
        <f t="shared" si="2"/>
        <v>1.1144000000000001</v>
      </c>
      <c r="J36" s="16">
        <v>1.1144000000000001</v>
      </c>
      <c r="K36" s="16">
        <v>0.67871999999999999</v>
      </c>
      <c r="L36" s="16">
        <v>0.4032</v>
      </c>
      <c r="M36" s="16">
        <v>1.1424000000000001</v>
      </c>
      <c r="N36" s="16">
        <v>1.3910400000000001</v>
      </c>
      <c r="O36" s="16">
        <v>1.4918400000000001</v>
      </c>
      <c r="P36" s="16">
        <v>1.5791999999999999</v>
      </c>
    </row>
    <row r="37" spans="1:16" x14ac:dyDescent="0.2">
      <c r="A37" s="16">
        <v>1965</v>
      </c>
      <c r="B37" s="16">
        <v>2.7014399999999998</v>
      </c>
      <c r="C37" s="16">
        <v>1.73376</v>
      </c>
      <c r="D37" s="16">
        <v>1.73376</v>
      </c>
      <c r="E37" s="16">
        <v>2.06304</v>
      </c>
      <c r="F37" s="16">
        <v>2.00928</v>
      </c>
      <c r="G37" s="16">
        <v>2.5939199999999998</v>
      </c>
      <c r="H37" s="16">
        <f t="shared" si="2"/>
        <v>2.1392000000000002</v>
      </c>
      <c r="J37" s="16">
        <v>2.1392000000000002</v>
      </c>
      <c r="K37" s="16">
        <v>2.7014399999999998</v>
      </c>
      <c r="L37" s="16">
        <v>1.73376</v>
      </c>
      <c r="M37" s="16">
        <v>1.73376</v>
      </c>
      <c r="N37" s="16">
        <v>2.06304</v>
      </c>
      <c r="O37" s="16">
        <v>2.00928</v>
      </c>
      <c r="P37" s="16">
        <v>2.5939199999999998</v>
      </c>
    </row>
    <row r="38" spans="1:16" x14ac:dyDescent="0.2">
      <c r="A38" s="16">
        <v>1966</v>
      </c>
      <c r="B38" s="16">
        <v>2.4931199999999998</v>
      </c>
      <c r="C38" s="16">
        <v>1.9958400000000001</v>
      </c>
      <c r="D38" s="16">
        <v>1.6934400000000001</v>
      </c>
      <c r="E38" s="16">
        <v>3.3129599999999999</v>
      </c>
      <c r="F38" s="16">
        <v>2.3184</v>
      </c>
      <c r="G38" s="16">
        <v>2.5603199999999999</v>
      </c>
      <c r="H38" s="16">
        <f t="shared" si="2"/>
        <v>2.39568</v>
      </c>
      <c r="J38" s="16">
        <v>2.39568</v>
      </c>
      <c r="K38" s="16">
        <v>2.4931199999999998</v>
      </c>
      <c r="L38" s="16">
        <v>1.9958400000000001</v>
      </c>
      <c r="M38" s="16">
        <v>1.6934400000000001</v>
      </c>
      <c r="N38" s="16">
        <v>3.3129599999999999</v>
      </c>
      <c r="O38" s="16">
        <v>2.3184</v>
      </c>
      <c r="P38" s="16">
        <v>2.5603199999999999</v>
      </c>
    </row>
    <row r="39" spans="1:16" x14ac:dyDescent="0.2">
      <c r="A39" s="16">
        <v>1967</v>
      </c>
      <c r="B39" s="16">
        <v>0.78624000000000005</v>
      </c>
      <c r="C39" s="16">
        <v>0.44352000000000003</v>
      </c>
      <c r="D39" s="16">
        <v>0.43680000000000002</v>
      </c>
      <c r="E39" s="16">
        <v>0.67871999999999999</v>
      </c>
      <c r="F39" s="16">
        <v>0.66527999999999998</v>
      </c>
      <c r="G39" s="16">
        <v>0.75936000000000003</v>
      </c>
      <c r="H39" s="16">
        <f t="shared" si="2"/>
        <v>0.6283200000000001</v>
      </c>
      <c r="J39" s="16">
        <v>0.6283200000000001</v>
      </c>
      <c r="K39" s="16">
        <v>0.78624000000000005</v>
      </c>
      <c r="L39" s="16">
        <v>0.44352000000000003</v>
      </c>
      <c r="M39" s="16">
        <v>0.43680000000000002</v>
      </c>
      <c r="N39" s="16">
        <v>0.67871999999999999</v>
      </c>
      <c r="O39" s="16">
        <v>0.66527999999999998</v>
      </c>
      <c r="P39" s="16">
        <v>0.75936000000000003</v>
      </c>
    </row>
    <row r="40" spans="1:16" x14ac:dyDescent="0.2">
      <c r="A40" s="16">
        <v>1968</v>
      </c>
      <c r="B40" s="16">
        <v>1.08192</v>
      </c>
      <c r="C40" s="16">
        <v>0.94752000000000003</v>
      </c>
      <c r="D40" s="16">
        <v>0.91391999999999995</v>
      </c>
      <c r="E40" s="16">
        <v>1.5791999999999999</v>
      </c>
      <c r="F40" s="16">
        <v>1.5993599999999999</v>
      </c>
      <c r="G40" s="16">
        <v>1.6934400000000001</v>
      </c>
      <c r="H40" s="16">
        <f t="shared" si="2"/>
        <v>1.3025599999999999</v>
      </c>
      <c r="J40" s="16">
        <v>1.3025599999999999</v>
      </c>
      <c r="K40" s="16">
        <v>1.08192</v>
      </c>
      <c r="L40" s="16">
        <v>0.94752000000000003</v>
      </c>
      <c r="M40" s="16">
        <v>0.91391999999999995</v>
      </c>
      <c r="N40" s="16">
        <v>1.5791999999999999</v>
      </c>
      <c r="O40" s="16">
        <v>1.5993599999999999</v>
      </c>
      <c r="P40" s="16">
        <v>1.6934400000000001</v>
      </c>
    </row>
    <row r="41" spans="1:16" x14ac:dyDescent="0.2">
      <c r="A41" s="16">
        <v>1969</v>
      </c>
      <c r="B41" s="16">
        <v>1.3977599999999999</v>
      </c>
      <c r="C41" s="16">
        <v>0.99456</v>
      </c>
      <c r="D41" s="16">
        <v>0.84</v>
      </c>
      <c r="E41" s="16">
        <v>1.70688</v>
      </c>
      <c r="F41" s="16">
        <v>1.8211200000000001</v>
      </c>
      <c r="G41" s="16">
        <v>1.8950400000000001</v>
      </c>
      <c r="H41" s="16">
        <f t="shared" si="2"/>
        <v>1.4425600000000001</v>
      </c>
      <c r="J41" s="16">
        <v>1.4425600000000001</v>
      </c>
      <c r="K41" s="16">
        <v>1.3977599999999999</v>
      </c>
      <c r="L41" s="16">
        <v>0.99456</v>
      </c>
      <c r="M41" s="16">
        <v>0.84</v>
      </c>
      <c r="N41" s="16">
        <v>1.70688</v>
      </c>
      <c r="O41" s="16">
        <v>1.8211200000000001</v>
      </c>
      <c r="P41" s="16">
        <v>1.8950400000000001</v>
      </c>
    </row>
    <row r="42" spans="1:16" x14ac:dyDescent="0.2">
      <c r="A42" s="16">
        <v>1970</v>
      </c>
      <c r="B42" s="16">
        <v>1.6531199999999999</v>
      </c>
      <c r="C42" s="16">
        <v>1.3104</v>
      </c>
      <c r="D42" s="16">
        <v>1.3977599999999999</v>
      </c>
      <c r="E42" s="16">
        <v>1.5791999999999999</v>
      </c>
      <c r="F42" s="16">
        <v>2.0832000000000002</v>
      </c>
      <c r="G42" s="16">
        <v>2.0294400000000001</v>
      </c>
      <c r="H42" s="16">
        <f t="shared" si="2"/>
        <v>1.6755199999999999</v>
      </c>
      <c r="J42" s="16">
        <v>1.6755199999999999</v>
      </c>
      <c r="K42" s="16">
        <v>1.6531199999999999</v>
      </c>
      <c r="L42" s="16">
        <v>1.3104</v>
      </c>
      <c r="M42" s="16">
        <v>1.3977599999999999</v>
      </c>
      <c r="N42" s="16">
        <v>1.5791999999999999</v>
      </c>
      <c r="O42" s="16">
        <v>2.0832000000000002</v>
      </c>
      <c r="P42" s="16">
        <v>2.0294400000000001</v>
      </c>
    </row>
    <row r="43" spans="1:16" x14ac:dyDescent="0.2">
      <c r="A43" s="16">
        <v>1971</v>
      </c>
      <c r="B43" s="16">
        <v>1.9555199999999999</v>
      </c>
      <c r="C43" s="16">
        <v>1.63296</v>
      </c>
      <c r="D43" s="16">
        <v>2.2243200000000001</v>
      </c>
      <c r="E43" s="16">
        <v>2.4326400000000001</v>
      </c>
      <c r="F43" s="16">
        <v>1.98912</v>
      </c>
      <c r="G43" s="16">
        <v>2.2444799999999998</v>
      </c>
      <c r="H43" s="16">
        <f t="shared" si="2"/>
        <v>2.0798399999999995</v>
      </c>
      <c r="J43" s="16">
        <v>2.0798399999999995</v>
      </c>
      <c r="K43" s="16">
        <v>1.9555199999999999</v>
      </c>
      <c r="L43" s="16">
        <v>1.63296</v>
      </c>
      <c r="M43" s="16">
        <v>2.2243200000000001</v>
      </c>
      <c r="N43" s="16">
        <v>2.4326400000000001</v>
      </c>
      <c r="O43" s="16">
        <v>1.98912</v>
      </c>
      <c r="P43" s="16">
        <v>2.2444799999999998</v>
      </c>
    </row>
    <row r="44" spans="1:16" x14ac:dyDescent="0.2">
      <c r="A44" s="16">
        <v>1972</v>
      </c>
      <c r="B44" s="16">
        <v>2.2579199999999999</v>
      </c>
      <c r="C44" s="16">
        <v>1.2230399999999999</v>
      </c>
      <c r="D44" s="16">
        <v>0.98111999999999999</v>
      </c>
      <c r="E44" s="16">
        <v>2.61408</v>
      </c>
      <c r="F44" s="16">
        <v>2.4931199999999998</v>
      </c>
      <c r="G44" s="16">
        <v>2.6476799999999998</v>
      </c>
      <c r="H44" s="16">
        <f t="shared" si="2"/>
        <v>2.0361599999999997</v>
      </c>
      <c r="J44" s="16">
        <v>2.0361599999999997</v>
      </c>
      <c r="K44" s="16">
        <v>2.2579199999999999</v>
      </c>
      <c r="L44" s="16">
        <v>1.2230399999999999</v>
      </c>
      <c r="M44" s="16">
        <v>0.98111999999999999</v>
      </c>
      <c r="N44" s="16">
        <v>2.61408</v>
      </c>
      <c r="O44" s="16">
        <v>2.4931199999999998</v>
      </c>
      <c r="P44" s="16">
        <v>2.6476799999999998</v>
      </c>
    </row>
    <row r="45" spans="1:16" x14ac:dyDescent="0.2">
      <c r="A45" s="16">
        <v>1973</v>
      </c>
      <c r="B45" s="16">
        <v>2.8291200000000001</v>
      </c>
      <c r="C45" s="16">
        <v>1.2902400000000001</v>
      </c>
      <c r="D45" s="16">
        <v>1.1692800000000001</v>
      </c>
      <c r="E45" s="16">
        <v>2.9635199999999999</v>
      </c>
      <c r="F45" s="16">
        <v>2.9097599999999999</v>
      </c>
      <c r="G45" s="16">
        <v>2.8627199999999999</v>
      </c>
      <c r="H45" s="16">
        <f t="shared" si="2"/>
        <v>2.33744</v>
      </c>
      <c r="J45" s="16">
        <v>2.33744</v>
      </c>
      <c r="K45" s="16">
        <v>2.8291200000000001</v>
      </c>
      <c r="L45" s="16">
        <v>1.2902400000000001</v>
      </c>
      <c r="M45" s="16">
        <v>1.1692800000000001</v>
      </c>
      <c r="N45" s="16">
        <v>2.9635199999999999</v>
      </c>
      <c r="O45" s="16">
        <v>2.9097599999999999</v>
      </c>
      <c r="P45" s="16">
        <v>2.8627199999999999</v>
      </c>
    </row>
    <row r="46" spans="1:16" x14ac:dyDescent="0.2">
      <c r="A46" s="16">
        <v>1974</v>
      </c>
      <c r="B46" s="16">
        <v>2.31168</v>
      </c>
      <c r="C46" s="16">
        <v>1.2163200000000001</v>
      </c>
      <c r="D46" s="16">
        <v>0.96096000000000004</v>
      </c>
      <c r="E46" s="16">
        <v>2.6073599999999999</v>
      </c>
      <c r="F46" s="16">
        <v>2.0428799999999998</v>
      </c>
      <c r="G46" s="16">
        <v>2.86944</v>
      </c>
      <c r="H46" s="16">
        <f t="shared" si="2"/>
        <v>2.0014400000000001</v>
      </c>
      <c r="J46" s="16">
        <v>2.0014400000000001</v>
      </c>
      <c r="K46" s="16">
        <v>2.31168</v>
      </c>
      <c r="L46" s="16">
        <v>1.2163200000000001</v>
      </c>
      <c r="M46" s="16">
        <v>0.96096000000000004</v>
      </c>
      <c r="N46" s="16">
        <v>2.6073599999999999</v>
      </c>
      <c r="O46" s="16">
        <v>2.0428799999999998</v>
      </c>
      <c r="P46" s="16">
        <v>2.86944</v>
      </c>
    </row>
    <row r="47" spans="1:16" x14ac:dyDescent="0.2">
      <c r="A47" s="16">
        <v>1975</v>
      </c>
      <c r="B47" s="16">
        <v>3.1382400000000001</v>
      </c>
      <c r="C47" s="16">
        <v>1.25664</v>
      </c>
      <c r="D47" s="16">
        <v>1.0886400000000001</v>
      </c>
      <c r="E47" s="16">
        <v>3.4540799999999998</v>
      </c>
      <c r="F47" s="16">
        <v>3.2121599999999999</v>
      </c>
      <c r="G47" s="16">
        <v>3.3667199999999999</v>
      </c>
      <c r="H47" s="16">
        <f t="shared" si="2"/>
        <v>2.5860800000000004</v>
      </c>
      <c r="J47" s="16">
        <v>2.5860800000000004</v>
      </c>
      <c r="K47" s="16">
        <v>3.1382400000000001</v>
      </c>
      <c r="L47" s="16">
        <v>1.25664</v>
      </c>
      <c r="M47" s="16">
        <v>1.0886400000000001</v>
      </c>
      <c r="N47" s="16">
        <v>3.4540799999999998</v>
      </c>
      <c r="O47" s="16">
        <v>3.2121599999999999</v>
      </c>
      <c r="P47" s="16">
        <v>3.3667199999999999</v>
      </c>
    </row>
    <row r="48" spans="1:16" x14ac:dyDescent="0.2">
      <c r="A48" s="16">
        <v>1976</v>
      </c>
      <c r="B48" s="16">
        <v>2.8425600000000002</v>
      </c>
      <c r="C48" s="16">
        <v>1.22976</v>
      </c>
      <c r="D48" s="16">
        <v>1.3171200000000001</v>
      </c>
      <c r="E48" s="16">
        <v>3.0643199999999999</v>
      </c>
      <c r="F48" s="16">
        <v>3.0441600000000002</v>
      </c>
      <c r="G48" s="16">
        <v>3.1046399999999998</v>
      </c>
      <c r="H48" s="16">
        <f t="shared" si="2"/>
        <v>2.4337599999999999</v>
      </c>
      <c r="J48" s="16">
        <v>2.4337599999999999</v>
      </c>
      <c r="K48" s="16">
        <v>2.8425600000000002</v>
      </c>
      <c r="L48" s="16">
        <v>1.22976</v>
      </c>
      <c r="M48" s="16">
        <v>1.3171200000000001</v>
      </c>
      <c r="N48" s="16">
        <v>3.0643199999999999</v>
      </c>
      <c r="O48" s="16">
        <v>3.0441600000000002</v>
      </c>
      <c r="P48" s="16">
        <v>3.1046399999999998</v>
      </c>
    </row>
    <row r="49" spans="1:16" x14ac:dyDescent="0.2">
      <c r="A49" s="16">
        <v>1977</v>
      </c>
      <c r="B49" s="16">
        <v>0.85343999999999998</v>
      </c>
      <c r="C49" s="16">
        <v>0.98784000000000005</v>
      </c>
      <c r="D49" s="16">
        <v>1.73376</v>
      </c>
      <c r="E49" s="16">
        <v>2.17056</v>
      </c>
      <c r="F49" s="16">
        <v>1.5993599999999999</v>
      </c>
      <c r="G49" s="16" t="s">
        <v>133</v>
      </c>
      <c r="H49" s="16">
        <f t="shared" si="2"/>
        <v>1.4689919999999999</v>
      </c>
      <c r="J49" s="16">
        <v>1.4689919999999999</v>
      </c>
      <c r="K49" s="16">
        <v>0.85343999999999998</v>
      </c>
      <c r="L49" s="16">
        <v>0.98784000000000005</v>
      </c>
      <c r="M49" s="16">
        <v>1.73376</v>
      </c>
      <c r="N49" s="16">
        <v>2.17056</v>
      </c>
      <c r="O49" s="16">
        <v>1.5993599999999999</v>
      </c>
      <c r="P49" s="16" t="s">
        <v>133</v>
      </c>
    </row>
    <row r="50" spans="1:16" x14ac:dyDescent="0.2">
      <c r="A50" s="16">
        <v>1978</v>
      </c>
      <c r="B50" s="16">
        <v>1.8278399999999999</v>
      </c>
      <c r="C50" s="16">
        <v>1.2028799999999999</v>
      </c>
      <c r="D50" s="16">
        <v>1.13568</v>
      </c>
      <c r="E50" s="16">
        <v>2.16384</v>
      </c>
      <c r="F50" s="16">
        <v>2.26464</v>
      </c>
      <c r="G50" s="16">
        <v>2.2041599999999999</v>
      </c>
      <c r="H50" s="16">
        <f t="shared" si="2"/>
        <v>1.7998399999999999</v>
      </c>
      <c r="J50" s="16">
        <v>1.7998399999999999</v>
      </c>
      <c r="K50" s="16">
        <v>1.8278399999999999</v>
      </c>
      <c r="L50" s="16">
        <v>1.2028799999999999</v>
      </c>
      <c r="M50" s="16">
        <v>1.13568</v>
      </c>
      <c r="N50" s="16">
        <v>2.16384</v>
      </c>
      <c r="O50" s="16">
        <v>2.26464</v>
      </c>
      <c r="P50" s="16">
        <v>2.2041599999999999</v>
      </c>
    </row>
    <row r="51" spans="1:16" x14ac:dyDescent="0.2">
      <c r="A51" s="16">
        <v>1979</v>
      </c>
      <c r="B51" s="16">
        <v>3.3129599999999999</v>
      </c>
      <c r="C51" s="16">
        <v>1.7001599999999999</v>
      </c>
      <c r="D51" s="16">
        <v>2.6543999999999999</v>
      </c>
      <c r="E51" s="16">
        <v>3.5347200000000001</v>
      </c>
      <c r="F51" s="16">
        <v>3.3801600000000001</v>
      </c>
      <c r="G51" s="16">
        <v>3.5145599999999999</v>
      </c>
      <c r="H51" s="16">
        <f t="shared" si="2"/>
        <v>3.0161599999999997</v>
      </c>
      <c r="J51" s="16">
        <v>3.0161599999999997</v>
      </c>
      <c r="K51" s="16">
        <v>3.3129599999999999</v>
      </c>
      <c r="L51" s="16">
        <v>1.7001599999999999</v>
      </c>
      <c r="M51" s="16">
        <v>2.6543999999999999</v>
      </c>
      <c r="N51" s="16">
        <v>3.5347200000000001</v>
      </c>
      <c r="O51" s="16">
        <v>3.3801600000000001</v>
      </c>
      <c r="P51" s="16">
        <v>3.5145599999999999</v>
      </c>
    </row>
    <row r="52" spans="1:16" x14ac:dyDescent="0.2">
      <c r="A52" s="16">
        <v>1980</v>
      </c>
      <c r="B52" s="16">
        <v>2.9433600000000002</v>
      </c>
      <c r="C52" s="16">
        <v>1.68</v>
      </c>
      <c r="D52" s="16">
        <v>2.2444799999999998</v>
      </c>
      <c r="E52" s="16">
        <v>2.8896000000000002</v>
      </c>
      <c r="F52" s="16">
        <v>2.4864000000000002</v>
      </c>
      <c r="G52" s="16">
        <v>2.1436799999999998</v>
      </c>
      <c r="H52" s="16">
        <f t="shared" si="2"/>
        <v>2.3979199999999996</v>
      </c>
      <c r="J52" s="16">
        <v>2.3979199999999996</v>
      </c>
      <c r="K52" s="16">
        <v>2.9433600000000002</v>
      </c>
      <c r="L52" s="16">
        <v>1.68</v>
      </c>
      <c r="M52" s="16">
        <v>2.2444799999999998</v>
      </c>
      <c r="N52" s="16">
        <v>2.8896000000000002</v>
      </c>
      <c r="O52" s="16">
        <v>2.4864000000000002</v>
      </c>
      <c r="P52" s="16">
        <v>2.1436799999999998</v>
      </c>
    </row>
    <row r="53" spans="1:16" x14ac:dyDescent="0.2">
      <c r="A53" s="16">
        <v>1981</v>
      </c>
      <c r="B53" s="16">
        <v>2.6342400000000001</v>
      </c>
      <c r="C53" s="16">
        <v>1.4179200000000001</v>
      </c>
      <c r="D53" s="16">
        <v>1.3104</v>
      </c>
      <c r="E53" s="16">
        <v>2.57376</v>
      </c>
      <c r="F53" s="16">
        <v>2.1907199999999998</v>
      </c>
      <c r="G53" s="16">
        <v>2.4796800000000001</v>
      </c>
      <c r="H53" s="16">
        <f t="shared" si="2"/>
        <v>2.1011200000000003</v>
      </c>
      <c r="J53" s="16">
        <v>2.1011200000000003</v>
      </c>
      <c r="K53" s="16">
        <v>2.6342400000000001</v>
      </c>
      <c r="L53" s="16">
        <v>1.4179200000000001</v>
      </c>
      <c r="M53" s="16">
        <v>1.3104</v>
      </c>
      <c r="N53" s="16">
        <v>2.57376</v>
      </c>
      <c r="O53" s="16">
        <v>2.1907199999999998</v>
      </c>
      <c r="P53" s="16">
        <v>2.4796800000000001</v>
      </c>
    </row>
    <row r="54" spans="1:16" x14ac:dyDescent="0.2">
      <c r="A54" s="16">
        <v>1982</v>
      </c>
      <c r="B54" s="16">
        <v>3.07104</v>
      </c>
      <c r="C54" s="16">
        <v>1.9017599999999999</v>
      </c>
      <c r="D54" s="16">
        <v>2.0764800000000001</v>
      </c>
      <c r="E54" s="16">
        <v>2.16384</v>
      </c>
      <c r="F54" s="16">
        <v>2.7081599999999999</v>
      </c>
      <c r="G54" s="16">
        <v>2.8963199999999998</v>
      </c>
      <c r="H54" s="16">
        <f t="shared" si="2"/>
        <v>2.4695999999999998</v>
      </c>
      <c r="J54" s="16">
        <v>2.4695999999999998</v>
      </c>
      <c r="K54" s="16">
        <v>3.07104</v>
      </c>
      <c r="L54" s="16">
        <v>1.9017599999999999</v>
      </c>
      <c r="M54" s="16">
        <v>2.0764800000000001</v>
      </c>
      <c r="N54" s="16">
        <v>2.16384</v>
      </c>
      <c r="O54" s="16">
        <v>2.7081599999999999</v>
      </c>
      <c r="P54" s="16">
        <v>2.8963199999999998</v>
      </c>
    </row>
    <row r="55" spans="1:16" x14ac:dyDescent="0.2">
      <c r="A55" s="16">
        <v>1983</v>
      </c>
      <c r="B55" s="16">
        <v>2.0227200000000001</v>
      </c>
      <c r="C55" s="16">
        <v>1.3910400000000001</v>
      </c>
      <c r="D55" s="16">
        <v>1.1491199999999999</v>
      </c>
      <c r="E55" s="16">
        <v>1.8748800000000001</v>
      </c>
      <c r="F55" s="16">
        <v>1.70688</v>
      </c>
      <c r="G55" s="16">
        <v>1.68672</v>
      </c>
      <c r="H55" s="16">
        <f t="shared" si="2"/>
        <v>1.6385599999999998</v>
      </c>
      <c r="J55" s="16">
        <v>1.6385599999999998</v>
      </c>
      <c r="K55" s="16">
        <v>2.0227200000000001</v>
      </c>
      <c r="L55" s="16">
        <v>1.3910400000000001</v>
      </c>
      <c r="M55" s="16">
        <v>1.1491199999999999</v>
      </c>
      <c r="N55" s="16">
        <v>1.8748800000000001</v>
      </c>
      <c r="O55" s="16">
        <v>1.70688</v>
      </c>
      <c r="P55" s="16">
        <v>1.68672</v>
      </c>
    </row>
    <row r="56" spans="1:16" x14ac:dyDescent="0.2">
      <c r="A56" s="16">
        <v>1984</v>
      </c>
      <c r="B56" s="16">
        <v>2.9567999999999999</v>
      </c>
      <c r="C56" s="16">
        <v>1.3238399999999999</v>
      </c>
      <c r="D56" s="16">
        <v>1.98912</v>
      </c>
      <c r="E56" s="16">
        <v>2.1369600000000002</v>
      </c>
      <c r="F56" s="16">
        <v>2.1907199999999998</v>
      </c>
      <c r="G56" s="16">
        <v>2.76864</v>
      </c>
      <c r="H56" s="16">
        <f t="shared" si="2"/>
        <v>2.2276799999999999</v>
      </c>
      <c r="J56" s="16">
        <v>2.2276799999999999</v>
      </c>
      <c r="K56" s="16">
        <v>2.9567999999999999</v>
      </c>
      <c r="L56" s="16">
        <v>1.3238399999999999</v>
      </c>
      <c r="M56" s="16">
        <v>1.98912</v>
      </c>
      <c r="N56" s="16">
        <v>2.1369600000000002</v>
      </c>
      <c r="O56" s="16">
        <v>2.1907199999999998</v>
      </c>
      <c r="P56" s="16">
        <v>2.76864</v>
      </c>
    </row>
    <row r="57" spans="1:16" x14ac:dyDescent="0.2">
      <c r="A57" s="16">
        <v>1985</v>
      </c>
      <c r="B57" s="16">
        <v>2.0495999999999999</v>
      </c>
      <c r="C57" s="16">
        <v>0.94752000000000003</v>
      </c>
      <c r="D57" s="16">
        <v>0.73919999999999997</v>
      </c>
      <c r="E57" s="16">
        <v>1.4918400000000001</v>
      </c>
      <c r="F57" s="16">
        <v>1.5724800000000001</v>
      </c>
      <c r="G57" s="16">
        <v>1.90848</v>
      </c>
      <c r="H57" s="16">
        <f t="shared" si="2"/>
        <v>1.4515199999999997</v>
      </c>
      <c r="J57" s="16">
        <v>1.4515199999999997</v>
      </c>
      <c r="K57" s="16">
        <v>2.0495999999999999</v>
      </c>
      <c r="L57" s="16">
        <v>0.94752000000000003</v>
      </c>
      <c r="M57" s="16">
        <v>0.73919999999999997</v>
      </c>
      <c r="N57" s="16">
        <v>1.4918400000000001</v>
      </c>
      <c r="O57" s="16">
        <v>1.5724800000000001</v>
      </c>
      <c r="P57" s="16">
        <v>1.90848</v>
      </c>
    </row>
    <row r="58" spans="1:16" x14ac:dyDescent="0.2">
      <c r="A58" s="16">
        <v>1986</v>
      </c>
      <c r="B58" s="16">
        <v>1.2230399999999999</v>
      </c>
      <c r="C58" s="16">
        <v>0.86687999999999998</v>
      </c>
      <c r="D58" s="16">
        <v>0.90720000000000001</v>
      </c>
      <c r="E58" s="16">
        <v>0.88704000000000005</v>
      </c>
      <c r="F58" s="16">
        <v>1.43136</v>
      </c>
      <c r="G58" s="16">
        <v>1.63296</v>
      </c>
      <c r="H58" s="16">
        <f t="shared" si="2"/>
        <v>1.1580799999999998</v>
      </c>
      <c r="J58" s="16">
        <v>1.1580799999999998</v>
      </c>
      <c r="K58" s="16">
        <v>1.2230399999999999</v>
      </c>
      <c r="L58" s="16">
        <v>0.86687999999999998</v>
      </c>
      <c r="M58" s="16">
        <v>0.90720000000000001</v>
      </c>
      <c r="N58" s="16">
        <v>0.88704000000000005</v>
      </c>
      <c r="O58" s="16">
        <v>1.43136</v>
      </c>
      <c r="P58" s="16">
        <v>1.63296</v>
      </c>
    </row>
    <row r="59" spans="1:16" x14ac:dyDescent="0.2">
      <c r="A59" s="16">
        <v>1987</v>
      </c>
      <c r="B59" s="16">
        <v>0.88704000000000005</v>
      </c>
      <c r="C59" s="16">
        <v>0.72575999999999996</v>
      </c>
      <c r="D59" s="16">
        <v>0.83328000000000002</v>
      </c>
      <c r="E59" s="16">
        <v>0.78624000000000005</v>
      </c>
      <c r="F59" s="16">
        <v>0.82655999999999996</v>
      </c>
      <c r="G59" s="16">
        <v>0.93408000000000002</v>
      </c>
      <c r="H59" s="16">
        <f t="shared" si="2"/>
        <v>0.83216000000000001</v>
      </c>
      <c r="J59" s="16">
        <v>0.83216000000000001</v>
      </c>
      <c r="K59" s="16">
        <v>0.88704000000000005</v>
      </c>
      <c r="L59" s="16">
        <v>0.72575999999999996</v>
      </c>
      <c r="M59" s="16">
        <v>0.83328000000000002</v>
      </c>
      <c r="N59" s="16">
        <v>0.78624000000000005</v>
      </c>
      <c r="O59" s="16">
        <v>0.82655999999999996</v>
      </c>
      <c r="P59" s="16">
        <v>0.93408000000000002</v>
      </c>
    </row>
    <row r="60" spans="1:16" x14ac:dyDescent="0.2">
      <c r="A60" s="16">
        <v>1988</v>
      </c>
      <c r="B60" s="16">
        <v>2.0563199999999999</v>
      </c>
      <c r="C60" s="16">
        <v>1.43808</v>
      </c>
      <c r="D60" s="16">
        <v>1.0751999999999999</v>
      </c>
      <c r="E60" s="16">
        <v>1.68</v>
      </c>
      <c r="F60" s="16">
        <v>1.9958400000000001</v>
      </c>
      <c r="G60" s="16">
        <v>2.1436799999999998</v>
      </c>
      <c r="H60" s="16">
        <f t="shared" si="2"/>
        <v>1.7315199999999997</v>
      </c>
      <c r="J60" s="16">
        <v>1.7315199999999997</v>
      </c>
      <c r="K60" s="16">
        <v>2.0563199999999999</v>
      </c>
      <c r="L60" s="16">
        <v>1.43808</v>
      </c>
      <c r="M60" s="16">
        <v>1.0751999999999999</v>
      </c>
      <c r="N60" s="16">
        <v>1.68</v>
      </c>
      <c r="O60" s="16">
        <v>1.9958400000000001</v>
      </c>
      <c r="P60" s="16">
        <v>2.1436799999999998</v>
      </c>
    </row>
    <row r="61" spans="1:16" x14ac:dyDescent="0.2">
      <c r="A61" s="16">
        <v>1989</v>
      </c>
      <c r="B61" s="16">
        <v>1.74048</v>
      </c>
      <c r="C61" s="16">
        <v>0.79967999999999995</v>
      </c>
      <c r="D61" s="16">
        <v>1.12896</v>
      </c>
      <c r="E61" s="16">
        <v>1.0953599999999999</v>
      </c>
      <c r="F61" s="16">
        <v>1.6847000000000001</v>
      </c>
      <c r="G61" s="16">
        <v>1.65984</v>
      </c>
      <c r="H61" s="16">
        <f t="shared" si="2"/>
        <v>1.3515033333333335</v>
      </c>
      <c r="J61" s="16">
        <v>1.3515033333333335</v>
      </c>
      <c r="K61" s="16">
        <v>1.74048</v>
      </c>
      <c r="L61" s="16">
        <v>0.79967999999999995</v>
      </c>
      <c r="M61" s="16">
        <v>1.12896</v>
      </c>
      <c r="N61" s="16">
        <v>1.0953599999999999</v>
      </c>
      <c r="O61" s="16">
        <v>1.6847000000000001</v>
      </c>
      <c r="P61" s="16">
        <v>1.65984</v>
      </c>
    </row>
    <row r="62" spans="1:16" x14ac:dyDescent="0.2">
      <c r="A62" s="16">
        <v>1990</v>
      </c>
      <c r="B62" s="16">
        <v>2.3251200000000001</v>
      </c>
      <c r="C62" s="16">
        <v>1.4515199999999999</v>
      </c>
      <c r="D62" s="16">
        <v>1.23648</v>
      </c>
      <c r="E62" s="16">
        <v>2.1436799999999998</v>
      </c>
      <c r="F62" s="16">
        <v>2.16384</v>
      </c>
      <c r="G62" s="16">
        <v>2.1840000000000002</v>
      </c>
      <c r="H62" s="16">
        <f t="shared" si="2"/>
        <v>1.9174399999999998</v>
      </c>
      <c r="J62" s="16">
        <v>1.9174399999999998</v>
      </c>
      <c r="K62" s="16">
        <v>2.3251200000000001</v>
      </c>
      <c r="L62" s="16">
        <v>1.4515199999999999</v>
      </c>
      <c r="M62" s="16">
        <v>1.23648</v>
      </c>
      <c r="N62" s="16">
        <v>2.1436799999999998</v>
      </c>
      <c r="O62" s="16">
        <v>2.16384</v>
      </c>
      <c r="P62" s="16">
        <v>2.1840000000000002</v>
      </c>
    </row>
    <row r="63" spans="1:16" x14ac:dyDescent="0.2">
      <c r="A63" s="16">
        <v>1991</v>
      </c>
      <c r="B63" s="16">
        <v>1.7539199999999999</v>
      </c>
      <c r="C63" s="16">
        <v>1.1155200000000001</v>
      </c>
      <c r="D63" s="16">
        <v>1.06176</v>
      </c>
      <c r="E63" s="16">
        <v>1.5926400000000001</v>
      </c>
      <c r="F63" s="16">
        <v>2.8291200000000001</v>
      </c>
      <c r="G63" s="16">
        <v>2.9635199999999999</v>
      </c>
      <c r="H63" s="16">
        <f t="shared" si="2"/>
        <v>1.8860799999999998</v>
      </c>
      <c r="J63" s="16">
        <v>1.8860799999999998</v>
      </c>
      <c r="K63" s="16">
        <v>1.7539199999999999</v>
      </c>
      <c r="L63" s="16">
        <v>1.1155200000000001</v>
      </c>
      <c r="M63" s="16">
        <v>1.06176</v>
      </c>
      <c r="N63" s="16">
        <v>1.5926400000000001</v>
      </c>
      <c r="O63" s="16">
        <v>2.8291200000000001</v>
      </c>
      <c r="P63" s="16">
        <v>2.9635199999999999</v>
      </c>
    </row>
    <row r="64" spans="1:16" x14ac:dyDescent="0.2">
      <c r="A64" s="16" t="s">
        <v>134</v>
      </c>
    </row>
    <row r="71" spans="2:8" x14ac:dyDescent="0.2">
      <c r="C71" s="16" t="s">
        <v>57</v>
      </c>
      <c r="D71" s="16" t="s">
        <v>58</v>
      </c>
      <c r="E71" s="16" t="s">
        <v>59</v>
      </c>
      <c r="F71" s="16" t="s">
        <v>60</v>
      </c>
      <c r="G71" s="16" t="s">
        <v>61</v>
      </c>
      <c r="H71" s="16" t="s">
        <v>62</v>
      </c>
    </row>
    <row r="72" spans="2:8" x14ac:dyDescent="0.2">
      <c r="B72" s="16">
        <v>2.2456</v>
      </c>
      <c r="C72" s="16">
        <v>2.52</v>
      </c>
      <c r="D72" s="16">
        <v>1.9286399999999999</v>
      </c>
      <c r="E72" s="16">
        <v>1.6262399999999999</v>
      </c>
      <c r="F72" s="16">
        <v>2.4796800000000001</v>
      </c>
      <c r="G72" s="16">
        <v>2.3990399999999998</v>
      </c>
      <c r="H72" s="16">
        <v>2.52</v>
      </c>
    </row>
    <row r="73" spans="2:8" x14ac:dyDescent="0.2">
      <c r="B73" s="16">
        <v>2.4807999999999999</v>
      </c>
      <c r="C73" s="16">
        <v>2.9904000000000002</v>
      </c>
      <c r="D73" s="16">
        <v>1.88832</v>
      </c>
      <c r="E73" s="16">
        <v>1.8144</v>
      </c>
      <c r="F73" s="16">
        <v>2.6543999999999999</v>
      </c>
      <c r="G73" s="16">
        <v>2.6476799999999998</v>
      </c>
      <c r="H73" s="16">
        <v>2.8896000000000002</v>
      </c>
    </row>
    <row r="74" spans="2:8" x14ac:dyDescent="0.2">
      <c r="B74" s="16">
        <v>1.86144</v>
      </c>
      <c r="C74" s="16">
        <v>1.4716800000000001</v>
      </c>
      <c r="D74" s="16">
        <v>0.77280000000000004</v>
      </c>
      <c r="E74" s="16">
        <v>2.0025599999999999</v>
      </c>
      <c r="F74" s="16">
        <v>2.2848000000000002</v>
      </c>
      <c r="G74" s="16">
        <v>2.36544</v>
      </c>
      <c r="H74" s="16">
        <v>2.27136</v>
      </c>
    </row>
    <row r="75" spans="2:8" x14ac:dyDescent="0.2">
      <c r="B75" s="16">
        <v>1.6195200000000003</v>
      </c>
      <c r="C75" s="16">
        <v>2.2579199999999999</v>
      </c>
      <c r="D75" s="16">
        <v>0.7056</v>
      </c>
      <c r="E75" s="16">
        <v>1.1759999999999999</v>
      </c>
      <c r="F75" s="16">
        <v>1.7539199999999999</v>
      </c>
      <c r="G75" s="16">
        <v>1.8547199999999999</v>
      </c>
      <c r="H75" s="16">
        <v>1.96896</v>
      </c>
    </row>
    <row r="76" spans="2:8" x14ac:dyDescent="0.2">
      <c r="B76" s="16">
        <v>1.60944</v>
      </c>
      <c r="C76" s="16">
        <v>1.6531199999999999</v>
      </c>
      <c r="D76" s="16">
        <v>0.94752000000000003</v>
      </c>
      <c r="E76" s="16">
        <v>1.2700800000000001</v>
      </c>
      <c r="F76" s="16">
        <v>1.9152</v>
      </c>
      <c r="G76" s="16">
        <v>1.8144</v>
      </c>
      <c r="H76" s="16">
        <v>2.0563199999999999</v>
      </c>
    </row>
    <row r="77" spans="2:8" x14ac:dyDescent="0.2">
      <c r="B77" s="16">
        <v>2.3083200000000001</v>
      </c>
      <c r="C77" s="16">
        <v>2.5468799999999998</v>
      </c>
      <c r="D77" s="16">
        <v>1.8547199999999999</v>
      </c>
      <c r="E77" s="16">
        <v>1.5254399999999999</v>
      </c>
      <c r="F77" s="16">
        <v>2.7888000000000002</v>
      </c>
      <c r="G77" s="16">
        <v>2.17056</v>
      </c>
      <c r="H77" s="16">
        <v>2.9635199999999999</v>
      </c>
    </row>
    <row r="78" spans="2:8" x14ac:dyDescent="0.2">
      <c r="B78" s="16">
        <v>1.1144000000000001</v>
      </c>
      <c r="C78" s="16">
        <v>0.67871999999999999</v>
      </c>
      <c r="D78" s="16">
        <v>0.4032</v>
      </c>
      <c r="E78" s="16">
        <v>1.1424000000000001</v>
      </c>
      <c r="F78" s="16">
        <v>1.3910400000000001</v>
      </c>
      <c r="G78" s="16">
        <v>1.4918400000000001</v>
      </c>
      <c r="H78" s="16">
        <v>1.5791999999999999</v>
      </c>
    </row>
    <row r="79" spans="2:8" x14ac:dyDescent="0.2">
      <c r="B79" s="16">
        <v>2.1392000000000002</v>
      </c>
      <c r="C79" s="16">
        <v>2.7014399999999998</v>
      </c>
      <c r="D79" s="16">
        <v>1.73376</v>
      </c>
      <c r="E79" s="16">
        <v>1.73376</v>
      </c>
      <c r="F79" s="16">
        <v>2.06304</v>
      </c>
      <c r="G79" s="16">
        <v>2.00928</v>
      </c>
      <c r="H79" s="16">
        <v>2.5939199999999998</v>
      </c>
    </row>
    <row r="80" spans="2:8" x14ac:dyDescent="0.2">
      <c r="B80" s="16">
        <v>2.39568</v>
      </c>
      <c r="C80" s="16">
        <v>2.4931199999999998</v>
      </c>
      <c r="D80" s="16">
        <v>1.9958400000000001</v>
      </c>
      <c r="E80" s="16">
        <v>1.6934400000000001</v>
      </c>
      <c r="F80" s="16">
        <v>3.3129599999999999</v>
      </c>
      <c r="G80" s="16">
        <v>2.3184</v>
      </c>
      <c r="H80" s="16">
        <v>2.5603199999999999</v>
      </c>
    </row>
    <row r="81" spans="2:8" x14ac:dyDescent="0.2">
      <c r="B81" s="16">
        <v>0.6283200000000001</v>
      </c>
      <c r="C81" s="16">
        <v>0.78624000000000005</v>
      </c>
      <c r="D81" s="16">
        <v>0.44352000000000003</v>
      </c>
      <c r="E81" s="16">
        <v>0.43680000000000002</v>
      </c>
      <c r="F81" s="16">
        <v>0.67871999999999999</v>
      </c>
      <c r="G81" s="16">
        <v>0.66527999999999998</v>
      </c>
      <c r="H81" s="16">
        <v>0.75936000000000003</v>
      </c>
    </row>
    <row r="82" spans="2:8" x14ac:dyDescent="0.2">
      <c r="B82" s="16">
        <v>1.3025599999999999</v>
      </c>
      <c r="C82" s="16">
        <v>1.08192</v>
      </c>
      <c r="D82" s="16">
        <v>0.94752000000000003</v>
      </c>
      <c r="E82" s="16">
        <v>0.91391999999999995</v>
      </c>
      <c r="F82" s="16">
        <v>1.5791999999999999</v>
      </c>
      <c r="G82" s="16">
        <v>1.5993599999999999</v>
      </c>
      <c r="H82" s="16">
        <v>1.6934400000000001</v>
      </c>
    </row>
    <row r="83" spans="2:8" x14ac:dyDescent="0.2">
      <c r="B83" s="16">
        <v>1.4425600000000001</v>
      </c>
      <c r="C83" s="16">
        <v>1.3977599999999999</v>
      </c>
      <c r="D83" s="16">
        <v>0.99456</v>
      </c>
      <c r="E83" s="16">
        <v>0.84</v>
      </c>
      <c r="F83" s="16">
        <v>1.70688</v>
      </c>
      <c r="G83" s="16">
        <v>1.8211200000000001</v>
      </c>
      <c r="H83" s="16">
        <v>1.8950400000000001</v>
      </c>
    </row>
    <row r="84" spans="2:8" x14ac:dyDescent="0.2">
      <c r="B84" s="16">
        <v>1.6755199999999999</v>
      </c>
      <c r="C84" s="16">
        <v>1.6531199999999999</v>
      </c>
      <c r="D84" s="16">
        <v>1.3104</v>
      </c>
      <c r="E84" s="16">
        <v>1.3977599999999999</v>
      </c>
      <c r="F84" s="16">
        <v>1.5791999999999999</v>
      </c>
      <c r="G84" s="16">
        <v>2.0832000000000002</v>
      </c>
      <c r="H84" s="16">
        <v>2.0294400000000001</v>
      </c>
    </row>
    <row r="85" spans="2:8" x14ac:dyDescent="0.2">
      <c r="B85" s="16">
        <v>2.0798399999999995</v>
      </c>
      <c r="C85" s="16">
        <v>1.9555199999999999</v>
      </c>
      <c r="D85" s="16">
        <v>1.63296</v>
      </c>
      <c r="E85" s="16">
        <v>2.2243200000000001</v>
      </c>
      <c r="F85" s="16">
        <v>2.4326400000000001</v>
      </c>
      <c r="G85" s="16">
        <v>1.98912</v>
      </c>
      <c r="H85" s="16">
        <v>2.2444799999999998</v>
      </c>
    </row>
    <row r="86" spans="2:8" x14ac:dyDescent="0.2">
      <c r="B86" s="16">
        <v>2.0361599999999997</v>
      </c>
      <c r="C86" s="16">
        <v>2.2579199999999999</v>
      </c>
      <c r="D86" s="16">
        <v>1.2230399999999999</v>
      </c>
      <c r="E86" s="16">
        <v>0.98111999999999999</v>
      </c>
      <c r="F86" s="16">
        <v>2.61408</v>
      </c>
      <c r="G86" s="16">
        <v>2.4931199999999998</v>
      </c>
      <c r="H86" s="16">
        <v>2.6476799999999998</v>
      </c>
    </row>
    <row r="87" spans="2:8" x14ac:dyDescent="0.2">
      <c r="B87" s="16">
        <v>2.33744</v>
      </c>
      <c r="C87" s="16">
        <v>2.8291200000000001</v>
      </c>
      <c r="D87" s="16">
        <v>1.2902400000000001</v>
      </c>
      <c r="E87" s="16">
        <v>1.1692800000000001</v>
      </c>
      <c r="F87" s="16">
        <v>2.9635199999999999</v>
      </c>
      <c r="G87" s="16">
        <v>2.9097599999999999</v>
      </c>
      <c r="H87" s="16">
        <v>2.8627199999999999</v>
      </c>
    </row>
    <row r="88" spans="2:8" x14ac:dyDescent="0.2">
      <c r="B88" s="16">
        <v>2.0014400000000001</v>
      </c>
      <c r="C88" s="16">
        <v>2.31168</v>
      </c>
      <c r="D88" s="16">
        <v>1.2163200000000001</v>
      </c>
      <c r="E88" s="16">
        <v>0.96096000000000004</v>
      </c>
      <c r="F88" s="16">
        <v>2.6073599999999999</v>
      </c>
      <c r="G88" s="16">
        <v>2.0428799999999998</v>
      </c>
      <c r="H88" s="16">
        <v>2.86944</v>
      </c>
    </row>
    <row r="89" spans="2:8" x14ac:dyDescent="0.2">
      <c r="B89" s="16">
        <v>2.5860800000000004</v>
      </c>
      <c r="C89" s="16">
        <v>3.1382400000000001</v>
      </c>
      <c r="D89" s="16">
        <v>1.25664</v>
      </c>
      <c r="E89" s="16">
        <v>1.0886400000000001</v>
      </c>
      <c r="F89" s="16">
        <v>3.4540799999999998</v>
      </c>
      <c r="G89" s="16">
        <v>3.2121599999999999</v>
      </c>
      <c r="H89" s="16">
        <v>3.3667199999999999</v>
      </c>
    </row>
    <row r="90" spans="2:8" x14ac:dyDescent="0.2">
      <c r="B90" s="16">
        <v>2.4337599999999999</v>
      </c>
      <c r="C90" s="16">
        <v>2.8425600000000002</v>
      </c>
      <c r="D90" s="16">
        <v>1.22976</v>
      </c>
      <c r="E90" s="16">
        <v>1.3171200000000001</v>
      </c>
      <c r="F90" s="16">
        <v>3.0643199999999999</v>
      </c>
      <c r="G90" s="16">
        <v>3.0441600000000002</v>
      </c>
      <c r="H90" s="16">
        <v>3.1046399999999998</v>
      </c>
    </row>
    <row r="91" spans="2:8" x14ac:dyDescent="0.2">
      <c r="B91" s="16">
        <v>1.4689919999999999</v>
      </c>
      <c r="C91" s="16">
        <v>0.85343999999999998</v>
      </c>
      <c r="D91" s="16">
        <v>0.98784000000000005</v>
      </c>
      <c r="E91" s="16">
        <v>1.73376</v>
      </c>
      <c r="F91" s="16">
        <v>2.17056</v>
      </c>
      <c r="G91" s="16">
        <v>1.5993599999999999</v>
      </c>
      <c r="H91" s="16" t="s">
        <v>133</v>
      </c>
    </row>
    <row r="92" spans="2:8" x14ac:dyDescent="0.2">
      <c r="B92" s="16">
        <v>1.7998399999999999</v>
      </c>
      <c r="C92" s="16">
        <v>1.8278399999999999</v>
      </c>
      <c r="D92" s="16">
        <v>1.2028799999999999</v>
      </c>
      <c r="E92" s="16">
        <v>1.13568</v>
      </c>
      <c r="F92" s="16">
        <v>2.16384</v>
      </c>
      <c r="G92" s="16">
        <v>2.26464</v>
      </c>
      <c r="H92" s="16">
        <v>2.2041599999999999</v>
      </c>
    </row>
    <row r="93" spans="2:8" x14ac:dyDescent="0.2">
      <c r="B93" s="16">
        <v>3.0161599999999997</v>
      </c>
      <c r="C93" s="16">
        <v>3.3129599999999999</v>
      </c>
      <c r="D93" s="16">
        <v>1.7001599999999999</v>
      </c>
      <c r="E93" s="16">
        <v>2.6543999999999999</v>
      </c>
      <c r="F93" s="16">
        <v>3.5347200000000001</v>
      </c>
      <c r="G93" s="16">
        <v>3.3801600000000001</v>
      </c>
      <c r="H93" s="16">
        <v>3.5145599999999999</v>
      </c>
    </row>
    <row r="94" spans="2:8" x14ac:dyDescent="0.2">
      <c r="B94" s="16">
        <v>2.3979199999999996</v>
      </c>
      <c r="C94" s="16">
        <v>2.9433600000000002</v>
      </c>
      <c r="D94" s="16">
        <v>1.68</v>
      </c>
      <c r="E94" s="16">
        <v>2.2444799999999998</v>
      </c>
      <c r="F94" s="16">
        <v>2.8896000000000002</v>
      </c>
      <c r="G94" s="16">
        <v>2.4864000000000002</v>
      </c>
      <c r="H94" s="16">
        <v>2.1436799999999998</v>
      </c>
    </row>
    <row r="95" spans="2:8" x14ac:dyDescent="0.2">
      <c r="B95" s="16">
        <v>2.1011200000000003</v>
      </c>
      <c r="C95" s="16">
        <v>2.6342400000000001</v>
      </c>
      <c r="D95" s="16">
        <v>1.4179200000000001</v>
      </c>
      <c r="E95" s="16">
        <v>1.3104</v>
      </c>
      <c r="F95" s="16">
        <v>2.57376</v>
      </c>
      <c r="G95" s="16">
        <v>2.1907199999999998</v>
      </c>
      <c r="H95" s="16">
        <v>2.4796800000000001</v>
      </c>
    </row>
    <row r="96" spans="2:8" x14ac:dyDescent="0.2">
      <c r="B96" s="16">
        <v>2.4695999999999998</v>
      </c>
      <c r="C96" s="16">
        <v>3.07104</v>
      </c>
      <c r="D96" s="16">
        <v>1.9017599999999999</v>
      </c>
      <c r="E96" s="16">
        <v>2.0764800000000001</v>
      </c>
      <c r="F96" s="16">
        <v>2.16384</v>
      </c>
      <c r="G96" s="16">
        <v>2.7081599999999999</v>
      </c>
      <c r="H96" s="16">
        <v>2.8963199999999998</v>
      </c>
    </row>
    <row r="97" spans="2:8" x14ac:dyDescent="0.2">
      <c r="B97" s="16">
        <v>1.6385599999999998</v>
      </c>
      <c r="C97" s="16">
        <v>2.0227200000000001</v>
      </c>
      <c r="D97" s="16">
        <v>1.3910400000000001</v>
      </c>
      <c r="E97" s="16">
        <v>1.1491199999999999</v>
      </c>
      <c r="F97" s="16">
        <v>1.8748800000000001</v>
      </c>
      <c r="G97" s="16">
        <v>1.70688</v>
      </c>
      <c r="H97" s="16">
        <v>1.68672</v>
      </c>
    </row>
    <row r="98" spans="2:8" x14ac:dyDescent="0.2">
      <c r="B98" s="16">
        <v>2.2276799999999999</v>
      </c>
      <c r="C98" s="16">
        <v>2.9567999999999999</v>
      </c>
      <c r="D98" s="16">
        <v>1.3238399999999999</v>
      </c>
      <c r="E98" s="16">
        <v>1.98912</v>
      </c>
      <c r="F98" s="16">
        <v>2.1369600000000002</v>
      </c>
      <c r="G98" s="16">
        <v>2.1907199999999998</v>
      </c>
      <c r="H98" s="16">
        <v>2.76864</v>
      </c>
    </row>
    <row r="99" spans="2:8" x14ac:dyDescent="0.2">
      <c r="B99" s="16">
        <v>1.4515199999999997</v>
      </c>
      <c r="C99" s="16">
        <v>2.0495999999999999</v>
      </c>
      <c r="D99" s="16">
        <v>0.94752000000000003</v>
      </c>
      <c r="E99" s="16">
        <v>0.73919999999999997</v>
      </c>
      <c r="F99" s="16">
        <v>1.4918400000000001</v>
      </c>
      <c r="G99" s="16">
        <v>1.5724800000000001</v>
      </c>
      <c r="H99" s="16">
        <v>1.90848</v>
      </c>
    </row>
    <row r="100" spans="2:8" x14ac:dyDescent="0.2">
      <c r="B100" s="16">
        <v>1.1580799999999998</v>
      </c>
      <c r="C100" s="16">
        <v>1.2230399999999999</v>
      </c>
      <c r="D100" s="16">
        <v>0.86687999999999998</v>
      </c>
      <c r="E100" s="16">
        <v>0.90720000000000001</v>
      </c>
      <c r="F100" s="16">
        <v>0.88704000000000005</v>
      </c>
      <c r="G100" s="16">
        <v>1.43136</v>
      </c>
      <c r="H100" s="16">
        <v>1.63296</v>
      </c>
    </row>
    <row r="101" spans="2:8" x14ac:dyDescent="0.2">
      <c r="B101" s="16">
        <v>0.83216000000000001</v>
      </c>
      <c r="C101" s="16">
        <v>0.88704000000000005</v>
      </c>
      <c r="D101" s="16">
        <v>0.72575999999999996</v>
      </c>
      <c r="E101" s="16">
        <v>0.83328000000000002</v>
      </c>
      <c r="F101" s="16">
        <v>0.78624000000000005</v>
      </c>
      <c r="G101" s="16">
        <v>0.82655999999999996</v>
      </c>
      <c r="H101" s="16">
        <v>0.93408000000000002</v>
      </c>
    </row>
    <row r="102" spans="2:8" x14ac:dyDescent="0.2">
      <c r="B102" s="16">
        <v>1.7315199999999997</v>
      </c>
      <c r="C102" s="16">
        <v>2.0563199999999999</v>
      </c>
      <c r="D102" s="16">
        <v>1.43808</v>
      </c>
      <c r="E102" s="16">
        <v>1.0751999999999999</v>
      </c>
      <c r="F102" s="16">
        <v>1.68</v>
      </c>
      <c r="G102" s="16">
        <v>1.9958400000000001</v>
      </c>
      <c r="H102" s="16">
        <v>2.1436799999999998</v>
      </c>
    </row>
    <row r="103" spans="2:8" x14ac:dyDescent="0.2">
      <c r="B103" s="16">
        <v>1.3515033333333335</v>
      </c>
      <c r="C103" s="16">
        <v>1.74048</v>
      </c>
      <c r="D103" s="16">
        <v>0.79967999999999995</v>
      </c>
      <c r="E103" s="16">
        <v>1.12896</v>
      </c>
      <c r="F103" s="16">
        <v>1.0953599999999999</v>
      </c>
      <c r="G103" s="16">
        <v>1.6847000000000001</v>
      </c>
      <c r="H103" s="16">
        <v>1.65984</v>
      </c>
    </row>
    <row r="104" spans="2:8" x14ac:dyDescent="0.2">
      <c r="B104" s="16">
        <v>1.9174399999999998</v>
      </c>
      <c r="C104" s="16">
        <v>2.3251200000000001</v>
      </c>
      <c r="D104" s="16">
        <v>1.4515199999999999</v>
      </c>
      <c r="E104" s="16">
        <v>1.23648</v>
      </c>
      <c r="F104" s="16">
        <v>2.1436799999999998</v>
      </c>
      <c r="G104" s="16">
        <v>2.16384</v>
      </c>
      <c r="H104" s="16">
        <v>2.1840000000000002</v>
      </c>
    </row>
    <row r="105" spans="2:8" x14ac:dyDescent="0.2">
      <c r="B105" s="16">
        <v>1.8860799999999998</v>
      </c>
      <c r="C105" s="16">
        <v>1.7539199999999999</v>
      </c>
      <c r="D105" s="16">
        <v>1.1155200000000001</v>
      </c>
      <c r="E105" s="16">
        <v>1.06176</v>
      </c>
      <c r="F105" s="16">
        <v>1.5926400000000001</v>
      </c>
      <c r="G105" s="16">
        <v>2.8291200000000001</v>
      </c>
      <c r="H105" s="16">
        <v>2.9635199999999999</v>
      </c>
    </row>
  </sheetData>
  <phoneticPr fontId="11" type="noConversion"/>
  <printOptions gridLines="1" gridLinesSet="0"/>
  <pageMargins left="0.75" right="0.75" top="1" bottom="1" header="0.5" footer="0.5"/>
  <headerFooter alignWithMargins="0">
    <oddHeader>&amp;f</oddHeader>
    <oddFooter>Page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580" sqref="E580"/>
    </sheetView>
  </sheetViews>
  <sheetFormatPr defaultRowHeight="12.75" x14ac:dyDescent="0.2"/>
  <sheetData>
    <row r="1" spans="1:5" x14ac:dyDescent="0.2">
      <c r="A1" t="s">
        <v>17</v>
      </c>
      <c r="B1" t="s">
        <v>18</v>
      </c>
      <c r="C1" t="s">
        <v>19</v>
      </c>
      <c r="D1" t="s">
        <v>48</v>
      </c>
      <c r="E1" t="s">
        <v>70</v>
      </c>
    </row>
    <row r="2" spans="1:5" x14ac:dyDescent="0.2">
      <c r="A2">
        <v>1893</v>
      </c>
      <c r="B2">
        <v>2</v>
      </c>
      <c r="C2">
        <v>10.5</v>
      </c>
      <c r="D2">
        <v>2.2799999999999998</v>
      </c>
      <c r="E2">
        <f>(C2*60)*1.12*(D2/100)</f>
        <v>16.087679999999999</v>
      </c>
    </row>
    <row r="3" spans="1:5" x14ac:dyDescent="0.2">
      <c r="A3">
        <v>1894</v>
      </c>
      <c r="B3">
        <v>2</v>
      </c>
      <c r="C3">
        <v>20.9</v>
      </c>
      <c r="D3">
        <v>2.2799999999999998</v>
      </c>
      <c r="E3">
        <f t="shared" ref="E3:E66" si="0">(C3*60)*1.12*(D3/100)</f>
        <v>32.022144000000004</v>
      </c>
    </row>
    <row r="4" spans="1:5" x14ac:dyDescent="0.2">
      <c r="A4">
        <v>1895</v>
      </c>
      <c r="B4">
        <v>2</v>
      </c>
      <c r="C4" t="s">
        <v>0</v>
      </c>
      <c r="D4">
        <v>2.2799999999999998</v>
      </c>
      <c r="E4">
        <v>0</v>
      </c>
    </row>
    <row r="5" spans="1:5" x14ac:dyDescent="0.2">
      <c r="A5">
        <v>1896</v>
      </c>
      <c r="B5">
        <v>2</v>
      </c>
      <c r="C5">
        <v>6.9</v>
      </c>
      <c r="D5">
        <v>2.2799999999999998</v>
      </c>
      <c r="E5">
        <f t="shared" si="0"/>
        <v>10.571904</v>
      </c>
    </row>
    <row r="6" spans="1:5" x14ac:dyDescent="0.2">
      <c r="A6">
        <v>1897</v>
      </c>
      <c r="B6">
        <v>2</v>
      </c>
      <c r="C6">
        <v>17.8</v>
      </c>
      <c r="D6">
        <v>2.2799999999999998</v>
      </c>
      <c r="E6">
        <f t="shared" si="0"/>
        <v>27.272447999999997</v>
      </c>
    </row>
    <row r="7" spans="1:5" x14ac:dyDescent="0.2">
      <c r="A7">
        <v>1897</v>
      </c>
      <c r="B7">
        <v>2</v>
      </c>
      <c r="C7">
        <v>17.899999999999999</v>
      </c>
      <c r="D7">
        <v>2.2799999999999998</v>
      </c>
      <c r="E7">
        <f t="shared" si="0"/>
        <v>27.425663999999998</v>
      </c>
    </row>
    <row r="8" spans="1:5" x14ac:dyDescent="0.2">
      <c r="A8">
        <v>1898</v>
      </c>
      <c r="B8">
        <v>2</v>
      </c>
      <c r="C8">
        <v>7</v>
      </c>
      <c r="D8">
        <v>2.2799999999999998</v>
      </c>
      <c r="E8">
        <f t="shared" si="0"/>
        <v>10.725119999999999</v>
      </c>
    </row>
    <row r="9" spans="1:5" x14ac:dyDescent="0.2">
      <c r="A9">
        <v>1898</v>
      </c>
      <c r="B9">
        <v>2</v>
      </c>
      <c r="C9">
        <v>7.5</v>
      </c>
      <c r="D9">
        <v>2.2799999999999998</v>
      </c>
      <c r="E9">
        <f t="shared" si="0"/>
        <v>11.491199999999999</v>
      </c>
    </row>
    <row r="10" spans="1:5" x14ac:dyDescent="0.2">
      <c r="A10">
        <v>1899</v>
      </c>
      <c r="B10">
        <v>1</v>
      </c>
      <c r="C10">
        <v>30.6</v>
      </c>
      <c r="D10">
        <v>2.2799999999999998</v>
      </c>
      <c r="E10">
        <f t="shared" si="0"/>
        <v>46.884096</v>
      </c>
    </row>
    <row r="11" spans="1:5" x14ac:dyDescent="0.2">
      <c r="A11">
        <v>1899</v>
      </c>
      <c r="B11">
        <v>2</v>
      </c>
      <c r="C11">
        <v>12</v>
      </c>
      <c r="D11">
        <v>2.2799999999999998</v>
      </c>
      <c r="E11">
        <f t="shared" si="0"/>
        <v>18.385919999999999</v>
      </c>
    </row>
    <row r="12" spans="1:5" x14ac:dyDescent="0.2">
      <c r="A12">
        <v>1900</v>
      </c>
      <c r="B12">
        <v>1</v>
      </c>
      <c r="C12">
        <v>36.799999999999997</v>
      </c>
      <c r="D12">
        <v>2.2799999999999998</v>
      </c>
      <c r="E12">
        <f t="shared" si="0"/>
        <v>56.383487999999993</v>
      </c>
    </row>
    <row r="13" spans="1:5" x14ac:dyDescent="0.2">
      <c r="A13">
        <v>1900</v>
      </c>
      <c r="B13">
        <v>2</v>
      </c>
      <c r="C13">
        <v>18.100000000000001</v>
      </c>
      <c r="D13">
        <v>2.2799999999999998</v>
      </c>
      <c r="E13">
        <f t="shared" si="0"/>
        <v>27.732096000000002</v>
      </c>
    </row>
    <row r="14" spans="1:5" x14ac:dyDescent="0.2">
      <c r="A14">
        <v>1901</v>
      </c>
      <c r="B14">
        <v>1</v>
      </c>
      <c r="C14">
        <v>37.700000000000003</v>
      </c>
      <c r="D14">
        <v>2.2799999999999998</v>
      </c>
      <c r="E14">
        <f t="shared" si="0"/>
        <v>57.762431999999997</v>
      </c>
    </row>
    <row r="15" spans="1:5" x14ac:dyDescent="0.2">
      <c r="A15">
        <v>1901</v>
      </c>
      <c r="B15">
        <v>2</v>
      </c>
      <c r="C15">
        <v>28</v>
      </c>
      <c r="D15">
        <v>2.2799999999999998</v>
      </c>
      <c r="E15">
        <f t="shared" si="0"/>
        <v>42.900479999999995</v>
      </c>
    </row>
    <row r="16" spans="1:5" x14ac:dyDescent="0.2">
      <c r="A16">
        <v>1902</v>
      </c>
      <c r="B16">
        <v>1</v>
      </c>
      <c r="C16">
        <v>17.399999999999999</v>
      </c>
      <c r="D16">
        <v>2.2799999999999998</v>
      </c>
      <c r="E16">
        <f t="shared" si="0"/>
        <v>26.659584000000002</v>
      </c>
    </row>
    <row r="17" spans="1:5" x14ac:dyDescent="0.2">
      <c r="A17">
        <v>1902</v>
      </c>
      <c r="B17">
        <v>2</v>
      </c>
      <c r="C17">
        <v>15.3</v>
      </c>
      <c r="D17">
        <v>2.2799999999999998</v>
      </c>
      <c r="E17">
        <f t="shared" si="0"/>
        <v>23.442048</v>
      </c>
    </row>
    <row r="18" spans="1:5" x14ac:dyDescent="0.2">
      <c r="A18">
        <v>1903</v>
      </c>
      <c r="B18">
        <v>1</v>
      </c>
      <c r="C18">
        <v>27.6</v>
      </c>
      <c r="D18">
        <v>2.2799999999999998</v>
      </c>
      <c r="E18">
        <f t="shared" si="0"/>
        <v>42.287616</v>
      </c>
    </row>
    <row r="19" spans="1:5" x14ac:dyDescent="0.2">
      <c r="A19">
        <v>1903</v>
      </c>
      <c r="B19">
        <v>2</v>
      </c>
      <c r="C19">
        <v>20.3</v>
      </c>
      <c r="D19">
        <v>2.2799999999999998</v>
      </c>
      <c r="E19">
        <f t="shared" si="0"/>
        <v>31.102847999999998</v>
      </c>
    </row>
    <row r="20" spans="1:5" x14ac:dyDescent="0.2">
      <c r="A20">
        <v>1904</v>
      </c>
      <c r="B20">
        <v>1</v>
      </c>
      <c r="C20">
        <v>15.7</v>
      </c>
      <c r="D20">
        <v>2.2799999999999998</v>
      </c>
      <c r="E20">
        <f t="shared" si="0"/>
        <v>24.054912000000002</v>
      </c>
    </row>
    <row r="21" spans="1:5" x14ac:dyDescent="0.2">
      <c r="A21">
        <v>1904</v>
      </c>
      <c r="B21">
        <v>2</v>
      </c>
      <c r="C21">
        <v>12.6</v>
      </c>
      <c r="D21">
        <v>2.2799999999999998</v>
      </c>
      <c r="E21">
        <f t="shared" si="0"/>
        <v>19.305215999999998</v>
      </c>
    </row>
    <row r="22" spans="1:5" x14ac:dyDescent="0.2">
      <c r="A22">
        <v>1905</v>
      </c>
      <c r="B22">
        <v>1</v>
      </c>
      <c r="C22">
        <v>11.7</v>
      </c>
      <c r="D22">
        <v>2.2799999999999998</v>
      </c>
      <c r="E22">
        <f t="shared" si="0"/>
        <v>17.926272000000001</v>
      </c>
    </row>
    <row r="23" spans="1:5" x14ac:dyDescent="0.2">
      <c r="A23">
        <v>1905</v>
      </c>
      <c r="B23">
        <v>2</v>
      </c>
      <c r="C23">
        <v>4.8</v>
      </c>
      <c r="D23">
        <v>2.2799999999999998</v>
      </c>
      <c r="E23">
        <f t="shared" si="0"/>
        <v>7.3543680000000009</v>
      </c>
    </row>
    <row r="24" spans="1:5" x14ac:dyDescent="0.2">
      <c r="A24">
        <v>1906</v>
      </c>
      <c r="B24">
        <v>1</v>
      </c>
      <c r="C24">
        <v>23.3</v>
      </c>
      <c r="D24">
        <v>2.2799999999999998</v>
      </c>
      <c r="E24">
        <f t="shared" si="0"/>
        <v>35.699328000000001</v>
      </c>
    </row>
    <row r="25" spans="1:5" x14ac:dyDescent="0.2">
      <c r="A25">
        <v>1906</v>
      </c>
      <c r="B25">
        <v>2</v>
      </c>
      <c r="C25">
        <v>7.1</v>
      </c>
      <c r="D25">
        <v>2.2799999999999998</v>
      </c>
      <c r="E25">
        <f t="shared" si="0"/>
        <v>10.878336000000001</v>
      </c>
    </row>
    <row r="26" spans="1:5" x14ac:dyDescent="0.2">
      <c r="A26">
        <v>1907</v>
      </c>
      <c r="B26">
        <v>1</v>
      </c>
      <c r="C26">
        <v>14.9</v>
      </c>
      <c r="D26">
        <v>2.2799999999999998</v>
      </c>
      <c r="E26">
        <f t="shared" si="0"/>
        <v>22.829183999999998</v>
      </c>
    </row>
    <row r="27" spans="1:5" x14ac:dyDescent="0.2">
      <c r="A27">
        <v>1907</v>
      </c>
      <c r="B27">
        <v>2</v>
      </c>
      <c r="C27">
        <v>5.2</v>
      </c>
      <c r="D27">
        <v>2.2799999999999998</v>
      </c>
      <c r="E27">
        <f t="shared" si="0"/>
        <v>7.9672320000000001</v>
      </c>
    </row>
    <row r="28" spans="1:5" x14ac:dyDescent="0.2">
      <c r="A28">
        <v>1908</v>
      </c>
      <c r="B28">
        <v>1</v>
      </c>
      <c r="C28">
        <v>15.5</v>
      </c>
      <c r="D28">
        <v>2.2799999999999998</v>
      </c>
      <c r="E28">
        <f t="shared" si="0"/>
        <v>23.748480000000001</v>
      </c>
    </row>
    <row r="29" spans="1:5" x14ac:dyDescent="0.2">
      <c r="A29">
        <v>1908</v>
      </c>
      <c r="B29">
        <v>2</v>
      </c>
      <c r="C29">
        <v>12.9</v>
      </c>
      <c r="D29">
        <v>2.2799999999999998</v>
      </c>
      <c r="E29">
        <f t="shared" si="0"/>
        <v>19.764863999999999</v>
      </c>
    </row>
    <row r="30" spans="1:5" x14ac:dyDescent="0.2">
      <c r="A30">
        <v>1909</v>
      </c>
      <c r="B30">
        <v>1</v>
      </c>
      <c r="C30">
        <v>25.4</v>
      </c>
      <c r="D30">
        <v>2.2799999999999998</v>
      </c>
      <c r="E30">
        <f t="shared" si="0"/>
        <v>38.916863999999997</v>
      </c>
    </row>
    <row r="31" spans="1:5" x14ac:dyDescent="0.2">
      <c r="A31">
        <v>1909</v>
      </c>
      <c r="B31">
        <v>2</v>
      </c>
      <c r="C31">
        <v>21.7</v>
      </c>
      <c r="D31">
        <v>2.2799999999999998</v>
      </c>
      <c r="E31">
        <f t="shared" si="0"/>
        <v>33.247872000000001</v>
      </c>
    </row>
    <row r="32" spans="1:5" x14ac:dyDescent="0.2">
      <c r="A32">
        <v>1910</v>
      </c>
      <c r="B32">
        <v>1</v>
      </c>
      <c r="C32">
        <v>35.200000000000003</v>
      </c>
      <c r="D32">
        <v>2.2799999999999998</v>
      </c>
      <c r="E32">
        <f t="shared" si="0"/>
        <v>53.932031999999992</v>
      </c>
    </row>
    <row r="33" spans="1:5" x14ac:dyDescent="0.2">
      <c r="A33">
        <v>1910</v>
      </c>
      <c r="B33">
        <v>2</v>
      </c>
      <c r="C33">
        <v>18.7</v>
      </c>
      <c r="D33">
        <v>2.2799999999999998</v>
      </c>
      <c r="E33">
        <f t="shared" si="0"/>
        <v>28.651391999999998</v>
      </c>
    </row>
    <row r="34" spans="1:5" x14ac:dyDescent="0.2">
      <c r="A34">
        <v>1911</v>
      </c>
      <c r="B34">
        <v>1</v>
      </c>
      <c r="C34">
        <v>4.9000000000000004</v>
      </c>
      <c r="D34">
        <v>2.2799999999999998</v>
      </c>
      <c r="E34">
        <f t="shared" si="0"/>
        <v>7.5075839999999996</v>
      </c>
    </row>
    <row r="35" spans="1:5" x14ac:dyDescent="0.2">
      <c r="A35">
        <v>1911</v>
      </c>
      <c r="B35">
        <v>2</v>
      </c>
      <c r="C35">
        <v>2.2999999999999998</v>
      </c>
      <c r="D35">
        <v>2.2799999999999998</v>
      </c>
      <c r="E35">
        <f t="shared" si="0"/>
        <v>3.5239679999999995</v>
      </c>
    </row>
    <row r="36" spans="1:5" x14ac:dyDescent="0.2">
      <c r="A36">
        <v>1912</v>
      </c>
      <c r="B36">
        <v>1</v>
      </c>
      <c r="C36">
        <v>20.399999999999999</v>
      </c>
      <c r="D36">
        <v>2.2799999999999998</v>
      </c>
      <c r="E36">
        <f t="shared" si="0"/>
        <v>31.256063999999999</v>
      </c>
    </row>
    <row r="37" spans="1:5" x14ac:dyDescent="0.2">
      <c r="A37">
        <v>1912</v>
      </c>
      <c r="B37">
        <v>2</v>
      </c>
      <c r="C37">
        <v>5.3</v>
      </c>
      <c r="D37">
        <v>2.2799999999999998</v>
      </c>
      <c r="E37">
        <f t="shared" si="0"/>
        <v>8.1204479999999997</v>
      </c>
    </row>
    <row r="38" spans="1:5" x14ac:dyDescent="0.2">
      <c r="A38">
        <v>1913</v>
      </c>
      <c r="B38">
        <v>1</v>
      </c>
      <c r="C38">
        <v>14.8</v>
      </c>
      <c r="D38">
        <v>2.2799999999999998</v>
      </c>
      <c r="E38">
        <f t="shared" si="0"/>
        <v>22.675967999999997</v>
      </c>
    </row>
    <row r="39" spans="1:5" x14ac:dyDescent="0.2">
      <c r="A39">
        <v>1913</v>
      </c>
      <c r="B39">
        <v>2</v>
      </c>
      <c r="C39">
        <v>5.6</v>
      </c>
      <c r="D39">
        <v>2.2799999999999998</v>
      </c>
      <c r="E39">
        <f t="shared" si="0"/>
        <v>8.5800959999999993</v>
      </c>
    </row>
    <row r="40" spans="1:5" x14ac:dyDescent="0.2">
      <c r="A40">
        <v>1914</v>
      </c>
      <c r="B40">
        <v>1</v>
      </c>
      <c r="C40">
        <v>33.5</v>
      </c>
      <c r="D40">
        <v>2.2799999999999998</v>
      </c>
      <c r="E40">
        <f t="shared" si="0"/>
        <v>51.327359999999999</v>
      </c>
    </row>
    <row r="41" spans="1:5" x14ac:dyDescent="0.2">
      <c r="A41">
        <v>1914</v>
      </c>
      <c r="B41">
        <v>2</v>
      </c>
      <c r="C41">
        <v>23.2</v>
      </c>
      <c r="D41">
        <v>2.2799999999999998</v>
      </c>
      <c r="E41">
        <f t="shared" si="0"/>
        <v>35.546112000000001</v>
      </c>
    </row>
    <row r="42" spans="1:5" x14ac:dyDescent="0.2">
      <c r="A42">
        <v>1915</v>
      </c>
      <c r="B42">
        <v>1</v>
      </c>
      <c r="C42">
        <v>19.5</v>
      </c>
      <c r="D42">
        <v>2.2799999999999998</v>
      </c>
      <c r="E42">
        <f t="shared" si="0"/>
        <v>29.877119999999998</v>
      </c>
    </row>
    <row r="43" spans="1:5" x14ac:dyDescent="0.2">
      <c r="A43">
        <v>1915</v>
      </c>
      <c r="B43">
        <v>2</v>
      </c>
      <c r="C43">
        <v>15.2</v>
      </c>
      <c r="D43">
        <v>2.2799999999999998</v>
      </c>
      <c r="E43">
        <f t="shared" si="0"/>
        <v>23.288831999999999</v>
      </c>
    </row>
    <row r="44" spans="1:5" x14ac:dyDescent="0.2">
      <c r="A44">
        <v>1916</v>
      </c>
      <c r="B44">
        <v>1</v>
      </c>
      <c r="C44">
        <v>13.3</v>
      </c>
      <c r="D44">
        <v>2.2799999999999998</v>
      </c>
      <c r="E44">
        <f t="shared" si="0"/>
        <v>20.377728000000001</v>
      </c>
    </row>
    <row r="45" spans="1:5" x14ac:dyDescent="0.2">
      <c r="A45">
        <v>1916</v>
      </c>
      <c r="B45">
        <v>2</v>
      </c>
      <c r="C45">
        <v>7.9</v>
      </c>
      <c r="D45">
        <v>2.2799999999999998</v>
      </c>
      <c r="E45">
        <f t="shared" si="0"/>
        <v>12.104063999999999</v>
      </c>
    </row>
    <row r="46" spans="1:5" x14ac:dyDescent="0.2">
      <c r="A46">
        <v>1917</v>
      </c>
      <c r="B46">
        <v>1</v>
      </c>
      <c r="C46">
        <v>32</v>
      </c>
      <c r="D46">
        <v>2.2799999999999998</v>
      </c>
      <c r="E46">
        <f t="shared" si="0"/>
        <v>49.029119999999999</v>
      </c>
    </row>
    <row r="47" spans="1:5" x14ac:dyDescent="0.2">
      <c r="A47">
        <v>1917</v>
      </c>
      <c r="B47">
        <v>2</v>
      </c>
      <c r="C47">
        <v>21</v>
      </c>
      <c r="D47">
        <v>2.2799999999999998</v>
      </c>
      <c r="E47">
        <f t="shared" si="0"/>
        <v>32.175359999999998</v>
      </c>
    </row>
    <row r="48" spans="1:5" x14ac:dyDescent="0.2">
      <c r="A48">
        <v>1918</v>
      </c>
      <c r="B48">
        <v>1</v>
      </c>
      <c r="C48">
        <v>29.2</v>
      </c>
      <c r="D48">
        <v>2.2799999999999998</v>
      </c>
      <c r="E48">
        <f t="shared" si="0"/>
        <v>44.739072</v>
      </c>
    </row>
    <row r="49" spans="1:5" x14ac:dyDescent="0.2">
      <c r="A49">
        <v>1918</v>
      </c>
      <c r="B49">
        <v>2</v>
      </c>
      <c r="C49">
        <v>10.8</v>
      </c>
      <c r="D49">
        <v>2.2799999999999998</v>
      </c>
      <c r="E49">
        <f t="shared" si="0"/>
        <v>16.547328</v>
      </c>
    </row>
    <row r="50" spans="1:5" x14ac:dyDescent="0.2">
      <c r="A50">
        <v>1919</v>
      </c>
      <c r="B50">
        <v>1</v>
      </c>
      <c r="C50">
        <v>11.6</v>
      </c>
      <c r="D50">
        <v>2.2799999999999998</v>
      </c>
      <c r="E50">
        <f t="shared" si="0"/>
        <v>17.773056</v>
      </c>
    </row>
    <row r="51" spans="1:5" x14ac:dyDescent="0.2">
      <c r="A51">
        <v>1919</v>
      </c>
      <c r="B51">
        <v>2</v>
      </c>
      <c r="C51">
        <v>7</v>
      </c>
      <c r="D51">
        <v>2.2799999999999998</v>
      </c>
      <c r="E51">
        <f t="shared" si="0"/>
        <v>10.725119999999999</v>
      </c>
    </row>
    <row r="52" spans="1:5" x14ac:dyDescent="0.2">
      <c r="A52">
        <v>1920</v>
      </c>
      <c r="B52">
        <v>1</v>
      </c>
      <c r="C52">
        <v>34</v>
      </c>
      <c r="D52">
        <v>2.2799999999999998</v>
      </c>
      <c r="E52">
        <f t="shared" si="0"/>
        <v>52.093440000000001</v>
      </c>
    </row>
    <row r="53" spans="1:5" x14ac:dyDescent="0.2">
      <c r="A53">
        <v>1920</v>
      </c>
      <c r="B53">
        <v>2</v>
      </c>
      <c r="C53">
        <v>27.3</v>
      </c>
      <c r="D53">
        <v>2.2799999999999998</v>
      </c>
      <c r="E53">
        <f t="shared" si="0"/>
        <v>41.827967999999998</v>
      </c>
    </row>
    <row r="54" spans="1:5" x14ac:dyDescent="0.2">
      <c r="A54">
        <v>1921</v>
      </c>
      <c r="B54">
        <v>1</v>
      </c>
      <c r="C54">
        <v>15.7</v>
      </c>
      <c r="D54">
        <v>2.2799999999999998</v>
      </c>
      <c r="E54">
        <f t="shared" si="0"/>
        <v>24.054912000000002</v>
      </c>
    </row>
    <row r="55" spans="1:5" x14ac:dyDescent="0.2">
      <c r="A55">
        <v>1921</v>
      </c>
      <c r="B55">
        <v>2</v>
      </c>
      <c r="C55">
        <v>7.3</v>
      </c>
      <c r="D55">
        <v>2.2799999999999998</v>
      </c>
      <c r="E55">
        <f t="shared" si="0"/>
        <v>11.184768</v>
      </c>
    </row>
    <row r="56" spans="1:5" x14ac:dyDescent="0.2">
      <c r="A56">
        <v>1922</v>
      </c>
      <c r="B56">
        <v>1</v>
      </c>
      <c r="C56">
        <v>7.4</v>
      </c>
      <c r="D56">
        <v>2.2799999999999998</v>
      </c>
      <c r="E56">
        <f t="shared" si="0"/>
        <v>11.337983999999999</v>
      </c>
    </row>
    <row r="57" spans="1:5" x14ac:dyDescent="0.2">
      <c r="A57">
        <v>1922</v>
      </c>
      <c r="B57">
        <v>2</v>
      </c>
      <c r="C57">
        <v>3.8</v>
      </c>
      <c r="D57">
        <v>2.2799999999999998</v>
      </c>
      <c r="E57">
        <f t="shared" si="0"/>
        <v>5.8222079999999998</v>
      </c>
    </row>
    <row r="58" spans="1:5" x14ac:dyDescent="0.2">
      <c r="A58">
        <v>1923</v>
      </c>
      <c r="B58">
        <v>1</v>
      </c>
      <c r="C58">
        <v>23.5</v>
      </c>
      <c r="D58">
        <v>2.2799999999999998</v>
      </c>
      <c r="E58">
        <f t="shared" si="0"/>
        <v>36.005759999999995</v>
      </c>
    </row>
    <row r="59" spans="1:5" x14ac:dyDescent="0.2">
      <c r="A59">
        <v>1923</v>
      </c>
      <c r="B59">
        <v>2</v>
      </c>
      <c r="C59">
        <v>12.9</v>
      </c>
      <c r="D59">
        <v>2.2799999999999998</v>
      </c>
      <c r="E59">
        <f t="shared" si="0"/>
        <v>19.764863999999999</v>
      </c>
    </row>
    <row r="60" spans="1:5" x14ac:dyDescent="0.2">
      <c r="A60">
        <v>1924</v>
      </c>
      <c r="B60">
        <v>1</v>
      </c>
      <c r="C60">
        <v>17.7</v>
      </c>
      <c r="D60">
        <v>2.2799999999999998</v>
      </c>
      <c r="E60">
        <f t="shared" si="0"/>
        <v>27.119231999999997</v>
      </c>
    </row>
    <row r="61" spans="1:5" x14ac:dyDescent="0.2">
      <c r="A61">
        <v>1924</v>
      </c>
      <c r="B61">
        <v>2</v>
      </c>
      <c r="C61">
        <v>7.7</v>
      </c>
      <c r="D61">
        <v>2.2799999999999998</v>
      </c>
      <c r="E61">
        <f t="shared" si="0"/>
        <v>11.797632</v>
      </c>
    </row>
    <row r="62" spans="1:5" x14ac:dyDescent="0.2">
      <c r="A62">
        <v>1925</v>
      </c>
      <c r="B62">
        <v>1</v>
      </c>
      <c r="C62">
        <v>20.100000000000001</v>
      </c>
      <c r="D62">
        <v>2.2799999999999998</v>
      </c>
      <c r="E62">
        <f t="shared" si="0"/>
        <v>30.796415999999997</v>
      </c>
    </row>
    <row r="63" spans="1:5" x14ac:dyDescent="0.2">
      <c r="A63">
        <v>1925</v>
      </c>
      <c r="B63">
        <v>2</v>
      </c>
      <c r="C63">
        <v>11.4</v>
      </c>
      <c r="D63">
        <v>2.2799999999999998</v>
      </c>
      <c r="E63">
        <f t="shared" si="0"/>
        <v>17.466623999999999</v>
      </c>
    </row>
    <row r="64" spans="1:5" x14ac:dyDescent="0.2">
      <c r="A64">
        <v>1926</v>
      </c>
      <c r="B64">
        <v>1</v>
      </c>
      <c r="C64">
        <v>7</v>
      </c>
      <c r="D64">
        <v>2.2799999999999998</v>
      </c>
      <c r="E64">
        <f t="shared" si="0"/>
        <v>10.725119999999999</v>
      </c>
    </row>
    <row r="65" spans="1:5" x14ac:dyDescent="0.2">
      <c r="A65">
        <v>1926</v>
      </c>
      <c r="B65">
        <v>2</v>
      </c>
      <c r="C65">
        <v>7.1</v>
      </c>
      <c r="D65">
        <v>2.2799999999999998</v>
      </c>
      <c r="E65">
        <f t="shared" si="0"/>
        <v>10.878336000000001</v>
      </c>
    </row>
    <row r="66" spans="1:5" x14ac:dyDescent="0.2">
      <c r="A66">
        <v>1927</v>
      </c>
      <c r="B66">
        <v>1</v>
      </c>
      <c r="C66">
        <v>5.3</v>
      </c>
      <c r="D66">
        <v>2.2799999999999998</v>
      </c>
      <c r="E66">
        <f t="shared" si="0"/>
        <v>8.1204479999999997</v>
      </c>
    </row>
    <row r="67" spans="1:5" x14ac:dyDescent="0.2">
      <c r="A67">
        <v>1927</v>
      </c>
      <c r="B67">
        <v>2</v>
      </c>
      <c r="C67">
        <v>1.7</v>
      </c>
      <c r="D67">
        <v>2.2799999999999998</v>
      </c>
      <c r="E67">
        <f t="shared" ref="E67:E130" si="1">(C67*60)*1.12*(D67/100)</f>
        <v>2.6046719999999999</v>
      </c>
    </row>
    <row r="68" spans="1:5" x14ac:dyDescent="0.2">
      <c r="A68">
        <v>1928</v>
      </c>
      <c r="B68">
        <v>1</v>
      </c>
      <c r="C68">
        <v>28.9</v>
      </c>
      <c r="D68">
        <v>2.2799999999999998</v>
      </c>
      <c r="E68">
        <f t="shared" si="1"/>
        <v>44.279423999999999</v>
      </c>
    </row>
    <row r="69" spans="1:5" x14ac:dyDescent="0.2">
      <c r="A69">
        <v>1928</v>
      </c>
      <c r="B69">
        <v>2</v>
      </c>
      <c r="C69">
        <v>17.8</v>
      </c>
      <c r="D69">
        <v>2.2799999999999998</v>
      </c>
      <c r="E69">
        <f t="shared" si="1"/>
        <v>27.272447999999997</v>
      </c>
    </row>
    <row r="70" spans="1:5" x14ac:dyDescent="0.2">
      <c r="A70">
        <v>1929</v>
      </c>
      <c r="B70">
        <v>1</v>
      </c>
      <c r="C70">
        <v>17.3</v>
      </c>
      <c r="D70">
        <v>2.2799999999999998</v>
      </c>
      <c r="E70">
        <f t="shared" si="1"/>
        <v>26.506368000000002</v>
      </c>
    </row>
    <row r="71" spans="1:5" x14ac:dyDescent="0.2">
      <c r="A71">
        <v>1929</v>
      </c>
      <c r="B71">
        <v>2</v>
      </c>
      <c r="C71">
        <v>10</v>
      </c>
      <c r="D71">
        <v>2.2799999999999998</v>
      </c>
      <c r="E71">
        <f t="shared" si="1"/>
        <v>15.3216</v>
      </c>
    </row>
    <row r="72" spans="1:5" x14ac:dyDescent="0.2">
      <c r="A72">
        <v>1930</v>
      </c>
      <c r="B72">
        <v>1</v>
      </c>
      <c r="C72">
        <v>19.100000000000001</v>
      </c>
      <c r="D72">
        <v>2.2799999999999998</v>
      </c>
      <c r="E72">
        <f t="shared" si="1"/>
        <v>29.264256</v>
      </c>
    </row>
    <row r="73" spans="1:5" x14ac:dyDescent="0.2">
      <c r="A73">
        <v>1930</v>
      </c>
      <c r="B73">
        <v>2</v>
      </c>
      <c r="C73">
        <v>7.9</v>
      </c>
      <c r="D73">
        <v>2.2799999999999998</v>
      </c>
      <c r="E73">
        <f t="shared" si="1"/>
        <v>12.104063999999999</v>
      </c>
    </row>
    <row r="74" spans="1:5" x14ac:dyDescent="0.2">
      <c r="A74">
        <v>1930</v>
      </c>
      <c r="B74">
        <v>3</v>
      </c>
      <c r="C74">
        <v>7.4</v>
      </c>
      <c r="D74">
        <v>2.2799999999999998</v>
      </c>
      <c r="E74">
        <f t="shared" si="1"/>
        <v>11.337983999999999</v>
      </c>
    </row>
    <row r="75" spans="1:5" x14ac:dyDescent="0.2">
      <c r="A75">
        <v>1930</v>
      </c>
      <c r="B75">
        <v>4</v>
      </c>
      <c r="C75">
        <v>6.5</v>
      </c>
      <c r="D75">
        <v>2.2799999999999998</v>
      </c>
      <c r="E75">
        <f t="shared" si="1"/>
        <v>9.9590399999999999</v>
      </c>
    </row>
    <row r="76" spans="1:5" x14ac:dyDescent="0.2">
      <c r="A76">
        <v>1930</v>
      </c>
      <c r="B76">
        <v>5</v>
      </c>
      <c r="C76">
        <v>5.5</v>
      </c>
      <c r="D76">
        <v>2.2799999999999998</v>
      </c>
      <c r="E76">
        <f t="shared" si="1"/>
        <v>8.4268799999999988</v>
      </c>
    </row>
    <row r="77" spans="1:5" x14ac:dyDescent="0.2">
      <c r="A77">
        <v>1930</v>
      </c>
      <c r="B77">
        <v>6</v>
      </c>
      <c r="C77">
        <v>5.8</v>
      </c>
      <c r="D77">
        <v>2.2799999999999998</v>
      </c>
      <c r="E77">
        <f t="shared" si="1"/>
        <v>8.8865280000000002</v>
      </c>
    </row>
    <row r="78" spans="1:5" x14ac:dyDescent="0.2">
      <c r="A78">
        <v>1930</v>
      </c>
      <c r="B78">
        <v>7</v>
      </c>
      <c r="C78">
        <v>20.399999999999999</v>
      </c>
      <c r="D78">
        <v>2.2799999999999998</v>
      </c>
      <c r="E78">
        <f t="shared" si="1"/>
        <v>31.256063999999999</v>
      </c>
    </row>
    <row r="79" spans="1:5" x14ac:dyDescent="0.2">
      <c r="A79">
        <v>1930</v>
      </c>
      <c r="B79">
        <v>8</v>
      </c>
      <c r="C79">
        <v>20.399999999999999</v>
      </c>
      <c r="D79">
        <v>2.2799999999999998</v>
      </c>
      <c r="E79">
        <f t="shared" si="1"/>
        <v>31.256063999999999</v>
      </c>
    </row>
    <row r="80" spans="1:5" x14ac:dyDescent="0.2">
      <c r="A80">
        <v>1930</v>
      </c>
      <c r="B80">
        <v>9</v>
      </c>
      <c r="C80">
        <v>19.100000000000001</v>
      </c>
      <c r="D80">
        <v>2.2799999999999998</v>
      </c>
      <c r="E80">
        <f t="shared" si="1"/>
        <v>29.264256</v>
      </c>
    </row>
    <row r="81" spans="1:5" x14ac:dyDescent="0.2">
      <c r="A81">
        <v>1930</v>
      </c>
      <c r="B81">
        <v>10</v>
      </c>
      <c r="C81">
        <v>18.399999999999999</v>
      </c>
      <c r="D81">
        <v>2.2799999999999998</v>
      </c>
      <c r="E81">
        <f t="shared" si="1"/>
        <v>28.191743999999996</v>
      </c>
    </row>
    <row r="82" spans="1:5" x14ac:dyDescent="0.2">
      <c r="A82">
        <v>1931</v>
      </c>
      <c r="B82">
        <v>1</v>
      </c>
      <c r="C82">
        <v>25</v>
      </c>
      <c r="D82">
        <v>2.2799999999999998</v>
      </c>
      <c r="E82">
        <f t="shared" si="1"/>
        <v>38.304000000000002</v>
      </c>
    </row>
    <row r="83" spans="1:5" x14ac:dyDescent="0.2">
      <c r="A83">
        <v>1931</v>
      </c>
      <c r="B83">
        <v>2</v>
      </c>
      <c r="C83">
        <v>25.6</v>
      </c>
      <c r="D83">
        <v>2.2799999999999998</v>
      </c>
      <c r="E83">
        <f t="shared" si="1"/>
        <v>39.223295999999998</v>
      </c>
    </row>
    <row r="84" spans="1:5" x14ac:dyDescent="0.2">
      <c r="A84">
        <v>1931</v>
      </c>
      <c r="B84">
        <v>3</v>
      </c>
      <c r="C84">
        <v>25.2</v>
      </c>
      <c r="D84">
        <v>2.2799999999999998</v>
      </c>
      <c r="E84">
        <f t="shared" si="1"/>
        <v>38.610431999999996</v>
      </c>
    </row>
    <row r="85" spans="1:5" x14ac:dyDescent="0.2">
      <c r="A85">
        <v>1931</v>
      </c>
      <c r="B85">
        <v>4</v>
      </c>
      <c r="C85">
        <v>28.4</v>
      </c>
      <c r="D85">
        <v>2.2799999999999998</v>
      </c>
      <c r="E85">
        <f t="shared" si="1"/>
        <v>43.513344000000004</v>
      </c>
    </row>
    <row r="86" spans="1:5" x14ac:dyDescent="0.2">
      <c r="A86">
        <v>1931</v>
      </c>
      <c r="B86">
        <v>5</v>
      </c>
      <c r="C86">
        <v>32.299999999999997</v>
      </c>
      <c r="D86">
        <v>2.2799999999999998</v>
      </c>
      <c r="E86">
        <f t="shared" si="1"/>
        <v>49.488767999999993</v>
      </c>
    </row>
    <row r="87" spans="1:5" x14ac:dyDescent="0.2">
      <c r="A87">
        <v>1931</v>
      </c>
      <c r="B87">
        <v>6</v>
      </c>
      <c r="C87">
        <v>32.4</v>
      </c>
      <c r="D87">
        <v>2.2799999999999998</v>
      </c>
      <c r="E87">
        <f t="shared" si="1"/>
        <v>49.641984000000001</v>
      </c>
    </row>
    <row r="88" spans="1:5" x14ac:dyDescent="0.2">
      <c r="A88">
        <v>1931</v>
      </c>
      <c r="B88">
        <v>7</v>
      </c>
      <c r="C88">
        <v>28.5</v>
      </c>
      <c r="D88">
        <v>2.2799999999999998</v>
      </c>
      <c r="E88">
        <f t="shared" si="1"/>
        <v>43.666560000000004</v>
      </c>
    </row>
    <row r="89" spans="1:5" x14ac:dyDescent="0.2">
      <c r="A89">
        <v>1931</v>
      </c>
      <c r="B89">
        <v>8</v>
      </c>
      <c r="C89">
        <v>24.7</v>
      </c>
      <c r="D89">
        <v>2.2799999999999998</v>
      </c>
      <c r="E89">
        <f t="shared" si="1"/>
        <v>37.844352000000001</v>
      </c>
    </row>
    <row r="90" spans="1:5" x14ac:dyDescent="0.2">
      <c r="A90">
        <v>1931</v>
      </c>
      <c r="B90">
        <v>9</v>
      </c>
      <c r="C90">
        <v>27.4</v>
      </c>
      <c r="D90">
        <v>2.2799999999999998</v>
      </c>
      <c r="E90">
        <f t="shared" si="1"/>
        <v>41.981183999999999</v>
      </c>
    </row>
    <row r="91" spans="1:5" x14ac:dyDescent="0.2">
      <c r="A91">
        <v>1931</v>
      </c>
      <c r="B91">
        <v>10</v>
      </c>
      <c r="C91">
        <v>24.4</v>
      </c>
      <c r="D91">
        <v>2.2799999999999998</v>
      </c>
      <c r="E91">
        <f t="shared" si="1"/>
        <v>37.384703999999999</v>
      </c>
    </row>
    <row r="92" spans="1:5" x14ac:dyDescent="0.2">
      <c r="A92">
        <v>1932</v>
      </c>
      <c r="B92">
        <v>1</v>
      </c>
      <c r="C92">
        <v>30.2</v>
      </c>
      <c r="D92">
        <v>2.2799999999999998</v>
      </c>
      <c r="E92">
        <f t="shared" si="1"/>
        <v>46.271231999999998</v>
      </c>
    </row>
    <row r="93" spans="1:5" x14ac:dyDescent="0.2">
      <c r="A93">
        <v>1932</v>
      </c>
      <c r="B93">
        <v>2</v>
      </c>
      <c r="C93">
        <v>19.3</v>
      </c>
      <c r="D93">
        <v>2.2799999999999998</v>
      </c>
      <c r="E93">
        <f t="shared" si="1"/>
        <v>29.570687999999997</v>
      </c>
    </row>
    <row r="94" spans="1:5" x14ac:dyDescent="0.2">
      <c r="A94">
        <v>1932</v>
      </c>
      <c r="B94">
        <v>3</v>
      </c>
      <c r="C94">
        <v>23.9</v>
      </c>
      <c r="D94">
        <v>2.2799999999999998</v>
      </c>
      <c r="E94">
        <f t="shared" si="1"/>
        <v>36.618623999999997</v>
      </c>
    </row>
    <row r="95" spans="1:5" x14ac:dyDescent="0.2">
      <c r="A95">
        <v>1932</v>
      </c>
      <c r="B95">
        <v>4</v>
      </c>
      <c r="C95">
        <v>28.6</v>
      </c>
      <c r="D95">
        <v>2.2799999999999998</v>
      </c>
      <c r="E95">
        <f t="shared" si="1"/>
        <v>43.819775999999997</v>
      </c>
    </row>
    <row r="96" spans="1:5" x14ac:dyDescent="0.2">
      <c r="A96">
        <v>1932</v>
      </c>
      <c r="B96">
        <v>5</v>
      </c>
      <c r="C96">
        <v>22.7</v>
      </c>
      <c r="D96">
        <v>2.2799999999999998</v>
      </c>
      <c r="E96">
        <f t="shared" si="1"/>
        <v>34.780031999999999</v>
      </c>
    </row>
    <row r="97" spans="1:5" x14ac:dyDescent="0.2">
      <c r="A97">
        <v>1932</v>
      </c>
      <c r="B97">
        <v>6</v>
      </c>
      <c r="C97">
        <v>27.5</v>
      </c>
      <c r="D97">
        <v>2.2799999999999998</v>
      </c>
      <c r="E97">
        <f t="shared" si="1"/>
        <v>42.134399999999999</v>
      </c>
    </row>
    <row r="98" spans="1:5" x14ac:dyDescent="0.2">
      <c r="A98">
        <v>1932</v>
      </c>
      <c r="B98">
        <v>7</v>
      </c>
      <c r="C98">
        <v>35.1</v>
      </c>
      <c r="D98">
        <v>2.2799999999999998</v>
      </c>
      <c r="E98">
        <f t="shared" si="1"/>
        <v>53.778815999999999</v>
      </c>
    </row>
    <row r="99" spans="1:5" x14ac:dyDescent="0.2">
      <c r="A99">
        <v>1932</v>
      </c>
      <c r="B99">
        <v>8</v>
      </c>
      <c r="C99">
        <v>31.8</v>
      </c>
      <c r="D99">
        <v>2.2799999999999998</v>
      </c>
      <c r="E99">
        <f t="shared" si="1"/>
        <v>48.722687999999998</v>
      </c>
    </row>
    <row r="100" spans="1:5" x14ac:dyDescent="0.2">
      <c r="A100">
        <v>1932</v>
      </c>
      <c r="B100">
        <v>9</v>
      </c>
      <c r="C100">
        <v>27.6</v>
      </c>
      <c r="D100">
        <v>2.2799999999999998</v>
      </c>
      <c r="E100">
        <f t="shared" si="1"/>
        <v>42.287616</v>
      </c>
    </row>
    <row r="101" spans="1:5" x14ac:dyDescent="0.2">
      <c r="A101">
        <v>1932</v>
      </c>
      <c r="B101">
        <v>10</v>
      </c>
      <c r="C101">
        <v>27.5</v>
      </c>
      <c r="D101">
        <v>2.2799999999999998</v>
      </c>
      <c r="E101">
        <f t="shared" si="1"/>
        <v>42.134399999999999</v>
      </c>
    </row>
    <row r="102" spans="1:5" x14ac:dyDescent="0.2">
      <c r="A102">
        <v>1933</v>
      </c>
      <c r="B102">
        <v>1</v>
      </c>
      <c r="C102">
        <v>28</v>
      </c>
      <c r="D102">
        <v>2.2799999999999998</v>
      </c>
      <c r="E102">
        <f t="shared" si="1"/>
        <v>42.900479999999995</v>
      </c>
    </row>
    <row r="103" spans="1:5" x14ac:dyDescent="0.2">
      <c r="A103">
        <v>1933</v>
      </c>
      <c r="B103">
        <v>2</v>
      </c>
      <c r="C103">
        <v>12.3</v>
      </c>
      <c r="D103">
        <v>2.2799999999999998</v>
      </c>
      <c r="E103">
        <f t="shared" si="1"/>
        <v>18.845568</v>
      </c>
    </row>
    <row r="104" spans="1:5" x14ac:dyDescent="0.2">
      <c r="A104">
        <v>1933</v>
      </c>
      <c r="B104">
        <v>3</v>
      </c>
      <c r="C104">
        <v>22.1</v>
      </c>
      <c r="D104">
        <v>2.2799999999999998</v>
      </c>
      <c r="E104">
        <f t="shared" si="1"/>
        <v>33.860735999999996</v>
      </c>
    </row>
    <row r="105" spans="1:5" x14ac:dyDescent="0.2">
      <c r="A105">
        <v>1933</v>
      </c>
      <c r="B105">
        <v>4</v>
      </c>
      <c r="C105">
        <v>22.9</v>
      </c>
      <c r="D105">
        <v>2.2799999999999998</v>
      </c>
      <c r="E105">
        <f t="shared" si="1"/>
        <v>35.086463999999999</v>
      </c>
    </row>
    <row r="106" spans="1:5" x14ac:dyDescent="0.2">
      <c r="A106">
        <v>1933</v>
      </c>
      <c r="B106">
        <v>5</v>
      </c>
      <c r="C106">
        <v>25.1</v>
      </c>
      <c r="D106">
        <v>2.2799999999999998</v>
      </c>
      <c r="E106">
        <f t="shared" si="1"/>
        <v>38.457216000000003</v>
      </c>
    </row>
    <row r="107" spans="1:5" x14ac:dyDescent="0.2">
      <c r="A107">
        <v>1933</v>
      </c>
      <c r="B107">
        <v>6</v>
      </c>
      <c r="C107">
        <v>23.1</v>
      </c>
      <c r="D107">
        <v>2.2799999999999998</v>
      </c>
      <c r="E107">
        <f t="shared" si="1"/>
        <v>35.392896</v>
      </c>
    </row>
    <row r="108" spans="1:5" x14ac:dyDescent="0.2">
      <c r="A108">
        <v>1933</v>
      </c>
      <c r="B108">
        <v>7</v>
      </c>
      <c r="C108">
        <v>30.1</v>
      </c>
      <c r="D108">
        <v>2.2799999999999998</v>
      </c>
      <c r="E108">
        <f t="shared" si="1"/>
        <v>46.118015999999997</v>
      </c>
    </row>
    <row r="109" spans="1:5" x14ac:dyDescent="0.2">
      <c r="A109">
        <v>1933</v>
      </c>
      <c r="B109">
        <v>8</v>
      </c>
      <c r="C109">
        <v>30.1</v>
      </c>
      <c r="D109">
        <v>2.2799999999999998</v>
      </c>
      <c r="E109">
        <f t="shared" si="1"/>
        <v>46.118015999999997</v>
      </c>
    </row>
    <row r="110" spans="1:5" x14ac:dyDescent="0.2">
      <c r="A110">
        <v>1933</v>
      </c>
      <c r="B110">
        <v>9</v>
      </c>
      <c r="C110">
        <v>31.2</v>
      </c>
      <c r="D110">
        <v>2.2799999999999998</v>
      </c>
      <c r="E110">
        <f t="shared" si="1"/>
        <v>47.803392000000002</v>
      </c>
    </row>
    <row r="111" spans="1:5" x14ac:dyDescent="0.2">
      <c r="A111">
        <v>1933</v>
      </c>
      <c r="B111">
        <v>10</v>
      </c>
      <c r="C111">
        <v>26.7</v>
      </c>
      <c r="D111">
        <v>2.2799999999999998</v>
      </c>
      <c r="E111">
        <f t="shared" si="1"/>
        <v>40.908672000000003</v>
      </c>
    </row>
    <row r="112" spans="1:5" x14ac:dyDescent="0.2">
      <c r="A112">
        <v>1934</v>
      </c>
      <c r="B112">
        <v>1</v>
      </c>
      <c r="C112">
        <v>12.7</v>
      </c>
      <c r="D112">
        <v>2.2799999999999998</v>
      </c>
      <c r="E112">
        <f t="shared" si="1"/>
        <v>19.458431999999998</v>
      </c>
    </row>
    <row r="113" spans="1:5" x14ac:dyDescent="0.2">
      <c r="A113">
        <v>1934</v>
      </c>
      <c r="B113">
        <v>2</v>
      </c>
      <c r="C113">
        <v>12.7</v>
      </c>
      <c r="D113">
        <v>2.2799999999999998</v>
      </c>
      <c r="E113">
        <f t="shared" si="1"/>
        <v>19.458431999999998</v>
      </c>
    </row>
    <row r="114" spans="1:5" x14ac:dyDescent="0.2">
      <c r="A114">
        <v>1934</v>
      </c>
      <c r="B114">
        <v>3</v>
      </c>
      <c r="C114">
        <v>18.7</v>
      </c>
      <c r="D114">
        <v>2.2799999999999998</v>
      </c>
      <c r="E114">
        <f t="shared" si="1"/>
        <v>28.651391999999998</v>
      </c>
    </row>
    <row r="115" spans="1:5" x14ac:dyDescent="0.2">
      <c r="A115">
        <v>1934</v>
      </c>
      <c r="B115">
        <v>4</v>
      </c>
      <c r="C115">
        <v>18</v>
      </c>
      <c r="D115">
        <v>2.2799999999999998</v>
      </c>
      <c r="E115">
        <f t="shared" si="1"/>
        <v>27.578880000000002</v>
      </c>
    </row>
    <row r="116" spans="1:5" x14ac:dyDescent="0.2">
      <c r="A116">
        <v>1934</v>
      </c>
      <c r="B116">
        <v>5</v>
      </c>
      <c r="C116">
        <v>21.9</v>
      </c>
      <c r="D116">
        <v>2.2799999999999998</v>
      </c>
      <c r="E116">
        <f t="shared" si="1"/>
        <v>33.554303999999995</v>
      </c>
    </row>
    <row r="117" spans="1:5" x14ac:dyDescent="0.2">
      <c r="A117">
        <v>1934</v>
      </c>
      <c r="B117">
        <v>6</v>
      </c>
      <c r="C117">
        <v>12.4</v>
      </c>
      <c r="D117">
        <v>2.2799999999999998</v>
      </c>
      <c r="E117">
        <f t="shared" si="1"/>
        <v>18.998784000000001</v>
      </c>
    </row>
    <row r="118" spans="1:5" x14ac:dyDescent="0.2">
      <c r="A118">
        <v>1934</v>
      </c>
      <c r="B118">
        <v>7</v>
      </c>
      <c r="C118">
        <v>14.1</v>
      </c>
      <c r="D118">
        <v>2.2799999999999998</v>
      </c>
      <c r="E118">
        <f t="shared" si="1"/>
        <v>21.603456000000001</v>
      </c>
    </row>
    <row r="119" spans="1:5" x14ac:dyDescent="0.2">
      <c r="A119">
        <v>1934</v>
      </c>
      <c r="B119">
        <v>8</v>
      </c>
      <c r="C119">
        <v>14.2</v>
      </c>
      <c r="D119">
        <v>2.2799999999999998</v>
      </c>
      <c r="E119">
        <f t="shared" si="1"/>
        <v>21.756672000000002</v>
      </c>
    </row>
    <row r="120" spans="1:5" x14ac:dyDescent="0.2">
      <c r="A120">
        <v>1934</v>
      </c>
      <c r="B120">
        <v>9</v>
      </c>
      <c r="C120">
        <v>13.9</v>
      </c>
      <c r="D120">
        <v>2.2799999999999998</v>
      </c>
      <c r="E120">
        <f t="shared" si="1"/>
        <v>21.297023999999997</v>
      </c>
    </row>
    <row r="121" spans="1:5" x14ac:dyDescent="0.2">
      <c r="A121">
        <v>1934</v>
      </c>
      <c r="B121">
        <v>10</v>
      </c>
      <c r="C121">
        <v>13</v>
      </c>
      <c r="D121">
        <v>2.2799999999999998</v>
      </c>
      <c r="E121">
        <f t="shared" si="1"/>
        <v>19.91808</v>
      </c>
    </row>
    <row r="122" spans="1:5" x14ac:dyDescent="0.2">
      <c r="A122">
        <v>1935</v>
      </c>
      <c r="B122">
        <v>1</v>
      </c>
      <c r="C122">
        <v>27.7</v>
      </c>
      <c r="D122">
        <v>2.2799999999999998</v>
      </c>
      <c r="E122">
        <f t="shared" si="1"/>
        <v>42.440832</v>
      </c>
    </row>
    <row r="123" spans="1:5" x14ac:dyDescent="0.2">
      <c r="A123">
        <v>1935</v>
      </c>
      <c r="B123">
        <v>2</v>
      </c>
      <c r="C123">
        <v>14</v>
      </c>
      <c r="D123">
        <v>2.2799999999999998</v>
      </c>
      <c r="E123">
        <f t="shared" si="1"/>
        <v>21.450239999999997</v>
      </c>
    </row>
    <row r="124" spans="1:5" x14ac:dyDescent="0.2">
      <c r="A124">
        <v>1935</v>
      </c>
      <c r="B124">
        <v>3</v>
      </c>
      <c r="C124">
        <v>24.1</v>
      </c>
      <c r="D124">
        <v>2.2799999999999998</v>
      </c>
      <c r="E124">
        <f t="shared" si="1"/>
        <v>36.925055999999998</v>
      </c>
    </row>
    <row r="125" spans="1:5" x14ac:dyDescent="0.2">
      <c r="A125">
        <v>1935</v>
      </c>
      <c r="B125">
        <v>4</v>
      </c>
      <c r="C125">
        <v>26.1</v>
      </c>
      <c r="D125">
        <v>2.2799999999999998</v>
      </c>
      <c r="E125">
        <f t="shared" si="1"/>
        <v>39.989376</v>
      </c>
    </row>
    <row r="126" spans="1:5" x14ac:dyDescent="0.2">
      <c r="A126">
        <v>1935</v>
      </c>
      <c r="B126">
        <v>5</v>
      </c>
      <c r="C126">
        <v>27</v>
      </c>
      <c r="D126">
        <v>2.2799999999999998</v>
      </c>
      <c r="E126">
        <f t="shared" si="1"/>
        <v>41.368319999999997</v>
      </c>
    </row>
    <row r="127" spans="1:5" x14ac:dyDescent="0.2">
      <c r="A127">
        <v>1935</v>
      </c>
      <c r="B127">
        <v>6</v>
      </c>
      <c r="C127">
        <v>28</v>
      </c>
      <c r="D127">
        <v>2.2799999999999998</v>
      </c>
      <c r="E127">
        <f t="shared" si="1"/>
        <v>42.900479999999995</v>
      </c>
    </row>
    <row r="128" spans="1:5" x14ac:dyDescent="0.2">
      <c r="A128">
        <v>1935</v>
      </c>
      <c r="B128">
        <v>7</v>
      </c>
      <c r="C128">
        <v>23.4</v>
      </c>
      <c r="D128">
        <v>2.2799999999999998</v>
      </c>
      <c r="E128">
        <f t="shared" si="1"/>
        <v>35.852544000000002</v>
      </c>
    </row>
    <row r="129" spans="1:5" x14ac:dyDescent="0.2">
      <c r="A129">
        <v>1935</v>
      </c>
      <c r="B129">
        <v>8</v>
      </c>
      <c r="C129">
        <v>27.2</v>
      </c>
      <c r="D129">
        <v>2.2799999999999998</v>
      </c>
      <c r="E129">
        <f t="shared" si="1"/>
        <v>41.674751999999998</v>
      </c>
    </row>
    <row r="130" spans="1:5" x14ac:dyDescent="0.2">
      <c r="A130">
        <v>1935</v>
      </c>
      <c r="B130">
        <v>9</v>
      </c>
      <c r="C130">
        <v>23.6</v>
      </c>
      <c r="D130">
        <v>2.2799999999999998</v>
      </c>
      <c r="E130">
        <f t="shared" si="1"/>
        <v>36.158975999999996</v>
      </c>
    </row>
    <row r="131" spans="1:5" x14ac:dyDescent="0.2">
      <c r="A131">
        <v>1935</v>
      </c>
      <c r="B131">
        <v>10</v>
      </c>
      <c r="C131">
        <v>20</v>
      </c>
      <c r="D131">
        <v>2.2799999999999998</v>
      </c>
      <c r="E131">
        <f t="shared" ref="E131:E194" si="2">(C131*60)*1.12*(D131/100)</f>
        <v>30.6432</v>
      </c>
    </row>
    <row r="132" spans="1:5" x14ac:dyDescent="0.2">
      <c r="A132">
        <v>1936</v>
      </c>
      <c r="B132">
        <v>1</v>
      </c>
      <c r="C132">
        <v>21.8</v>
      </c>
      <c r="D132">
        <v>2.2799999999999998</v>
      </c>
      <c r="E132">
        <f t="shared" si="2"/>
        <v>33.401087999999994</v>
      </c>
    </row>
    <row r="133" spans="1:5" x14ac:dyDescent="0.2">
      <c r="A133">
        <v>1936</v>
      </c>
      <c r="B133">
        <v>2</v>
      </c>
      <c r="C133">
        <v>19.3</v>
      </c>
      <c r="D133">
        <v>2.2799999999999998</v>
      </c>
      <c r="E133">
        <f t="shared" si="2"/>
        <v>29.570687999999997</v>
      </c>
    </row>
    <row r="134" spans="1:5" x14ac:dyDescent="0.2">
      <c r="A134">
        <v>1936</v>
      </c>
      <c r="B134">
        <v>3</v>
      </c>
      <c r="C134">
        <v>19.399999999999999</v>
      </c>
      <c r="D134">
        <v>2.2799999999999998</v>
      </c>
      <c r="E134">
        <f t="shared" si="2"/>
        <v>29.723903999999997</v>
      </c>
    </row>
    <row r="135" spans="1:5" x14ac:dyDescent="0.2">
      <c r="A135">
        <v>1936</v>
      </c>
      <c r="B135">
        <v>4</v>
      </c>
      <c r="C135">
        <v>20.2</v>
      </c>
      <c r="D135">
        <v>2.2799999999999998</v>
      </c>
      <c r="E135">
        <f t="shared" si="2"/>
        <v>30.949631999999998</v>
      </c>
    </row>
    <row r="136" spans="1:5" x14ac:dyDescent="0.2">
      <c r="A136">
        <v>1936</v>
      </c>
      <c r="B136">
        <v>5</v>
      </c>
      <c r="C136">
        <v>20.6</v>
      </c>
      <c r="D136">
        <v>2.2799999999999998</v>
      </c>
      <c r="E136">
        <f t="shared" si="2"/>
        <v>31.562495999999999</v>
      </c>
    </row>
    <row r="137" spans="1:5" x14ac:dyDescent="0.2">
      <c r="A137">
        <v>1936</v>
      </c>
      <c r="B137">
        <v>6</v>
      </c>
      <c r="C137">
        <v>16.899999999999999</v>
      </c>
      <c r="D137">
        <v>2.2799999999999998</v>
      </c>
      <c r="E137">
        <f t="shared" si="2"/>
        <v>25.893504</v>
      </c>
    </row>
    <row r="138" spans="1:5" x14ac:dyDescent="0.2">
      <c r="A138">
        <v>1936</v>
      </c>
      <c r="B138">
        <v>7</v>
      </c>
      <c r="C138">
        <v>21.7</v>
      </c>
      <c r="D138">
        <v>2.2799999999999998</v>
      </c>
      <c r="E138">
        <f t="shared" si="2"/>
        <v>33.247872000000001</v>
      </c>
    </row>
    <row r="139" spans="1:5" x14ac:dyDescent="0.2">
      <c r="A139">
        <v>1936</v>
      </c>
      <c r="B139">
        <v>8</v>
      </c>
      <c r="C139">
        <v>20.6</v>
      </c>
      <c r="D139">
        <v>2.2799999999999998</v>
      </c>
      <c r="E139">
        <f t="shared" si="2"/>
        <v>31.562495999999999</v>
      </c>
    </row>
    <row r="140" spans="1:5" x14ac:dyDescent="0.2">
      <c r="A140">
        <v>1936</v>
      </c>
      <c r="B140">
        <v>9</v>
      </c>
      <c r="C140">
        <v>18.100000000000001</v>
      </c>
      <c r="D140">
        <v>2.2799999999999998</v>
      </c>
      <c r="E140">
        <f t="shared" si="2"/>
        <v>27.732096000000002</v>
      </c>
    </row>
    <row r="141" spans="1:5" x14ac:dyDescent="0.2">
      <c r="A141">
        <v>1936</v>
      </c>
      <c r="B141">
        <v>10</v>
      </c>
      <c r="C141">
        <v>19</v>
      </c>
      <c r="D141">
        <v>2.2799999999999998</v>
      </c>
      <c r="E141">
        <f t="shared" si="2"/>
        <v>29.111039999999999</v>
      </c>
    </row>
    <row r="142" spans="1:5" x14ac:dyDescent="0.2">
      <c r="A142">
        <v>1937</v>
      </c>
      <c r="B142">
        <v>1</v>
      </c>
      <c r="C142">
        <v>28.3</v>
      </c>
      <c r="D142">
        <v>2.2799999999999998</v>
      </c>
      <c r="E142">
        <f t="shared" si="2"/>
        <v>43.360128000000003</v>
      </c>
    </row>
    <row r="143" spans="1:5" x14ac:dyDescent="0.2">
      <c r="A143">
        <v>1937</v>
      </c>
      <c r="B143">
        <v>2</v>
      </c>
      <c r="C143">
        <v>22</v>
      </c>
      <c r="D143">
        <v>2.2799999999999998</v>
      </c>
      <c r="E143">
        <f t="shared" si="2"/>
        <v>33.707519999999995</v>
      </c>
    </row>
    <row r="144" spans="1:5" x14ac:dyDescent="0.2">
      <c r="A144">
        <v>1937</v>
      </c>
      <c r="B144">
        <v>3</v>
      </c>
      <c r="C144">
        <v>28.8</v>
      </c>
      <c r="D144">
        <v>2.2799999999999998</v>
      </c>
      <c r="E144">
        <f t="shared" si="2"/>
        <v>44.126207999999998</v>
      </c>
    </row>
    <row r="145" spans="1:5" x14ac:dyDescent="0.2">
      <c r="A145">
        <v>1937</v>
      </c>
      <c r="B145">
        <v>4</v>
      </c>
      <c r="C145">
        <v>30.3</v>
      </c>
      <c r="D145">
        <v>2.2799999999999998</v>
      </c>
      <c r="E145">
        <f t="shared" si="2"/>
        <v>46.424447999999998</v>
      </c>
    </row>
    <row r="146" spans="1:5" x14ac:dyDescent="0.2">
      <c r="A146">
        <v>1937</v>
      </c>
      <c r="B146">
        <v>5</v>
      </c>
      <c r="C146">
        <v>32.200000000000003</v>
      </c>
      <c r="D146">
        <v>2.2799999999999998</v>
      </c>
      <c r="E146">
        <f t="shared" si="2"/>
        <v>49.335552000000007</v>
      </c>
    </row>
    <row r="147" spans="1:5" x14ac:dyDescent="0.2">
      <c r="A147">
        <v>1937</v>
      </c>
      <c r="B147">
        <v>6</v>
      </c>
      <c r="C147">
        <v>32.5</v>
      </c>
      <c r="D147">
        <v>2.2799999999999998</v>
      </c>
      <c r="E147">
        <f t="shared" si="2"/>
        <v>49.795199999999994</v>
      </c>
    </row>
    <row r="148" spans="1:5" x14ac:dyDescent="0.2">
      <c r="A148">
        <v>1937</v>
      </c>
      <c r="B148">
        <v>7</v>
      </c>
      <c r="C148">
        <v>28.7</v>
      </c>
      <c r="D148">
        <v>2.2799999999999998</v>
      </c>
      <c r="E148">
        <f t="shared" si="2"/>
        <v>43.972991999999998</v>
      </c>
    </row>
    <row r="149" spans="1:5" x14ac:dyDescent="0.2">
      <c r="A149">
        <v>1937</v>
      </c>
      <c r="B149">
        <v>8</v>
      </c>
      <c r="C149">
        <v>28.5</v>
      </c>
      <c r="D149">
        <v>2.2799999999999998</v>
      </c>
      <c r="E149">
        <f t="shared" si="2"/>
        <v>43.666560000000004</v>
      </c>
    </row>
    <row r="150" spans="1:5" x14ac:dyDescent="0.2">
      <c r="A150">
        <v>1937</v>
      </c>
      <c r="B150">
        <v>9</v>
      </c>
      <c r="C150">
        <v>26.8</v>
      </c>
      <c r="D150">
        <v>2.2799999999999998</v>
      </c>
      <c r="E150">
        <f t="shared" si="2"/>
        <v>41.061888000000003</v>
      </c>
    </row>
    <row r="151" spans="1:5" x14ac:dyDescent="0.2">
      <c r="A151">
        <v>1937</v>
      </c>
      <c r="B151">
        <v>10</v>
      </c>
      <c r="C151">
        <v>25.6</v>
      </c>
      <c r="D151">
        <v>2.2799999999999998</v>
      </c>
      <c r="E151">
        <f t="shared" si="2"/>
        <v>39.223295999999998</v>
      </c>
    </row>
    <row r="152" spans="1:5" x14ac:dyDescent="0.2">
      <c r="A152">
        <v>1938</v>
      </c>
      <c r="B152">
        <v>1</v>
      </c>
      <c r="C152">
        <v>10.199999999999999</v>
      </c>
      <c r="D152">
        <v>2.2799999999999998</v>
      </c>
      <c r="E152">
        <f t="shared" si="2"/>
        <v>15.628031999999999</v>
      </c>
    </row>
    <row r="153" spans="1:5" x14ac:dyDescent="0.2">
      <c r="A153">
        <v>1938</v>
      </c>
      <c r="B153">
        <v>2</v>
      </c>
      <c r="C153">
        <v>3.4</v>
      </c>
      <c r="D153">
        <v>2.2799999999999998</v>
      </c>
      <c r="E153">
        <f t="shared" si="2"/>
        <v>5.2093439999999998</v>
      </c>
    </row>
    <row r="154" spans="1:5" x14ac:dyDescent="0.2">
      <c r="A154">
        <v>1938</v>
      </c>
      <c r="B154">
        <v>3</v>
      </c>
      <c r="C154">
        <v>11.7</v>
      </c>
      <c r="D154">
        <v>2.2799999999999998</v>
      </c>
      <c r="E154">
        <f t="shared" si="2"/>
        <v>17.926272000000001</v>
      </c>
    </row>
    <row r="155" spans="1:5" x14ac:dyDescent="0.2">
      <c r="A155">
        <v>1938</v>
      </c>
      <c r="B155">
        <v>4</v>
      </c>
      <c r="C155">
        <v>11.7</v>
      </c>
      <c r="D155">
        <v>2.2799999999999998</v>
      </c>
      <c r="E155">
        <f t="shared" si="2"/>
        <v>17.926272000000001</v>
      </c>
    </row>
    <row r="156" spans="1:5" x14ac:dyDescent="0.2">
      <c r="A156">
        <v>1938</v>
      </c>
      <c r="B156">
        <v>5</v>
      </c>
      <c r="C156">
        <v>12.4</v>
      </c>
      <c r="D156">
        <v>2.2799999999999998</v>
      </c>
      <c r="E156">
        <f t="shared" si="2"/>
        <v>18.998784000000001</v>
      </c>
    </row>
    <row r="157" spans="1:5" x14ac:dyDescent="0.2">
      <c r="A157">
        <v>1938</v>
      </c>
      <c r="B157">
        <v>6</v>
      </c>
      <c r="C157">
        <v>14.1</v>
      </c>
      <c r="D157">
        <v>2.2799999999999998</v>
      </c>
      <c r="E157">
        <f t="shared" si="2"/>
        <v>21.603456000000001</v>
      </c>
    </row>
    <row r="158" spans="1:5" x14ac:dyDescent="0.2">
      <c r="A158">
        <v>1938</v>
      </c>
      <c r="B158">
        <v>7</v>
      </c>
      <c r="C158">
        <v>12.4</v>
      </c>
      <c r="D158">
        <v>2.2799999999999998</v>
      </c>
      <c r="E158">
        <f t="shared" si="2"/>
        <v>18.998784000000001</v>
      </c>
    </row>
    <row r="159" spans="1:5" x14ac:dyDescent="0.2">
      <c r="A159">
        <v>1938</v>
      </c>
      <c r="B159">
        <v>8</v>
      </c>
      <c r="C159">
        <v>11.5</v>
      </c>
      <c r="D159">
        <v>2.2799999999999998</v>
      </c>
      <c r="E159">
        <f t="shared" si="2"/>
        <v>17.61984</v>
      </c>
    </row>
    <row r="160" spans="1:5" x14ac:dyDescent="0.2">
      <c r="A160">
        <v>1938</v>
      </c>
      <c r="B160">
        <v>9</v>
      </c>
      <c r="C160">
        <v>12.7</v>
      </c>
      <c r="D160">
        <v>2.2799999999999998</v>
      </c>
      <c r="E160">
        <f t="shared" si="2"/>
        <v>19.458431999999998</v>
      </c>
    </row>
    <row r="161" spans="1:5" x14ac:dyDescent="0.2">
      <c r="A161">
        <v>1938</v>
      </c>
      <c r="B161">
        <v>10</v>
      </c>
      <c r="C161">
        <v>12</v>
      </c>
      <c r="D161">
        <v>2.2799999999999998</v>
      </c>
      <c r="E161">
        <f t="shared" si="2"/>
        <v>18.385919999999999</v>
      </c>
    </row>
    <row r="162" spans="1:5" x14ac:dyDescent="0.2">
      <c r="A162">
        <v>1939</v>
      </c>
      <c r="B162">
        <v>1</v>
      </c>
      <c r="C162">
        <v>25.2</v>
      </c>
      <c r="D162">
        <v>2.2799999999999998</v>
      </c>
      <c r="E162">
        <f t="shared" si="2"/>
        <v>38.610431999999996</v>
      </c>
    </row>
    <row r="163" spans="1:5" x14ac:dyDescent="0.2">
      <c r="A163">
        <v>1939</v>
      </c>
      <c r="B163">
        <v>2</v>
      </c>
      <c r="C163">
        <v>15.3</v>
      </c>
      <c r="D163">
        <v>2.2799999999999998</v>
      </c>
      <c r="E163">
        <f t="shared" si="2"/>
        <v>23.442048</v>
      </c>
    </row>
    <row r="164" spans="1:5" x14ac:dyDescent="0.2">
      <c r="A164">
        <v>1939</v>
      </c>
      <c r="B164">
        <v>3</v>
      </c>
      <c r="C164">
        <v>25.8</v>
      </c>
      <c r="D164">
        <v>2.2799999999999998</v>
      </c>
      <c r="E164">
        <f t="shared" si="2"/>
        <v>39.529727999999999</v>
      </c>
    </row>
    <row r="165" spans="1:5" x14ac:dyDescent="0.2">
      <c r="A165">
        <v>1939</v>
      </c>
      <c r="B165">
        <v>4</v>
      </c>
      <c r="C165">
        <v>24.4</v>
      </c>
      <c r="D165">
        <v>2.2799999999999998</v>
      </c>
      <c r="E165">
        <f t="shared" si="2"/>
        <v>37.384703999999999</v>
      </c>
    </row>
    <row r="166" spans="1:5" x14ac:dyDescent="0.2">
      <c r="A166">
        <v>1939</v>
      </c>
      <c r="B166">
        <v>5</v>
      </c>
      <c r="C166">
        <v>26.7</v>
      </c>
      <c r="D166">
        <v>2.2799999999999998</v>
      </c>
      <c r="E166">
        <f t="shared" si="2"/>
        <v>40.908672000000003</v>
      </c>
    </row>
    <row r="167" spans="1:5" x14ac:dyDescent="0.2">
      <c r="A167">
        <v>1939</v>
      </c>
      <c r="B167">
        <v>6</v>
      </c>
      <c r="C167">
        <v>28</v>
      </c>
      <c r="D167">
        <v>2.2799999999999998</v>
      </c>
      <c r="E167">
        <f t="shared" si="2"/>
        <v>42.900479999999995</v>
      </c>
    </row>
    <row r="168" spans="1:5" x14ac:dyDescent="0.2">
      <c r="A168">
        <v>1939</v>
      </c>
      <c r="B168">
        <v>7</v>
      </c>
      <c r="C168">
        <v>28.7</v>
      </c>
      <c r="D168">
        <v>2.2799999999999998</v>
      </c>
      <c r="E168">
        <f t="shared" si="2"/>
        <v>43.972991999999998</v>
      </c>
    </row>
    <row r="169" spans="1:5" x14ac:dyDescent="0.2">
      <c r="A169">
        <v>1939</v>
      </c>
      <c r="B169">
        <v>8</v>
      </c>
      <c r="C169">
        <v>28.8</v>
      </c>
      <c r="D169">
        <v>2.2799999999999998</v>
      </c>
      <c r="E169">
        <f t="shared" si="2"/>
        <v>44.126207999999998</v>
      </c>
    </row>
    <row r="170" spans="1:5" x14ac:dyDescent="0.2">
      <c r="A170">
        <v>1939</v>
      </c>
      <c r="B170">
        <v>9</v>
      </c>
      <c r="C170">
        <v>28</v>
      </c>
      <c r="D170">
        <v>2.2799999999999998</v>
      </c>
      <c r="E170">
        <f t="shared" si="2"/>
        <v>42.900479999999995</v>
      </c>
    </row>
    <row r="171" spans="1:5" x14ac:dyDescent="0.2">
      <c r="A171">
        <v>1939</v>
      </c>
      <c r="B171">
        <v>10</v>
      </c>
      <c r="C171">
        <v>26.8</v>
      </c>
      <c r="D171">
        <v>2.2799999999999998</v>
      </c>
      <c r="E171">
        <f t="shared" si="2"/>
        <v>41.061888000000003</v>
      </c>
    </row>
    <row r="172" spans="1:5" x14ac:dyDescent="0.2">
      <c r="A172">
        <v>1940</v>
      </c>
      <c r="B172">
        <v>1</v>
      </c>
      <c r="C172">
        <v>28.2</v>
      </c>
      <c r="D172">
        <v>2.2799999999999998</v>
      </c>
      <c r="E172">
        <f t="shared" si="2"/>
        <v>43.206912000000003</v>
      </c>
    </row>
    <row r="173" spans="1:5" x14ac:dyDescent="0.2">
      <c r="A173">
        <v>1940</v>
      </c>
      <c r="B173">
        <v>2</v>
      </c>
      <c r="C173">
        <v>15.2</v>
      </c>
      <c r="D173">
        <v>2.2799999999999998</v>
      </c>
      <c r="E173">
        <f t="shared" si="2"/>
        <v>23.288831999999999</v>
      </c>
    </row>
    <row r="174" spans="1:5" x14ac:dyDescent="0.2">
      <c r="A174">
        <v>1940</v>
      </c>
      <c r="B174">
        <v>3</v>
      </c>
      <c r="C174">
        <v>28.6</v>
      </c>
      <c r="D174">
        <v>2.2799999999999998</v>
      </c>
      <c r="E174">
        <f t="shared" si="2"/>
        <v>43.819775999999997</v>
      </c>
    </row>
    <row r="175" spans="1:5" x14ac:dyDescent="0.2">
      <c r="A175">
        <v>1940</v>
      </c>
      <c r="B175">
        <v>4</v>
      </c>
      <c r="C175">
        <v>30.6</v>
      </c>
      <c r="D175">
        <v>2.2799999999999998</v>
      </c>
      <c r="E175">
        <f t="shared" si="2"/>
        <v>46.884096</v>
      </c>
    </row>
    <row r="176" spans="1:5" x14ac:dyDescent="0.2">
      <c r="A176">
        <v>1940</v>
      </c>
      <c r="B176">
        <v>5</v>
      </c>
      <c r="C176">
        <v>33.6</v>
      </c>
      <c r="D176">
        <v>2.2799999999999998</v>
      </c>
      <c r="E176">
        <f t="shared" si="2"/>
        <v>51.480575999999999</v>
      </c>
    </row>
    <row r="177" spans="1:5" x14ac:dyDescent="0.2">
      <c r="A177">
        <v>1940</v>
      </c>
      <c r="B177">
        <v>6</v>
      </c>
      <c r="C177">
        <v>33.700000000000003</v>
      </c>
      <c r="D177">
        <v>2.2799999999999998</v>
      </c>
      <c r="E177">
        <f t="shared" si="2"/>
        <v>51.633792</v>
      </c>
    </row>
    <row r="178" spans="1:5" x14ac:dyDescent="0.2">
      <c r="A178">
        <v>1940</v>
      </c>
      <c r="B178">
        <v>7</v>
      </c>
      <c r="C178">
        <v>35.299999999999997</v>
      </c>
      <c r="D178">
        <v>2.2799999999999998</v>
      </c>
      <c r="E178">
        <f t="shared" si="2"/>
        <v>54.085248</v>
      </c>
    </row>
    <row r="179" spans="1:5" x14ac:dyDescent="0.2">
      <c r="A179">
        <v>1940</v>
      </c>
      <c r="B179">
        <v>8</v>
      </c>
      <c r="C179">
        <v>33</v>
      </c>
      <c r="D179">
        <v>2.2799999999999998</v>
      </c>
      <c r="E179">
        <f t="shared" si="2"/>
        <v>50.561280000000004</v>
      </c>
    </row>
    <row r="180" spans="1:5" x14ac:dyDescent="0.2">
      <c r="A180">
        <v>1940</v>
      </c>
      <c r="B180">
        <v>9</v>
      </c>
      <c r="C180">
        <v>31.3</v>
      </c>
      <c r="D180">
        <v>2.2799999999999998</v>
      </c>
      <c r="E180">
        <f t="shared" si="2"/>
        <v>47.956607999999996</v>
      </c>
    </row>
    <row r="181" spans="1:5" x14ac:dyDescent="0.2">
      <c r="A181">
        <v>1940</v>
      </c>
      <c r="B181">
        <v>10</v>
      </c>
      <c r="C181">
        <v>31.5</v>
      </c>
      <c r="D181">
        <v>2.2799999999999998</v>
      </c>
      <c r="E181">
        <f t="shared" si="2"/>
        <v>48.263039999999997</v>
      </c>
    </row>
    <row r="182" spans="1:5" x14ac:dyDescent="0.2">
      <c r="A182">
        <v>1941</v>
      </c>
      <c r="B182">
        <v>1</v>
      </c>
      <c r="C182">
        <v>6.4</v>
      </c>
      <c r="D182">
        <v>2.2799999999999998</v>
      </c>
      <c r="E182">
        <f t="shared" si="2"/>
        <v>9.8058239999999994</v>
      </c>
    </row>
    <row r="183" spans="1:5" x14ac:dyDescent="0.2">
      <c r="A183">
        <v>1941</v>
      </c>
      <c r="B183">
        <v>2</v>
      </c>
      <c r="C183">
        <v>0.9</v>
      </c>
      <c r="D183">
        <v>2.2799999999999998</v>
      </c>
      <c r="E183">
        <f t="shared" si="2"/>
        <v>1.3789439999999999</v>
      </c>
    </row>
    <row r="184" spans="1:5" x14ac:dyDescent="0.2">
      <c r="A184">
        <v>1941</v>
      </c>
      <c r="B184">
        <v>3</v>
      </c>
      <c r="C184">
        <v>8.1</v>
      </c>
      <c r="D184">
        <v>2.2799999999999998</v>
      </c>
      <c r="E184">
        <f t="shared" si="2"/>
        <v>12.410496</v>
      </c>
    </row>
    <row r="185" spans="1:5" x14ac:dyDescent="0.2">
      <c r="A185">
        <v>1941</v>
      </c>
      <c r="B185">
        <v>4</v>
      </c>
      <c r="C185">
        <v>8.6999999999999993</v>
      </c>
      <c r="D185">
        <v>2.2799999999999998</v>
      </c>
      <c r="E185">
        <f t="shared" si="2"/>
        <v>13.329792000000001</v>
      </c>
    </row>
    <row r="186" spans="1:5" x14ac:dyDescent="0.2">
      <c r="A186">
        <v>1941</v>
      </c>
      <c r="B186">
        <v>5</v>
      </c>
      <c r="C186">
        <v>8.1999999999999993</v>
      </c>
      <c r="D186">
        <v>2.2799999999999998</v>
      </c>
      <c r="E186">
        <f t="shared" si="2"/>
        <v>12.563711999999997</v>
      </c>
    </row>
    <row r="187" spans="1:5" x14ac:dyDescent="0.2">
      <c r="A187">
        <v>1941</v>
      </c>
      <c r="B187">
        <v>6</v>
      </c>
      <c r="C187">
        <v>8.5</v>
      </c>
      <c r="D187">
        <v>2.2799999999999998</v>
      </c>
      <c r="E187">
        <f t="shared" si="2"/>
        <v>13.02336</v>
      </c>
    </row>
    <row r="188" spans="1:5" x14ac:dyDescent="0.2">
      <c r="A188">
        <v>1941</v>
      </c>
      <c r="B188">
        <v>7</v>
      </c>
      <c r="C188">
        <v>10.3</v>
      </c>
      <c r="D188">
        <v>2.2799999999999998</v>
      </c>
      <c r="E188">
        <f t="shared" si="2"/>
        <v>15.781248</v>
      </c>
    </row>
    <row r="189" spans="1:5" x14ac:dyDescent="0.2">
      <c r="A189">
        <v>1941</v>
      </c>
      <c r="B189">
        <v>8</v>
      </c>
      <c r="C189">
        <v>8</v>
      </c>
      <c r="D189">
        <v>2.2799999999999998</v>
      </c>
      <c r="E189">
        <f t="shared" si="2"/>
        <v>12.25728</v>
      </c>
    </row>
    <row r="190" spans="1:5" x14ac:dyDescent="0.2">
      <c r="A190">
        <v>1941</v>
      </c>
      <c r="B190">
        <v>9</v>
      </c>
      <c r="C190">
        <v>10.1</v>
      </c>
      <c r="D190">
        <v>2.2799999999999998</v>
      </c>
      <c r="E190">
        <f t="shared" si="2"/>
        <v>15.474815999999999</v>
      </c>
    </row>
    <row r="191" spans="1:5" x14ac:dyDescent="0.2">
      <c r="A191">
        <v>1941</v>
      </c>
      <c r="B191">
        <v>10</v>
      </c>
      <c r="C191">
        <v>7.5</v>
      </c>
      <c r="D191">
        <v>2.2799999999999998</v>
      </c>
      <c r="E191">
        <f t="shared" si="2"/>
        <v>11.491199999999999</v>
      </c>
    </row>
    <row r="192" spans="1:5" x14ac:dyDescent="0.2">
      <c r="A192">
        <v>1942</v>
      </c>
      <c r="B192">
        <v>1</v>
      </c>
      <c r="C192">
        <v>12.5</v>
      </c>
      <c r="D192">
        <v>2.2799999999999998</v>
      </c>
      <c r="E192">
        <f t="shared" si="2"/>
        <v>19.152000000000001</v>
      </c>
    </row>
    <row r="193" spans="1:5" x14ac:dyDescent="0.2">
      <c r="A193">
        <v>1942</v>
      </c>
      <c r="B193">
        <v>2</v>
      </c>
      <c r="C193">
        <v>2.6</v>
      </c>
      <c r="D193">
        <v>2.2799999999999998</v>
      </c>
      <c r="E193">
        <f t="shared" si="2"/>
        <v>3.983616</v>
      </c>
    </row>
    <row r="194" spans="1:5" x14ac:dyDescent="0.2">
      <c r="A194">
        <v>1942</v>
      </c>
      <c r="B194">
        <v>3</v>
      </c>
      <c r="C194">
        <v>10.7</v>
      </c>
      <c r="D194">
        <v>2.2799999999999998</v>
      </c>
      <c r="E194">
        <f t="shared" si="2"/>
        <v>16.394112</v>
      </c>
    </row>
    <row r="195" spans="1:5" x14ac:dyDescent="0.2">
      <c r="A195">
        <v>1942</v>
      </c>
      <c r="B195">
        <v>4</v>
      </c>
      <c r="C195">
        <v>10.9</v>
      </c>
      <c r="D195">
        <v>2.2799999999999998</v>
      </c>
      <c r="E195">
        <f t="shared" ref="E195:E258" si="3">(C195*60)*1.12*(D195/100)</f>
        <v>16.700543999999997</v>
      </c>
    </row>
    <row r="196" spans="1:5" x14ac:dyDescent="0.2">
      <c r="A196">
        <v>1942</v>
      </c>
      <c r="B196">
        <v>5</v>
      </c>
      <c r="C196">
        <v>9.9</v>
      </c>
      <c r="D196">
        <v>2.2799999999999998</v>
      </c>
      <c r="E196">
        <f t="shared" si="3"/>
        <v>15.168384</v>
      </c>
    </row>
    <row r="197" spans="1:5" x14ac:dyDescent="0.2">
      <c r="A197">
        <v>1942</v>
      </c>
      <c r="B197">
        <v>6</v>
      </c>
      <c r="C197">
        <v>10.8</v>
      </c>
      <c r="D197">
        <v>2.2799999999999998</v>
      </c>
      <c r="E197">
        <f t="shared" si="3"/>
        <v>16.547328</v>
      </c>
    </row>
    <row r="198" spans="1:5" x14ac:dyDescent="0.2">
      <c r="A198">
        <v>1942</v>
      </c>
      <c r="B198">
        <v>7</v>
      </c>
      <c r="C198">
        <v>16.600000000000001</v>
      </c>
      <c r="D198">
        <v>2.2799999999999998</v>
      </c>
      <c r="E198">
        <f t="shared" si="3"/>
        <v>25.433856000000002</v>
      </c>
    </row>
    <row r="199" spans="1:5" x14ac:dyDescent="0.2">
      <c r="A199">
        <v>1942</v>
      </c>
      <c r="B199">
        <v>8</v>
      </c>
      <c r="C199">
        <v>16.100000000000001</v>
      </c>
      <c r="D199">
        <v>2.2799999999999998</v>
      </c>
      <c r="E199">
        <f t="shared" si="3"/>
        <v>24.667776000000003</v>
      </c>
    </row>
    <row r="200" spans="1:5" x14ac:dyDescent="0.2">
      <c r="A200">
        <v>1942</v>
      </c>
      <c r="B200">
        <v>9</v>
      </c>
      <c r="C200">
        <v>14.7</v>
      </c>
      <c r="D200">
        <v>2.2799999999999998</v>
      </c>
      <c r="E200">
        <f t="shared" si="3"/>
        <v>22.522752000000001</v>
      </c>
    </row>
    <row r="201" spans="1:5" x14ac:dyDescent="0.2">
      <c r="A201">
        <v>1942</v>
      </c>
      <c r="B201">
        <v>10</v>
      </c>
      <c r="C201">
        <v>13</v>
      </c>
      <c r="D201">
        <v>2.2799999999999998</v>
      </c>
      <c r="E201">
        <f t="shared" si="3"/>
        <v>19.91808</v>
      </c>
    </row>
    <row r="202" spans="1:5" x14ac:dyDescent="0.2">
      <c r="A202">
        <v>1943</v>
      </c>
      <c r="B202">
        <v>1</v>
      </c>
      <c r="C202">
        <v>11.3</v>
      </c>
      <c r="D202">
        <v>2.2799999999999998</v>
      </c>
      <c r="E202">
        <f t="shared" si="3"/>
        <v>17.313408000000003</v>
      </c>
    </row>
    <row r="203" spans="1:5" x14ac:dyDescent="0.2">
      <c r="A203">
        <v>1943</v>
      </c>
      <c r="B203">
        <v>2</v>
      </c>
      <c r="C203">
        <v>4.3</v>
      </c>
      <c r="D203">
        <v>2.2799999999999998</v>
      </c>
      <c r="E203">
        <f t="shared" si="3"/>
        <v>6.5882880000000004</v>
      </c>
    </row>
    <row r="204" spans="1:5" x14ac:dyDescent="0.2">
      <c r="A204">
        <v>1943</v>
      </c>
      <c r="B204">
        <v>3</v>
      </c>
      <c r="C204">
        <v>9.1999999999999993</v>
      </c>
      <c r="D204">
        <v>2.2799999999999998</v>
      </c>
      <c r="E204">
        <f t="shared" si="3"/>
        <v>14.095871999999998</v>
      </c>
    </row>
    <row r="205" spans="1:5" x14ac:dyDescent="0.2">
      <c r="A205">
        <v>1943</v>
      </c>
      <c r="B205">
        <v>4</v>
      </c>
      <c r="C205">
        <v>11.9</v>
      </c>
      <c r="D205">
        <v>2.2799999999999998</v>
      </c>
      <c r="E205">
        <f t="shared" si="3"/>
        <v>18.232703999999998</v>
      </c>
    </row>
    <row r="206" spans="1:5" x14ac:dyDescent="0.2">
      <c r="A206">
        <v>1943</v>
      </c>
      <c r="B206">
        <v>5</v>
      </c>
      <c r="C206">
        <v>10.9</v>
      </c>
      <c r="D206">
        <v>2.2799999999999998</v>
      </c>
      <c r="E206">
        <f t="shared" si="3"/>
        <v>16.700543999999997</v>
      </c>
    </row>
    <row r="207" spans="1:5" x14ac:dyDescent="0.2">
      <c r="A207">
        <v>1943</v>
      </c>
      <c r="B207">
        <v>6</v>
      </c>
      <c r="C207">
        <v>12.3</v>
      </c>
      <c r="D207">
        <v>2.2799999999999998</v>
      </c>
      <c r="E207">
        <f t="shared" si="3"/>
        <v>18.845568</v>
      </c>
    </row>
    <row r="208" spans="1:5" x14ac:dyDescent="0.2">
      <c r="A208">
        <v>1943</v>
      </c>
      <c r="B208">
        <v>7</v>
      </c>
      <c r="C208">
        <v>10.1</v>
      </c>
      <c r="D208">
        <v>2.2799999999999998</v>
      </c>
      <c r="E208">
        <f t="shared" si="3"/>
        <v>15.474815999999999</v>
      </c>
    </row>
    <row r="209" spans="1:5" x14ac:dyDescent="0.2">
      <c r="A209">
        <v>1943</v>
      </c>
      <c r="B209">
        <v>8</v>
      </c>
      <c r="C209">
        <v>10.4</v>
      </c>
      <c r="D209">
        <v>2.2799999999999998</v>
      </c>
      <c r="E209">
        <f t="shared" si="3"/>
        <v>15.934464</v>
      </c>
    </row>
    <row r="210" spans="1:5" x14ac:dyDescent="0.2">
      <c r="A210">
        <v>1943</v>
      </c>
      <c r="B210">
        <v>9</v>
      </c>
      <c r="C210">
        <v>8.6</v>
      </c>
      <c r="D210">
        <v>2.2799999999999998</v>
      </c>
      <c r="E210">
        <f t="shared" si="3"/>
        <v>13.176576000000001</v>
      </c>
    </row>
    <row r="211" spans="1:5" x14ac:dyDescent="0.2">
      <c r="A211">
        <v>1943</v>
      </c>
      <c r="B211">
        <v>10</v>
      </c>
      <c r="C211">
        <v>8.6999999999999993</v>
      </c>
      <c r="D211">
        <v>2.2799999999999998</v>
      </c>
      <c r="E211">
        <f t="shared" si="3"/>
        <v>13.329792000000001</v>
      </c>
    </row>
    <row r="212" spans="1:5" x14ac:dyDescent="0.2">
      <c r="A212">
        <v>1944</v>
      </c>
      <c r="B212">
        <v>1</v>
      </c>
      <c r="C212">
        <v>23.3</v>
      </c>
      <c r="D212">
        <v>2.2799999999999998</v>
      </c>
      <c r="E212">
        <f t="shared" si="3"/>
        <v>35.699328000000001</v>
      </c>
    </row>
    <row r="213" spans="1:5" x14ac:dyDescent="0.2">
      <c r="A213">
        <v>1944</v>
      </c>
      <c r="B213">
        <v>2</v>
      </c>
      <c r="C213">
        <v>16.100000000000001</v>
      </c>
      <c r="D213">
        <v>2.2799999999999998</v>
      </c>
      <c r="E213">
        <f t="shared" si="3"/>
        <v>24.667776000000003</v>
      </c>
    </row>
    <row r="214" spans="1:5" x14ac:dyDescent="0.2">
      <c r="A214">
        <v>1944</v>
      </c>
      <c r="B214">
        <v>3</v>
      </c>
      <c r="C214">
        <v>24.9</v>
      </c>
      <c r="D214">
        <v>2.2799999999999998</v>
      </c>
      <c r="E214">
        <f t="shared" si="3"/>
        <v>38.150784000000002</v>
      </c>
    </row>
    <row r="215" spans="1:5" x14ac:dyDescent="0.2">
      <c r="A215">
        <v>1944</v>
      </c>
      <c r="B215">
        <v>4</v>
      </c>
      <c r="C215">
        <v>24.1</v>
      </c>
      <c r="D215">
        <v>2.2799999999999998</v>
      </c>
      <c r="E215">
        <f t="shared" si="3"/>
        <v>36.925055999999998</v>
      </c>
    </row>
    <row r="216" spans="1:5" x14ac:dyDescent="0.2">
      <c r="A216">
        <v>1944</v>
      </c>
      <c r="B216">
        <v>5</v>
      </c>
      <c r="C216">
        <v>23.1</v>
      </c>
      <c r="D216">
        <v>2.2799999999999998</v>
      </c>
      <c r="E216">
        <f t="shared" si="3"/>
        <v>35.392896</v>
      </c>
    </row>
    <row r="217" spans="1:5" x14ac:dyDescent="0.2">
      <c r="A217">
        <v>1944</v>
      </c>
      <c r="B217">
        <v>6</v>
      </c>
      <c r="C217">
        <v>23.6</v>
      </c>
      <c r="D217">
        <v>2.2799999999999998</v>
      </c>
      <c r="E217">
        <f t="shared" si="3"/>
        <v>36.158975999999996</v>
      </c>
    </row>
    <row r="218" spans="1:5" x14ac:dyDescent="0.2">
      <c r="A218">
        <v>1944</v>
      </c>
      <c r="B218">
        <v>7</v>
      </c>
      <c r="C218">
        <v>24.5</v>
      </c>
      <c r="D218">
        <v>2.2799999999999998</v>
      </c>
      <c r="E218">
        <f t="shared" si="3"/>
        <v>37.53792</v>
      </c>
    </row>
    <row r="219" spans="1:5" x14ac:dyDescent="0.2">
      <c r="A219">
        <v>1944</v>
      </c>
      <c r="B219">
        <v>8</v>
      </c>
      <c r="C219">
        <v>24.6</v>
      </c>
      <c r="D219">
        <v>2.2799999999999998</v>
      </c>
      <c r="E219">
        <f t="shared" si="3"/>
        <v>37.691136</v>
      </c>
    </row>
    <row r="220" spans="1:5" x14ac:dyDescent="0.2">
      <c r="A220">
        <v>1944</v>
      </c>
      <c r="B220">
        <v>9</v>
      </c>
      <c r="C220">
        <v>22.1</v>
      </c>
      <c r="D220">
        <v>2.2799999999999998</v>
      </c>
      <c r="E220">
        <f t="shared" si="3"/>
        <v>33.860735999999996</v>
      </c>
    </row>
    <row r="221" spans="1:5" x14ac:dyDescent="0.2">
      <c r="A221">
        <v>1944</v>
      </c>
      <c r="B221">
        <v>10</v>
      </c>
      <c r="C221">
        <v>25.4</v>
      </c>
      <c r="D221">
        <v>2.2799999999999998</v>
      </c>
      <c r="E221">
        <f t="shared" si="3"/>
        <v>38.916863999999997</v>
      </c>
    </row>
    <row r="222" spans="1:5" x14ac:dyDescent="0.2">
      <c r="A222">
        <v>1945</v>
      </c>
      <c r="B222">
        <v>1</v>
      </c>
      <c r="C222">
        <v>8.1</v>
      </c>
      <c r="D222">
        <v>2.2799999999999998</v>
      </c>
      <c r="E222">
        <f t="shared" si="3"/>
        <v>12.410496</v>
      </c>
    </row>
    <row r="223" spans="1:5" x14ac:dyDescent="0.2">
      <c r="A223">
        <v>1945</v>
      </c>
      <c r="B223">
        <v>2</v>
      </c>
      <c r="C223">
        <v>6.7</v>
      </c>
      <c r="D223">
        <v>2.2799999999999998</v>
      </c>
      <c r="E223">
        <f t="shared" si="3"/>
        <v>10.265472000000001</v>
      </c>
    </row>
    <row r="224" spans="1:5" x14ac:dyDescent="0.2">
      <c r="A224">
        <v>1945</v>
      </c>
      <c r="B224">
        <v>3</v>
      </c>
      <c r="C224">
        <v>6.9</v>
      </c>
      <c r="D224">
        <v>2.2799999999999998</v>
      </c>
      <c r="E224">
        <f t="shared" si="3"/>
        <v>10.571904</v>
      </c>
    </row>
    <row r="225" spans="1:5" x14ac:dyDescent="0.2">
      <c r="A225">
        <v>1945</v>
      </c>
      <c r="B225">
        <v>4</v>
      </c>
      <c r="C225">
        <v>6.1</v>
      </c>
      <c r="D225">
        <v>2.2799999999999998</v>
      </c>
      <c r="E225">
        <f t="shared" si="3"/>
        <v>9.3461759999999998</v>
      </c>
    </row>
    <row r="226" spans="1:5" x14ac:dyDescent="0.2">
      <c r="A226">
        <v>1945</v>
      </c>
      <c r="B226">
        <v>5</v>
      </c>
      <c r="C226">
        <v>9.9</v>
      </c>
      <c r="D226">
        <v>2.2799999999999998</v>
      </c>
      <c r="E226">
        <f t="shared" si="3"/>
        <v>15.168384</v>
      </c>
    </row>
    <row r="227" spans="1:5" x14ac:dyDescent="0.2">
      <c r="A227">
        <v>1945</v>
      </c>
      <c r="B227">
        <v>6</v>
      </c>
      <c r="C227">
        <v>10.3</v>
      </c>
      <c r="D227">
        <v>2.2799999999999998</v>
      </c>
      <c r="E227">
        <f t="shared" si="3"/>
        <v>15.781248</v>
      </c>
    </row>
    <row r="228" spans="1:5" x14ac:dyDescent="0.2">
      <c r="A228">
        <v>1945</v>
      </c>
      <c r="B228">
        <v>7</v>
      </c>
      <c r="C228">
        <v>6.1</v>
      </c>
      <c r="D228">
        <v>2.2799999999999998</v>
      </c>
      <c r="E228">
        <f t="shared" si="3"/>
        <v>9.3461759999999998</v>
      </c>
    </row>
    <row r="229" spans="1:5" x14ac:dyDescent="0.2">
      <c r="A229">
        <v>1945</v>
      </c>
      <c r="B229">
        <v>8</v>
      </c>
      <c r="C229">
        <v>5.5</v>
      </c>
      <c r="D229">
        <v>2.2799999999999998</v>
      </c>
      <c r="E229">
        <f t="shared" si="3"/>
        <v>8.4268799999999988</v>
      </c>
    </row>
    <row r="230" spans="1:5" x14ac:dyDescent="0.2">
      <c r="A230">
        <v>1945</v>
      </c>
      <c r="B230">
        <v>9</v>
      </c>
      <c r="C230">
        <v>3.9</v>
      </c>
      <c r="D230">
        <v>2.2799999999999998</v>
      </c>
      <c r="E230">
        <f t="shared" si="3"/>
        <v>5.9754240000000003</v>
      </c>
    </row>
    <row r="231" spans="1:5" x14ac:dyDescent="0.2">
      <c r="A231">
        <v>1945</v>
      </c>
      <c r="B231">
        <v>10</v>
      </c>
      <c r="C231">
        <v>4.9000000000000004</v>
      </c>
      <c r="D231">
        <v>2.2799999999999998</v>
      </c>
      <c r="E231">
        <f t="shared" si="3"/>
        <v>7.5075839999999996</v>
      </c>
    </row>
    <row r="232" spans="1:5" x14ac:dyDescent="0.2">
      <c r="A232">
        <v>1946</v>
      </c>
      <c r="B232">
        <v>1</v>
      </c>
      <c r="C232">
        <v>28.4</v>
      </c>
      <c r="D232">
        <v>2.2799999999999998</v>
      </c>
      <c r="E232">
        <f t="shared" si="3"/>
        <v>43.513344000000004</v>
      </c>
    </row>
    <row r="233" spans="1:5" x14ac:dyDescent="0.2">
      <c r="A233">
        <v>1946</v>
      </c>
      <c r="B233">
        <v>2</v>
      </c>
      <c r="C233">
        <v>11.7</v>
      </c>
      <c r="D233">
        <v>2.2799999999999998</v>
      </c>
      <c r="E233">
        <f t="shared" si="3"/>
        <v>17.926272000000001</v>
      </c>
    </row>
    <row r="234" spans="1:5" x14ac:dyDescent="0.2">
      <c r="A234">
        <v>1946</v>
      </c>
      <c r="B234">
        <v>3</v>
      </c>
      <c r="C234">
        <v>12.9</v>
      </c>
      <c r="D234">
        <v>2.2799999999999998</v>
      </c>
      <c r="E234">
        <f t="shared" si="3"/>
        <v>19.764863999999999</v>
      </c>
    </row>
    <row r="235" spans="1:5" x14ac:dyDescent="0.2">
      <c r="A235">
        <v>1946</v>
      </c>
      <c r="B235">
        <v>4</v>
      </c>
      <c r="C235">
        <v>20.9</v>
      </c>
      <c r="D235">
        <v>2.2799999999999998</v>
      </c>
      <c r="E235">
        <f t="shared" si="3"/>
        <v>32.022144000000004</v>
      </c>
    </row>
    <row r="236" spans="1:5" x14ac:dyDescent="0.2">
      <c r="A236">
        <v>1946</v>
      </c>
      <c r="B236">
        <v>5</v>
      </c>
      <c r="C236">
        <v>15.1</v>
      </c>
      <c r="D236">
        <v>2.2799999999999998</v>
      </c>
      <c r="E236">
        <f t="shared" si="3"/>
        <v>23.135615999999999</v>
      </c>
    </row>
    <row r="237" spans="1:5" x14ac:dyDescent="0.2">
      <c r="A237">
        <v>1946</v>
      </c>
      <c r="B237">
        <v>6</v>
      </c>
      <c r="C237">
        <v>12.1</v>
      </c>
      <c r="D237">
        <v>2.2799999999999998</v>
      </c>
      <c r="E237">
        <f t="shared" si="3"/>
        <v>18.539135999999999</v>
      </c>
    </row>
    <row r="238" spans="1:5" x14ac:dyDescent="0.2">
      <c r="A238">
        <v>1946</v>
      </c>
      <c r="B238">
        <v>7</v>
      </c>
      <c r="C238">
        <v>23.5</v>
      </c>
      <c r="D238">
        <v>2.2799999999999998</v>
      </c>
      <c r="E238">
        <f t="shared" si="3"/>
        <v>36.005759999999995</v>
      </c>
    </row>
    <row r="239" spans="1:5" x14ac:dyDescent="0.2">
      <c r="A239">
        <v>1946</v>
      </c>
      <c r="B239">
        <v>8</v>
      </c>
      <c r="C239">
        <v>18.600000000000001</v>
      </c>
      <c r="D239">
        <v>2.2799999999999998</v>
      </c>
      <c r="E239">
        <f t="shared" si="3"/>
        <v>28.498175999999997</v>
      </c>
    </row>
    <row r="240" spans="1:5" x14ac:dyDescent="0.2">
      <c r="A240">
        <v>1946</v>
      </c>
      <c r="B240">
        <v>9</v>
      </c>
      <c r="C240">
        <v>26.2</v>
      </c>
      <c r="D240">
        <v>2.2799999999999998</v>
      </c>
      <c r="E240">
        <f t="shared" si="3"/>
        <v>40.142592</v>
      </c>
    </row>
    <row r="241" spans="1:5" x14ac:dyDescent="0.2">
      <c r="A241">
        <v>1946</v>
      </c>
      <c r="B241">
        <v>10</v>
      </c>
      <c r="C241">
        <v>29.9</v>
      </c>
      <c r="D241">
        <v>2.2799999999999998</v>
      </c>
      <c r="E241">
        <f t="shared" si="3"/>
        <v>45.811583999999996</v>
      </c>
    </row>
    <row r="242" spans="1:5" x14ac:dyDescent="0.2">
      <c r="A242">
        <v>1947</v>
      </c>
      <c r="B242">
        <v>1</v>
      </c>
      <c r="C242">
        <v>21.2</v>
      </c>
      <c r="D242">
        <v>2.2799999999999998</v>
      </c>
      <c r="E242">
        <f t="shared" si="3"/>
        <v>32.481791999999999</v>
      </c>
    </row>
    <row r="243" spans="1:5" x14ac:dyDescent="0.2">
      <c r="A243">
        <v>1947</v>
      </c>
      <c r="B243">
        <v>2</v>
      </c>
      <c r="C243">
        <v>18.7</v>
      </c>
      <c r="D243">
        <v>2.2799999999999998</v>
      </c>
      <c r="E243">
        <f t="shared" si="3"/>
        <v>28.651391999999998</v>
      </c>
    </row>
    <row r="244" spans="1:5" x14ac:dyDescent="0.2">
      <c r="A244">
        <v>1947</v>
      </c>
      <c r="B244">
        <v>3</v>
      </c>
      <c r="C244">
        <v>20.399999999999999</v>
      </c>
      <c r="D244">
        <v>2.2799999999999998</v>
      </c>
      <c r="E244">
        <f t="shared" si="3"/>
        <v>31.256063999999999</v>
      </c>
    </row>
    <row r="245" spans="1:5" x14ac:dyDescent="0.2">
      <c r="A245">
        <v>1947</v>
      </c>
      <c r="B245">
        <v>4</v>
      </c>
      <c r="C245">
        <v>22.8</v>
      </c>
      <c r="D245">
        <v>2.2799999999999998</v>
      </c>
      <c r="E245">
        <f t="shared" si="3"/>
        <v>34.933247999999999</v>
      </c>
    </row>
    <row r="246" spans="1:5" x14ac:dyDescent="0.2">
      <c r="A246">
        <v>1947</v>
      </c>
      <c r="B246">
        <v>5</v>
      </c>
      <c r="C246">
        <v>24.1</v>
      </c>
      <c r="D246">
        <v>2.2799999999999998</v>
      </c>
      <c r="E246">
        <f t="shared" si="3"/>
        <v>36.925055999999998</v>
      </c>
    </row>
    <row r="247" spans="1:5" x14ac:dyDescent="0.2">
      <c r="A247">
        <v>1947</v>
      </c>
      <c r="B247">
        <v>6</v>
      </c>
      <c r="C247">
        <v>20</v>
      </c>
      <c r="D247">
        <v>2.2799999999999998</v>
      </c>
      <c r="E247">
        <f t="shared" si="3"/>
        <v>30.6432</v>
      </c>
    </row>
    <row r="248" spans="1:5" x14ac:dyDescent="0.2">
      <c r="A248">
        <v>1947</v>
      </c>
      <c r="B248">
        <v>7</v>
      </c>
      <c r="C248">
        <v>15.2</v>
      </c>
      <c r="D248">
        <v>2.2799999999999998</v>
      </c>
      <c r="E248">
        <f t="shared" si="3"/>
        <v>23.288831999999999</v>
      </c>
    </row>
    <row r="249" spans="1:5" x14ac:dyDescent="0.2">
      <c r="A249">
        <v>1947</v>
      </c>
      <c r="B249">
        <v>8</v>
      </c>
      <c r="C249">
        <v>17.600000000000001</v>
      </c>
      <c r="D249">
        <v>2.2799999999999998</v>
      </c>
      <c r="E249">
        <f t="shared" si="3"/>
        <v>26.966015999999996</v>
      </c>
    </row>
    <row r="250" spans="1:5" x14ac:dyDescent="0.2">
      <c r="A250">
        <v>1947</v>
      </c>
      <c r="B250">
        <v>9</v>
      </c>
      <c r="C250">
        <v>13.5</v>
      </c>
      <c r="D250">
        <v>2.2799999999999998</v>
      </c>
      <c r="E250">
        <f t="shared" si="3"/>
        <v>20.684159999999999</v>
      </c>
    </row>
    <row r="251" spans="1:5" x14ac:dyDescent="0.2">
      <c r="A251">
        <v>1947</v>
      </c>
      <c r="B251">
        <v>10</v>
      </c>
      <c r="C251">
        <v>16.8</v>
      </c>
      <c r="D251">
        <v>2.2799999999999998</v>
      </c>
      <c r="E251">
        <f t="shared" si="3"/>
        <v>25.740288</v>
      </c>
    </row>
    <row r="252" spans="1:5" x14ac:dyDescent="0.2">
      <c r="A252">
        <v>1948</v>
      </c>
      <c r="B252">
        <v>1</v>
      </c>
      <c r="C252">
        <v>24.9</v>
      </c>
      <c r="D252">
        <v>2.2799999999999998</v>
      </c>
      <c r="E252">
        <f t="shared" si="3"/>
        <v>38.150784000000002</v>
      </c>
    </row>
    <row r="253" spans="1:5" x14ac:dyDescent="0.2">
      <c r="A253">
        <v>1948</v>
      </c>
      <c r="B253">
        <v>2</v>
      </c>
      <c r="C253">
        <v>18.100000000000001</v>
      </c>
      <c r="D253">
        <v>2.2799999999999998</v>
      </c>
      <c r="E253">
        <f t="shared" si="3"/>
        <v>27.732096000000002</v>
      </c>
    </row>
    <row r="254" spans="1:5" x14ac:dyDescent="0.2">
      <c r="A254">
        <v>1948</v>
      </c>
      <c r="B254">
        <v>3</v>
      </c>
      <c r="C254">
        <v>33</v>
      </c>
      <c r="D254">
        <v>2.2799999999999998</v>
      </c>
      <c r="E254">
        <f t="shared" si="3"/>
        <v>50.561280000000004</v>
      </c>
    </row>
    <row r="255" spans="1:5" x14ac:dyDescent="0.2">
      <c r="A255">
        <v>1948</v>
      </c>
      <c r="B255">
        <v>4</v>
      </c>
      <c r="C255">
        <v>34.4</v>
      </c>
      <c r="D255">
        <v>2.2799999999999998</v>
      </c>
      <c r="E255">
        <f t="shared" si="3"/>
        <v>52.706304000000003</v>
      </c>
    </row>
    <row r="256" spans="1:5" x14ac:dyDescent="0.2">
      <c r="A256">
        <v>1948</v>
      </c>
      <c r="B256">
        <v>5</v>
      </c>
      <c r="C256">
        <v>34.4</v>
      </c>
      <c r="D256">
        <v>2.2799999999999998</v>
      </c>
      <c r="E256">
        <f t="shared" si="3"/>
        <v>52.706304000000003</v>
      </c>
    </row>
    <row r="257" spans="1:5" x14ac:dyDescent="0.2">
      <c r="A257">
        <v>1948</v>
      </c>
      <c r="B257">
        <v>6</v>
      </c>
      <c r="C257">
        <v>33.700000000000003</v>
      </c>
      <c r="D257">
        <v>2.2799999999999998</v>
      </c>
      <c r="E257">
        <f t="shared" si="3"/>
        <v>51.633792</v>
      </c>
    </row>
    <row r="258" spans="1:5" x14ac:dyDescent="0.2">
      <c r="A258">
        <v>1949</v>
      </c>
      <c r="B258">
        <v>1</v>
      </c>
      <c r="C258">
        <v>20.9</v>
      </c>
      <c r="D258">
        <v>2.2799999999999998</v>
      </c>
      <c r="E258">
        <f t="shared" si="3"/>
        <v>32.022144000000004</v>
      </c>
    </row>
    <row r="259" spans="1:5" x14ac:dyDescent="0.2">
      <c r="A259">
        <v>1949</v>
      </c>
      <c r="B259">
        <v>2</v>
      </c>
      <c r="C259">
        <v>9.8000000000000007</v>
      </c>
      <c r="D259">
        <v>2.2799999999999998</v>
      </c>
      <c r="E259">
        <f t="shared" ref="E259:E322" si="4">(C259*60)*1.12*(D259/100)</f>
        <v>15.015167999999999</v>
      </c>
    </row>
    <row r="260" spans="1:5" x14ac:dyDescent="0.2">
      <c r="A260">
        <v>1949</v>
      </c>
      <c r="B260">
        <v>3</v>
      </c>
      <c r="C260">
        <v>15.9</v>
      </c>
      <c r="D260">
        <v>2.2799999999999998</v>
      </c>
      <c r="E260">
        <f t="shared" si="4"/>
        <v>24.361343999999999</v>
      </c>
    </row>
    <row r="261" spans="1:5" x14ac:dyDescent="0.2">
      <c r="A261">
        <v>1949</v>
      </c>
      <c r="B261">
        <v>4</v>
      </c>
      <c r="C261">
        <v>17.399999999999999</v>
      </c>
      <c r="D261">
        <v>2.2799999999999998</v>
      </c>
      <c r="E261">
        <f t="shared" si="4"/>
        <v>26.659584000000002</v>
      </c>
    </row>
    <row r="262" spans="1:5" x14ac:dyDescent="0.2">
      <c r="A262">
        <v>1949</v>
      </c>
      <c r="B262">
        <v>5</v>
      </c>
      <c r="C262">
        <v>19.7</v>
      </c>
      <c r="D262">
        <v>2.2799999999999998</v>
      </c>
      <c r="E262">
        <f t="shared" si="4"/>
        <v>30.183551999999999</v>
      </c>
    </row>
    <row r="263" spans="1:5" x14ac:dyDescent="0.2">
      <c r="A263">
        <v>1949</v>
      </c>
      <c r="B263">
        <v>6</v>
      </c>
      <c r="C263">
        <v>20.399999999999999</v>
      </c>
      <c r="D263">
        <v>2.2799999999999998</v>
      </c>
      <c r="E263">
        <f t="shared" si="4"/>
        <v>31.256063999999999</v>
      </c>
    </row>
    <row r="264" spans="1:5" x14ac:dyDescent="0.2">
      <c r="A264">
        <v>1950</v>
      </c>
      <c r="B264">
        <v>1</v>
      </c>
      <c r="C264">
        <v>23.4</v>
      </c>
      <c r="D264">
        <v>2.2799999999999998</v>
      </c>
      <c r="E264">
        <f t="shared" si="4"/>
        <v>35.852544000000002</v>
      </c>
    </row>
    <row r="265" spans="1:5" x14ac:dyDescent="0.2">
      <c r="A265">
        <v>1950</v>
      </c>
      <c r="B265">
        <v>2</v>
      </c>
      <c r="C265">
        <v>20.3</v>
      </c>
      <c r="D265">
        <v>2.2799999999999998</v>
      </c>
      <c r="E265">
        <f t="shared" si="4"/>
        <v>31.102847999999998</v>
      </c>
    </row>
    <row r="266" spans="1:5" x14ac:dyDescent="0.2">
      <c r="A266">
        <v>1950</v>
      </c>
      <c r="B266">
        <v>3</v>
      </c>
      <c r="C266">
        <v>24.8</v>
      </c>
      <c r="D266">
        <v>2.2799999999999998</v>
      </c>
      <c r="E266">
        <f t="shared" si="4"/>
        <v>37.997568000000001</v>
      </c>
    </row>
    <row r="267" spans="1:5" x14ac:dyDescent="0.2">
      <c r="A267">
        <v>1950</v>
      </c>
      <c r="B267">
        <v>4</v>
      </c>
      <c r="C267">
        <v>26.4</v>
      </c>
      <c r="D267">
        <v>2.2799999999999998</v>
      </c>
      <c r="E267">
        <f t="shared" si="4"/>
        <v>40.449024000000001</v>
      </c>
    </row>
    <row r="268" spans="1:5" x14ac:dyDescent="0.2">
      <c r="A268">
        <v>1950</v>
      </c>
      <c r="B268">
        <v>5</v>
      </c>
      <c r="C268">
        <v>21.4</v>
      </c>
      <c r="D268">
        <v>2.2799999999999998</v>
      </c>
      <c r="E268">
        <f t="shared" si="4"/>
        <v>32.788224</v>
      </c>
    </row>
    <row r="269" spans="1:5" x14ac:dyDescent="0.2">
      <c r="A269">
        <v>1950</v>
      </c>
      <c r="B269">
        <v>6</v>
      </c>
      <c r="C269">
        <v>26.2</v>
      </c>
      <c r="D269">
        <v>2.2799999999999998</v>
      </c>
      <c r="E269">
        <f t="shared" si="4"/>
        <v>40.142592</v>
      </c>
    </row>
    <row r="270" spans="1:5" x14ac:dyDescent="0.2">
      <c r="A270">
        <v>1951</v>
      </c>
      <c r="B270">
        <v>1</v>
      </c>
      <c r="C270">
        <v>25.9</v>
      </c>
      <c r="D270">
        <v>2.2799999999999998</v>
      </c>
      <c r="E270">
        <f t="shared" si="4"/>
        <v>39.682943999999999</v>
      </c>
    </row>
    <row r="271" spans="1:5" x14ac:dyDescent="0.2">
      <c r="A271">
        <v>1951</v>
      </c>
      <c r="B271">
        <v>2</v>
      </c>
      <c r="C271">
        <v>8.4</v>
      </c>
      <c r="D271">
        <v>2.2799999999999998</v>
      </c>
      <c r="E271">
        <f t="shared" si="4"/>
        <v>12.870144</v>
      </c>
    </row>
    <row r="272" spans="1:5" x14ac:dyDescent="0.2">
      <c r="A272">
        <v>1951</v>
      </c>
      <c r="B272">
        <v>3</v>
      </c>
      <c r="C272">
        <v>18.5</v>
      </c>
      <c r="D272">
        <v>2.2799999999999998</v>
      </c>
      <c r="E272">
        <f t="shared" si="4"/>
        <v>28.344959999999997</v>
      </c>
    </row>
    <row r="273" spans="1:5" x14ac:dyDescent="0.2">
      <c r="A273">
        <v>1951</v>
      </c>
      <c r="B273">
        <v>4</v>
      </c>
      <c r="C273">
        <v>21.4</v>
      </c>
      <c r="D273">
        <v>2.2799999999999998</v>
      </c>
      <c r="E273">
        <f t="shared" si="4"/>
        <v>32.788224</v>
      </c>
    </row>
    <row r="274" spans="1:5" x14ac:dyDescent="0.2">
      <c r="A274">
        <v>1951</v>
      </c>
      <c r="B274">
        <v>5</v>
      </c>
      <c r="C274">
        <v>24.2</v>
      </c>
      <c r="D274">
        <v>2.2799999999999998</v>
      </c>
      <c r="E274">
        <f t="shared" si="4"/>
        <v>37.078271999999998</v>
      </c>
    </row>
    <row r="275" spans="1:5" x14ac:dyDescent="0.2">
      <c r="A275">
        <v>1951</v>
      </c>
      <c r="B275">
        <v>6</v>
      </c>
      <c r="C275">
        <v>29.1</v>
      </c>
      <c r="D275">
        <v>2.2799999999999998</v>
      </c>
      <c r="E275">
        <f t="shared" si="4"/>
        <v>44.585856</v>
      </c>
    </row>
    <row r="276" spans="1:5" x14ac:dyDescent="0.2">
      <c r="A276">
        <v>1952</v>
      </c>
      <c r="B276">
        <v>1</v>
      </c>
      <c r="C276">
        <v>12</v>
      </c>
      <c r="D276">
        <v>2.2799999999999998</v>
      </c>
      <c r="E276">
        <f t="shared" si="4"/>
        <v>18.385919999999999</v>
      </c>
    </row>
    <row r="277" spans="1:5" x14ac:dyDescent="0.2">
      <c r="A277">
        <v>1952</v>
      </c>
      <c r="B277">
        <v>2</v>
      </c>
      <c r="C277">
        <v>8.6999999999999993</v>
      </c>
      <c r="D277">
        <v>2.2799999999999998</v>
      </c>
      <c r="E277">
        <f t="shared" si="4"/>
        <v>13.329792000000001</v>
      </c>
    </row>
    <row r="278" spans="1:5" x14ac:dyDescent="0.2">
      <c r="A278">
        <v>1952</v>
      </c>
      <c r="B278">
        <v>3</v>
      </c>
      <c r="C278">
        <v>15.8</v>
      </c>
      <c r="D278">
        <v>2.2799999999999998</v>
      </c>
      <c r="E278">
        <f t="shared" si="4"/>
        <v>24.208127999999999</v>
      </c>
    </row>
    <row r="279" spans="1:5" x14ac:dyDescent="0.2">
      <c r="A279">
        <v>1952</v>
      </c>
      <c r="B279">
        <v>4</v>
      </c>
      <c r="C279">
        <v>17.100000000000001</v>
      </c>
      <c r="D279">
        <v>2.2799999999999998</v>
      </c>
      <c r="E279">
        <f t="shared" si="4"/>
        <v>26.199936000000001</v>
      </c>
    </row>
    <row r="280" spans="1:5" x14ac:dyDescent="0.2">
      <c r="A280">
        <v>1952</v>
      </c>
      <c r="B280">
        <v>5</v>
      </c>
      <c r="C280">
        <v>16.7</v>
      </c>
      <c r="D280">
        <v>2.2799999999999998</v>
      </c>
      <c r="E280">
        <f t="shared" si="4"/>
        <v>25.587071999999996</v>
      </c>
    </row>
    <row r="281" spans="1:5" x14ac:dyDescent="0.2">
      <c r="A281">
        <v>1952</v>
      </c>
      <c r="B281">
        <v>6</v>
      </c>
      <c r="C281">
        <v>29</v>
      </c>
      <c r="D281">
        <v>2.2799999999999998</v>
      </c>
      <c r="E281">
        <f t="shared" si="4"/>
        <v>44.432639999999999</v>
      </c>
    </row>
    <row r="282" spans="1:5" x14ac:dyDescent="0.2">
      <c r="A282">
        <v>1953</v>
      </c>
      <c r="B282">
        <v>1</v>
      </c>
      <c r="C282">
        <v>21.6</v>
      </c>
      <c r="D282">
        <v>2.2799999999999998</v>
      </c>
      <c r="E282">
        <f t="shared" si="4"/>
        <v>33.094656000000001</v>
      </c>
    </row>
    <row r="283" spans="1:5" x14ac:dyDescent="0.2">
      <c r="A283">
        <v>1953</v>
      </c>
      <c r="B283">
        <v>2</v>
      </c>
      <c r="C283">
        <v>14.7</v>
      </c>
      <c r="D283">
        <v>2.2799999999999998</v>
      </c>
      <c r="E283">
        <f t="shared" si="4"/>
        <v>22.522752000000001</v>
      </c>
    </row>
    <row r="284" spans="1:5" x14ac:dyDescent="0.2">
      <c r="A284">
        <v>1953</v>
      </c>
      <c r="B284">
        <v>3</v>
      </c>
      <c r="C284">
        <v>24.5</v>
      </c>
      <c r="D284">
        <v>2.2799999999999998</v>
      </c>
      <c r="E284">
        <f t="shared" si="4"/>
        <v>37.53792</v>
      </c>
    </row>
    <row r="285" spans="1:5" x14ac:dyDescent="0.2">
      <c r="A285">
        <v>1953</v>
      </c>
      <c r="B285">
        <v>4</v>
      </c>
      <c r="C285">
        <v>32</v>
      </c>
      <c r="D285">
        <v>2.2799999999999998</v>
      </c>
      <c r="E285">
        <f t="shared" si="4"/>
        <v>49.029119999999999</v>
      </c>
    </row>
    <row r="286" spans="1:5" x14ac:dyDescent="0.2">
      <c r="A286">
        <v>1953</v>
      </c>
      <c r="B286">
        <v>5</v>
      </c>
      <c r="C286">
        <v>32.1</v>
      </c>
      <c r="D286">
        <v>2.2799999999999998</v>
      </c>
      <c r="E286">
        <f t="shared" si="4"/>
        <v>49.182335999999999</v>
      </c>
    </row>
    <row r="287" spans="1:5" x14ac:dyDescent="0.2">
      <c r="A287">
        <v>1953</v>
      </c>
      <c r="B287">
        <v>6</v>
      </c>
      <c r="C287">
        <v>33.6</v>
      </c>
      <c r="D287">
        <v>2.2799999999999998</v>
      </c>
      <c r="E287">
        <f t="shared" si="4"/>
        <v>51.480575999999999</v>
      </c>
    </row>
    <row r="288" spans="1:5" x14ac:dyDescent="0.2">
      <c r="A288">
        <v>1954</v>
      </c>
      <c r="B288">
        <v>1</v>
      </c>
      <c r="C288">
        <v>15</v>
      </c>
      <c r="D288">
        <v>2.2799999999999998</v>
      </c>
      <c r="E288">
        <f t="shared" si="4"/>
        <v>22.982399999999998</v>
      </c>
    </row>
    <row r="289" spans="1:5" x14ac:dyDescent="0.2">
      <c r="A289">
        <v>1954</v>
      </c>
      <c r="B289">
        <v>2</v>
      </c>
      <c r="C289">
        <v>12.7</v>
      </c>
      <c r="D289">
        <v>2.2799999999999998</v>
      </c>
      <c r="E289">
        <f t="shared" si="4"/>
        <v>19.458431999999998</v>
      </c>
    </row>
    <row r="290" spans="1:5" x14ac:dyDescent="0.2">
      <c r="A290">
        <v>1954</v>
      </c>
      <c r="B290">
        <v>3</v>
      </c>
      <c r="C290">
        <v>15.6</v>
      </c>
      <c r="D290">
        <v>2.2799999999999998</v>
      </c>
      <c r="E290">
        <f t="shared" si="4"/>
        <v>23.901696000000001</v>
      </c>
    </row>
    <row r="291" spans="1:5" x14ac:dyDescent="0.2">
      <c r="A291">
        <v>1954</v>
      </c>
      <c r="B291">
        <v>4</v>
      </c>
      <c r="C291">
        <v>12.5</v>
      </c>
      <c r="D291">
        <v>2.2799999999999998</v>
      </c>
      <c r="E291">
        <f t="shared" si="4"/>
        <v>19.152000000000001</v>
      </c>
    </row>
    <row r="292" spans="1:5" x14ac:dyDescent="0.2">
      <c r="A292">
        <v>1954</v>
      </c>
      <c r="B292">
        <v>5</v>
      </c>
      <c r="C292">
        <v>15.3</v>
      </c>
      <c r="D292">
        <v>2.2799999999999998</v>
      </c>
      <c r="E292">
        <f t="shared" si="4"/>
        <v>23.442048</v>
      </c>
    </row>
    <row r="293" spans="1:5" x14ac:dyDescent="0.2">
      <c r="A293">
        <v>1954</v>
      </c>
      <c r="B293">
        <v>6</v>
      </c>
      <c r="C293">
        <v>16.7</v>
      </c>
      <c r="D293">
        <v>2.2799999999999998</v>
      </c>
      <c r="E293">
        <f t="shared" si="4"/>
        <v>25.587071999999996</v>
      </c>
    </row>
    <row r="294" spans="1:5" x14ac:dyDescent="0.2">
      <c r="A294">
        <v>1955</v>
      </c>
      <c r="B294">
        <v>1</v>
      </c>
      <c r="C294">
        <v>3.3</v>
      </c>
      <c r="D294">
        <v>2.2799999999999998</v>
      </c>
      <c r="E294">
        <f t="shared" si="4"/>
        <v>5.0561280000000002</v>
      </c>
    </row>
    <row r="295" spans="1:5" x14ac:dyDescent="0.2">
      <c r="A295">
        <v>1955</v>
      </c>
      <c r="B295">
        <v>2</v>
      </c>
      <c r="C295">
        <v>7.8</v>
      </c>
      <c r="D295">
        <v>2.2799999999999998</v>
      </c>
      <c r="E295">
        <f t="shared" si="4"/>
        <v>11.950848000000001</v>
      </c>
    </row>
    <row r="296" spans="1:5" x14ac:dyDescent="0.2">
      <c r="A296">
        <v>1955</v>
      </c>
      <c r="B296">
        <v>3</v>
      </c>
      <c r="C296">
        <v>8</v>
      </c>
      <c r="D296">
        <v>2.2799999999999998</v>
      </c>
      <c r="E296">
        <f t="shared" si="4"/>
        <v>12.25728</v>
      </c>
    </row>
    <row r="297" spans="1:5" x14ac:dyDescent="0.2">
      <c r="A297">
        <v>1955</v>
      </c>
      <c r="B297">
        <v>4</v>
      </c>
      <c r="C297">
        <v>5.4</v>
      </c>
      <c r="D297">
        <v>2.2799999999999998</v>
      </c>
      <c r="E297">
        <f t="shared" si="4"/>
        <v>8.2736640000000001</v>
      </c>
    </row>
    <row r="298" spans="1:5" x14ac:dyDescent="0.2">
      <c r="A298">
        <v>1955</v>
      </c>
      <c r="B298">
        <v>5</v>
      </c>
      <c r="C298">
        <v>2.5</v>
      </c>
      <c r="D298">
        <v>2.2799999999999998</v>
      </c>
      <c r="E298">
        <f t="shared" si="4"/>
        <v>3.8304</v>
      </c>
    </row>
    <row r="299" spans="1:5" x14ac:dyDescent="0.2">
      <c r="A299">
        <v>1955</v>
      </c>
      <c r="B299">
        <v>6</v>
      </c>
      <c r="C299">
        <v>6.5</v>
      </c>
      <c r="D299">
        <v>2.2799999999999998</v>
      </c>
      <c r="E299">
        <f t="shared" si="4"/>
        <v>9.9590399999999999</v>
      </c>
    </row>
    <row r="300" spans="1:5" x14ac:dyDescent="0.2">
      <c r="A300">
        <v>1956</v>
      </c>
      <c r="B300">
        <v>1</v>
      </c>
      <c r="C300">
        <v>12.3</v>
      </c>
      <c r="D300">
        <v>2.2799999999999998</v>
      </c>
      <c r="E300">
        <f t="shared" si="4"/>
        <v>18.845568</v>
      </c>
    </row>
    <row r="301" spans="1:5" x14ac:dyDescent="0.2">
      <c r="A301">
        <v>1956</v>
      </c>
      <c r="B301">
        <v>2</v>
      </c>
      <c r="C301">
        <v>19.600000000000001</v>
      </c>
      <c r="D301">
        <v>2.2799999999999998</v>
      </c>
      <c r="E301">
        <f t="shared" si="4"/>
        <v>30.030335999999998</v>
      </c>
    </row>
    <row r="302" spans="1:5" x14ac:dyDescent="0.2">
      <c r="A302">
        <v>1956</v>
      </c>
      <c r="B302">
        <v>3</v>
      </c>
      <c r="C302">
        <v>19.2</v>
      </c>
      <c r="D302">
        <v>2.2799999999999998</v>
      </c>
      <c r="E302">
        <f t="shared" si="4"/>
        <v>29.417472000000004</v>
      </c>
    </row>
    <row r="303" spans="1:5" x14ac:dyDescent="0.2">
      <c r="A303">
        <v>1956</v>
      </c>
      <c r="B303">
        <v>4</v>
      </c>
      <c r="C303">
        <v>15.1</v>
      </c>
      <c r="D303">
        <v>2.2799999999999998</v>
      </c>
      <c r="E303">
        <f t="shared" si="4"/>
        <v>23.135615999999999</v>
      </c>
    </row>
    <row r="304" spans="1:5" x14ac:dyDescent="0.2">
      <c r="A304">
        <v>1956</v>
      </c>
      <c r="B304">
        <v>5</v>
      </c>
      <c r="C304">
        <v>15.6</v>
      </c>
      <c r="D304">
        <v>2.2799999999999998</v>
      </c>
      <c r="E304">
        <f t="shared" si="4"/>
        <v>23.901696000000001</v>
      </c>
    </row>
    <row r="305" spans="1:5" x14ac:dyDescent="0.2">
      <c r="A305">
        <v>1956</v>
      </c>
      <c r="B305">
        <v>6</v>
      </c>
      <c r="C305">
        <v>15.4</v>
      </c>
      <c r="D305">
        <v>2.2799999999999998</v>
      </c>
      <c r="E305">
        <f t="shared" si="4"/>
        <v>23.595264</v>
      </c>
    </row>
    <row r="306" spans="1:5" x14ac:dyDescent="0.2">
      <c r="A306">
        <v>1957</v>
      </c>
      <c r="B306">
        <v>1</v>
      </c>
      <c r="C306">
        <v>20.8</v>
      </c>
      <c r="D306">
        <v>2.2799999999999998</v>
      </c>
      <c r="E306">
        <f t="shared" si="4"/>
        <v>31.868928</v>
      </c>
    </row>
    <row r="307" spans="1:5" x14ac:dyDescent="0.2">
      <c r="A307">
        <v>1957</v>
      </c>
      <c r="B307">
        <v>2</v>
      </c>
      <c r="C307">
        <v>13.3</v>
      </c>
      <c r="D307">
        <v>2.2799999999999998</v>
      </c>
      <c r="E307">
        <f t="shared" si="4"/>
        <v>20.377728000000001</v>
      </c>
    </row>
    <row r="308" spans="1:5" x14ac:dyDescent="0.2">
      <c r="A308">
        <v>1957</v>
      </c>
      <c r="B308">
        <v>3</v>
      </c>
      <c r="C308">
        <v>15.3</v>
      </c>
      <c r="D308">
        <v>2.2799999999999998</v>
      </c>
      <c r="E308">
        <f t="shared" si="4"/>
        <v>23.442048</v>
      </c>
    </row>
    <row r="309" spans="1:5" x14ac:dyDescent="0.2">
      <c r="A309">
        <v>1957</v>
      </c>
      <c r="B309">
        <v>4</v>
      </c>
      <c r="C309">
        <v>15.8</v>
      </c>
      <c r="D309">
        <v>2.2799999999999998</v>
      </c>
      <c r="E309">
        <f t="shared" si="4"/>
        <v>24.208127999999999</v>
      </c>
    </row>
    <row r="310" spans="1:5" x14ac:dyDescent="0.2">
      <c r="A310">
        <v>1957</v>
      </c>
      <c r="B310">
        <v>5</v>
      </c>
      <c r="C310">
        <v>17</v>
      </c>
      <c r="D310">
        <v>2.2799999999999998</v>
      </c>
      <c r="E310">
        <f t="shared" si="4"/>
        <v>26.046720000000001</v>
      </c>
    </row>
    <row r="311" spans="1:5" x14ac:dyDescent="0.2">
      <c r="A311">
        <v>1957</v>
      </c>
      <c r="B311">
        <v>6</v>
      </c>
      <c r="C311">
        <v>14.1</v>
      </c>
      <c r="D311">
        <v>2.2799999999999998</v>
      </c>
      <c r="E311">
        <f t="shared" si="4"/>
        <v>21.603456000000001</v>
      </c>
    </row>
    <row r="312" spans="1:5" x14ac:dyDescent="0.2">
      <c r="A312">
        <v>1958</v>
      </c>
      <c r="B312">
        <v>1</v>
      </c>
      <c r="C312">
        <v>37.5</v>
      </c>
      <c r="D312">
        <v>2.2799999999999998</v>
      </c>
      <c r="E312">
        <f t="shared" si="4"/>
        <v>57.456000000000003</v>
      </c>
    </row>
    <row r="313" spans="1:5" x14ac:dyDescent="0.2">
      <c r="A313">
        <v>1958</v>
      </c>
      <c r="B313">
        <v>2</v>
      </c>
      <c r="C313">
        <v>28.7</v>
      </c>
      <c r="D313">
        <v>2.2799999999999998</v>
      </c>
      <c r="E313">
        <f t="shared" si="4"/>
        <v>43.972991999999998</v>
      </c>
    </row>
    <row r="314" spans="1:5" x14ac:dyDescent="0.2">
      <c r="A314">
        <v>1958</v>
      </c>
      <c r="B314">
        <v>3</v>
      </c>
      <c r="C314">
        <v>24.2</v>
      </c>
      <c r="D314">
        <v>2.2799999999999998</v>
      </c>
      <c r="E314">
        <f t="shared" si="4"/>
        <v>37.078271999999998</v>
      </c>
    </row>
    <row r="315" spans="1:5" x14ac:dyDescent="0.2">
      <c r="A315">
        <v>1958</v>
      </c>
      <c r="B315">
        <v>4</v>
      </c>
      <c r="C315">
        <v>36.9</v>
      </c>
      <c r="D315">
        <v>2.2799999999999998</v>
      </c>
      <c r="E315">
        <f t="shared" si="4"/>
        <v>56.536704</v>
      </c>
    </row>
    <row r="316" spans="1:5" x14ac:dyDescent="0.2">
      <c r="A316">
        <v>1958</v>
      </c>
      <c r="B316">
        <v>5</v>
      </c>
      <c r="C316">
        <v>35.700000000000003</v>
      </c>
      <c r="D316">
        <v>2.2799999999999998</v>
      </c>
      <c r="E316">
        <f t="shared" si="4"/>
        <v>54.698112000000002</v>
      </c>
    </row>
    <row r="317" spans="1:5" x14ac:dyDescent="0.2">
      <c r="A317">
        <v>1958</v>
      </c>
      <c r="B317">
        <v>6</v>
      </c>
      <c r="C317">
        <v>37.5</v>
      </c>
      <c r="D317">
        <v>2.2799999999999998</v>
      </c>
      <c r="E317">
        <f t="shared" si="4"/>
        <v>57.456000000000003</v>
      </c>
    </row>
    <row r="318" spans="1:5" x14ac:dyDescent="0.2">
      <c r="A318">
        <v>1959</v>
      </c>
      <c r="B318">
        <v>1</v>
      </c>
      <c r="C318">
        <v>44.5</v>
      </c>
      <c r="D318">
        <v>2.2799999999999998</v>
      </c>
      <c r="E318">
        <f t="shared" si="4"/>
        <v>68.181119999999993</v>
      </c>
    </row>
    <row r="319" spans="1:5" x14ac:dyDescent="0.2">
      <c r="A319">
        <v>1959</v>
      </c>
      <c r="B319">
        <v>2</v>
      </c>
      <c r="C319">
        <v>28.1</v>
      </c>
      <c r="D319">
        <v>2.2799999999999998</v>
      </c>
      <c r="E319">
        <f t="shared" si="4"/>
        <v>43.053696000000002</v>
      </c>
    </row>
    <row r="320" spans="1:5" x14ac:dyDescent="0.2">
      <c r="A320">
        <v>1959</v>
      </c>
      <c r="B320">
        <v>3</v>
      </c>
      <c r="C320">
        <v>27</v>
      </c>
      <c r="D320">
        <v>2.2799999999999998</v>
      </c>
      <c r="E320">
        <f t="shared" si="4"/>
        <v>41.368319999999997</v>
      </c>
    </row>
    <row r="321" spans="1:5" x14ac:dyDescent="0.2">
      <c r="A321">
        <v>1959</v>
      </c>
      <c r="B321">
        <v>4</v>
      </c>
      <c r="C321">
        <v>39.5</v>
      </c>
      <c r="D321">
        <v>2.2799999999999998</v>
      </c>
      <c r="E321">
        <f t="shared" si="4"/>
        <v>60.520319999999998</v>
      </c>
    </row>
    <row r="322" spans="1:5" x14ac:dyDescent="0.2">
      <c r="A322">
        <v>1959</v>
      </c>
      <c r="B322">
        <v>5</v>
      </c>
      <c r="C322">
        <v>39.4</v>
      </c>
      <c r="D322">
        <v>2.2799999999999998</v>
      </c>
      <c r="E322">
        <f t="shared" si="4"/>
        <v>60.367103999999998</v>
      </c>
    </row>
    <row r="323" spans="1:5" x14ac:dyDescent="0.2">
      <c r="A323">
        <v>1959</v>
      </c>
      <c r="B323">
        <v>6</v>
      </c>
      <c r="C323">
        <v>43</v>
      </c>
      <c r="D323">
        <v>2.2799999999999998</v>
      </c>
      <c r="E323">
        <f t="shared" ref="E323:E386" si="5">(C323*60)*1.12*(D323/100)</f>
        <v>65.88288</v>
      </c>
    </row>
    <row r="324" spans="1:5" x14ac:dyDescent="0.2">
      <c r="A324">
        <v>1960</v>
      </c>
      <c r="B324">
        <v>1</v>
      </c>
      <c r="C324">
        <v>21.9</v>
      </c>
      <c r="D324">
        <v>2.2799999999999998</v>
      </c>
      <c r="E324">
        <f t="shared" si="5"/>
        <v>33.554303999999995</v>
      </c>
    </row>
    <row r="325" spans="1:5" x14ac:dyDescent="0.2">
      <c r="A325">
        <v>1960</v>
      </c>
      <c r="B325">
        <v>2</v>
      </c>
      <c r="C325">
        <v>11.5</v>
      </c>
      <c r="D325">
        <v>2.2799999999999998</v>
      </c>
      <c r="E325">
        <f t="shared" si="5"/>
        <v>17.61984</v>
      </c>
    </row>
    <row r="326" spans="1:5" x14ac:dyDescent="0.2">
      <c r="A326">
        <v>1960</v>
      </c>
      <c r="B326">
        <v>3</v>
      </c>
      <c r="C326">
        <v>29.8</v>
      </c>
      <c r="D326">
        <v>2.2799999999999998</v>
      </c>
      <c r="E326">
        <f t="shared" si="5"/>
        <v>45.658367999999996</v>
      </c>
    </row>
    <row r="327" spans="1:5" x14ac:dyDescent="0.2">
      <c r="A327">
        <v>1960</v>
      </c>
      <c r="B327">
        <v>4</v>
      </c>
      <c r="C327">
        <v>34</v>
      </c>
      <c r="D327">
        <v>2.2799999999999998</v>
      </c>
      <c r="E327">
        <f t="shared" si="5"/>
        <v>52.093440000000001</v>
      </c>
    </row>
    <row r="328" spans="1:5" x14ac:dyDescent="0.2">
      <c r="A328">
        <v>1960</v>
      </c>
      <c r="B328">
        <v>5</v>
      </c>
      <c r="C328">
        <v>35.200000000000003</v>
      </c>
      <c r="D328">
        <v>2.2799999999999998</v>
      </c>
      <c r="E328">
        <f t="shared" si="5"/>
        <v>53.932031999999992</v>
      </c>
    </row>
    <row r="329" spans="1:5" x14ac:dyDescent="0.2">
      <c r="A329">
        <v>1960</v>
      </c>
      <c r="B329">
        <v>6</v>
      </c>
      <c r="C329">
        <v>33.799999999999997</v>
      </c>
      <c r="D329">
        <v>2.2799999999999998</v>
      </c>
      <c r="E329">
        <f t="shared" si="5"/>
        <v>51.787008</v>
      </c>
    </row>
    <row r="330" spans="1:5" x14ac:dyDescent="0.2">
      <c r="A330">
        <v>1961</v>
      </c>
      <c r="B330">
        <v>1</v>
      </c>
      <c r="C330">
        <v>33.6</v>
      </c>
      <c r="D330">
        <v>2.2799999999999998</v>
      </c>
      <c r="E330">
        <f t="shared" si="5"/>
        <v>51.480575999999999</v>
      </c>
    </row>
    <row r="331" spans="1:5" x14ac:dyDescent="0.2">
      <c r="A331">
        <v>1961</v>
      </c>
      <c r="B331">
        <v>2</v>
      </c>
      <c r="C331">
        <v>10.5</v>
      </c>
      <c r="D331">
        <v>2.2799999999999998</v>
      </c>
      <c r="E331">
        <f t="shared" si="5"/>
        <v>16.087679999999999</v>
      </c>
    </row>
    <row r="332" spans="1:5" x14ac:dyDescent="0.2">
      <c r="A332">
        <v>1961</v>
      </c>
      <c r="B332">
        <v>3</v>
      </c>
      <c r="C332">
        <v>17.5</v>
      </c>
      <c r="D332">
        <v>2.2799999999999998</v>
      </c>
      <c r="E332">
        <f t="shared" si="5"/>
        <v>26.812799999999996</v>
      </c>
    </row>
    <row r="333" spans="1:5" x14ac:dyDescent="0.2">
      <c r="A333">
        <v>1961</v>
      </c>
      <c r="B333">
        <v>4</v>
      </c>
      <c r="C333">
        <v>26.1</v>
      </c>
      <c r="D333">
        <v>2.2799999999999998</v>
      </c>
      <c r="E333">
        <f t="shared" si="5"/>
        <v>39.989376</v>
      </c>
    </row>
    <row r="334" spans="1:5" x14ac:dyDescent="0.2">
      <c r="A334">
        <v>1961</v>
      </c>
      <c r="B334">
        <v>5</v>
      </c>
      <c r="C334">
        <v>27.6</v>
      </c>
      <c r="D334">
        <v>2.2799999999999998</v>
      </c>
      <c r="E334">
        <f t="shared" si="5"/>
        <v>42.287616</v>
      </c>
    </row>
    <row r="335" spans="1:5" x14ac:dyDescent="0.2">
      <c r="A335">
        <v>1961</v>
      </c>
      <c r="B335">
        <v>6</v>
      </c>
      <c r="C335">
        <v>29.3</v>
      </c>
      <c r="D335">
        <v>2.2799999999999998</v>
      </c>
      <c r="E335">
        <f t="shared" si="5"/>
        <v>44.892288000000001</v>
      </c>
    </row>
    <row r="336" spans="1:5" x14ac:dyDescent="0.2">
      <c r="A336">
        <v>1962</v>
      </c>
      <c r="B336">
        <v>1</v>
      </c>
      <c r="C336">
        <v>24.6</v>
      </c>
      <c r="D336">
        <v>2.2799999999999998</v>
      </c>
      <c r="E336">
        <f t="shared" si="5"/>
        <v>37.691136</v>
      </c>
    </row>
    <row r="337" spans="1:5" x14ac:dyDescent="0.2">
      <c r="A337">
        <v>1962</v>
      </c>
      <c r="B337">
        <v>2</v>
      </c>
      <c r="C337">
        <v>14.1</v>
      </c>
      <c r="D337">
        <v>2.2799999999999998</v>
      </c>
      <c r="E337">
        <f t="shared" si="5"/>
        <v>21.603456000000001</v>
      </c>
    </row>
    <row r="338" spans="1:5" x14ac:dyDescent="0.2">
      <c r="A338">
        <v>1962</v>
      </c>
      <c r="B338">
        <v>3</v>
      </c>
      <c r="C338">
        <v>18.899999999999999</v>
      </c>
      <c r="D338">
        <v>2.2799999999999998</v>
      </c>
      <c r="E338">
        <f t="shared" si="5"/>
        <v>28.957823999999999</v>
      </c>
    </row>
    <row r="339" spans="1:5" x14ac:dyDescent="0.2">
      <c r="A339">
        <v>1962</v>
      </c>
      <c r="B339">
        <v>4</v>
      </c>
      <c r="C339">
        <v>28.5</v>
      </c>
      <c r="D339">
        <v>2.2799999999999998</v>
      </c>
      <c r="E339">
        <f t="shared" si="5"/>
        <v>43.666560000000004</v>
      </c>
    </row>
    <row r="340" spans="1:5" x14ac:dyDescent="0.2">
      <c r="A340">
        <v>1962</v>
      </c>
      <c r="B340">
        <v>5</v>
      </c>
      <c r="C340">
        <v>27</v>
      </c>
      <c r="D340">
        <v>2.2799999999999998</v>
      </c>
      <c r="E340">
        <f t="shared" si="5"/>
        <v>41.368319999999997</v>
      </c>
    </row>
    <row r="341" spans="1:5" x14ac:dyDescent="0.2">
      <c r="A341">
        <v>1962</v>
      </c>
      <c r="B341">
        <v>6</v>
      </c>
      <c r="C341">
        <v>30.6</v>
      </c>
      <c r="D341">
        <v>2.2799999999999998</v>
      </c>
      <c r="E341">
        <f t="shared" si="5"/>
        <v>46.884096</v>
      </c>
    </row>
    <row r="342" spans="1:5" x14ac:dyDescent="0.2">
      <c r="A342">
        <v>1963</v>
      </c>
      <c r="B342">
        <v>1</v>
      </c>
      <c r="C342">
        <v>37.9</v>
      </c>
      <c r="D342">
        <v>2.2799999999999998</v>
      </c>
      <c r="E342">
        <f t="shared" si="5"/>
        <v>58.068863999999998</v>
      </c>
    </row>
    <row r="343" spans="1:5" x14ac:dyDescent="0.2">
      <c r="A343">
        <v>1963</v>
      </c>
      <c r="B343">
        <v>2</v>
      </c>
      <c r="C343">
        <v>27.6</v>
      </c>
      <c r="D343">
        <v>2.2799999999999998</v>
      </c>
      <c r="E343">
        <f t="shared" si="5"/>
        <v>42.287616</v>
      </c>
    </row>
    <row r="344" spans="1:5" x14ac:dyDescent="0.2">
      <c r="A344">
        <v>1963</v>
      </c>
      <c r="B344">
        <v>3</v>
      </c>
      <c r="C344">
        <v>22.7</v>
      </c>
      <c r="D344">
        <v>2.2799999999999998</v>
      </c>
      <c r="E344">
        <f t="shared" si="5"/>
        <v>34.780031999999999</v>
      </c>
    </row>
    <row r="345" spans="1:5" x14ac:dyDescent="0.2">
      <c r="A345">
        <v>1963</v>
      </c>
      <c r="B345">
        <v>4</v>
      </c>
      <c r="C345">
        <v>41.5</v>
      </c>
      <c r="D345">
        <v>2.2799999999999998</v>
      </c>
      <c r="E345">
        <f t="shared" si="5"/>
        <v>63.58464</v>
      </c>
    </row>
    <row r="346" spans="1:5" x14ac:dyDescent="0.2">
      <c r="A346">
        <v>1963</v>
      </c>
      <c r="B346">
        <v>5</v>
      </c>
      <c r="C346">
        <v>32.299999999999997</v>
      </c>
      <c r="D346">
        <v>2.2799999999999998</v>
      </c>
      <c r="E346">
        <f t="shared" si="5"/>
        <v>49.488767999999993</v>
      </c>
    </row>
    <row r="347" spans="1:5" x14ac:dyDescent="0.2">
      <c r="A347">
        <v>1963</v>
      </c>
      <c r="B347">
        <v>6</v>
      </c>
      <c r="C347">
        <v>44.1</v>
      </c>
      <c r="D347">
        <v>2.2799999999999998</v>
      </c>
      <c r="E347">
        <f t="shared" si="5"/>
        <v>67.568256000000005</v>
      </c>
    </row>
    <row r="348" spans="1:5" x14ac:dyDescent="0.2">
      <c r="A348">
        <v>1964</v>
      </c>
      <c r="B348">
        <v>1</v>
      </c>
      <c r="C348">
        <v>10.1</v>
      </c>
      <c r="D348">
        <v>2.2799999999999998</v>
      </c>
      <c r="E348">
        <f t="shared" si="5"/>
        <v>15.474815999999999</v>
      </c>
    </row>
    <row r="349" spans="1:5" x14ac:dyDescent="0.2">
      <c r="A349">
        <v>1964</v>
      </c>
      <c r="B349">
        <v>2</v>
      </c>
      <c r="C349">
        <v>6</v>
      </c>
      <c r="D349">
        <v>2.2799999999999998</v>
      </c>
      <c r="E349">
        <f t="shared" si="5"/>
        <v>9.1929599999999994</v>
      </c>
    </row>
    <row r="350" spans="1:5" x14ac:dyDescent="0.2">
      <c r="A350">
        <v>1964</v>
      </c>
      <c r="B350">
        <v>3</v>
      </c>
      <c r="C350">
        <v>17</v>
      </c>
      <c r="D350">
        <v>2.2799999999999998</v>
      </c>
      <c r="E350">
        <f t="shared" si="5"/>
        <v>26.046720000000001</v>
      </c>
    </row>
    <row r="351" spans="1:5" x14ac:dyDescent="0.2">
      <c r="A351">
        <v>1964</v>
      </c>
      <c r="B351">
        <v>4</v>
      </c>
      <c r="C351">
        <v>20.7</v>
      </c>
      <c r="D351">
        <v>2.2799999999999998</v>
      </c>
      <c r="E351">
        <f t="shared" si="5"/>
        <v>31.715712</v>
      </c>
    </row>
    <row r="352" spans="1:5" x14ac:dyDescent="0.2">
      <c r="A352">
        <v>1964</v>
      </c>
      <c r="B352">
        <v>5</v>
      </c>
      <c r="C352">
        <v>22.2</v>
      </c>
      <c r="D352">
        <v>2.2799999999999998</v>
      </c>
      <c r="E352">
        <f t="shared" si="5"/>
        <v>34.013951999999996</v>
      </c>
    </row>
    <row r="353" spans="1:5" x14ac:dyDescent="0.2">
      <c r="A353">
        <v>1964</v>
      </c>
      <c r="B353">
        <v>6</v>
      </c>
      <c r="C353">
        <v>23.5</v>
      </c>
      <c r="D353">
        <v>2.2799999999999998</v>
      </c>
      <c r="E353">
        <f t="shared" si="5"/>
        <v>36.005759999999995</v>
      </c>
    </row>
    <row r="354" spans="1:5" x14ac:dyDescent="0.2">
      <c r="A354">
        <v>1965</v>
      </c>
      <c r="B354">
        <v>1</v>
      </c>
      <c r="C354">
        <v>40.200000000000003</v>
      </c>
      <c r="D354">
        <v>2.2799999999999998</v>
      </c>
      <c r="E354">
        <f t="shared" si="5"/>
        <v>61.592831999999994</v>
      </c>
    </row>
    <row r="355" spans="1:5" x14ac:dyDescent="0.2">
      <c r="A355">
        <v>1965</v>
      </c>
      <c r="B355">
        <v>2</v>
      </c>
      <c r="C355">
        <v>25.8</v>
      </c>
      <c r="D355">
        <v>2.2799999999999998</v>
      </c>
      <c r="E355">
        <f t="shared" si="5"/>
        <v>39.529727999999999</v>
      </c>
    </row>
    <row r="356" spans="1:5" x14ac:dyDescent="0.2">
      <c r="A356">
        <v>1965</v>
      </c>
      <c r="B356">
        <v>3</v>
      </c>
      <c r="C356">
        <v>25.8</v>
      </c>
      <c r="D356">
        <v>2.2799999999999998</v>
      </c>
      <c r="E356">
        <f t="shared" si="5"/>
        <v>39.529727999999999</v>
      </c>
    </row>
    <row r="357" spans="1:5" x14ac:dyDescent="0.2">
      <c r="A357">
        <v>1965</v>
      </c>
      <c r="B357">
        <v>4</v>
      </c>
      <c r="C357">
        <v>30.7</v>
      </c>
      <c r="D357">
        <v>2.2799999999999998</v>
      </c>
      <c r="E357">
        <f t="shared" si="5"/>
        <v>47.037312000000007</v>
      </c>
    </row>
    <row r="358" spans="1:5" x14ac:dyDescent="0.2">
      <c r="A358">
        <v>1965</v>
      </c>
      <c r="B358">
        <v>5</v>
      </c>
      <c r="C358">
        <v>29.9</v>
      </c>
      <c r="D358">
        <v>2.2799999999999998</v>
      </c>
      <c r="E358">
        <f t="shared" si="5"/>
        <v>45.811583999999996</v>
      </c>
    </row>
    <row r="359" spans="1:5" x14ac:dyDescent="0.2">
      <c r="A359">
        <v>1965</v>
      </c>
      <c r="B359">
        <v>6</v>
      </c>
      <c r="C359">
        <v>38.6</v>
      </c>
      <c r="D359">
        <v>2.2799999999999998</v>
      </c>
      <c r="E359">
        <f t="shared" si="5"/>
        <v>59.141375999999994</v>
      </c>
    </row>
    <row r="360" spans="1:5" x14ac:dyDescent="0.2">
      <c r="A360">
        <v>1966</v>
      </c>
      <c r="B360">
        <v>1</v>
      </c>
      <c r="C360">
        <v>37.1</v>
      </c>
      <c r="D360">
        <v>2.2799999999999998</v>
      </c>
      <c r="E360">
        <f t="shared" si="5"/>
        <v>56.843136000000001</v>
      </c>
    </row>
    <row r="361" spans="1:5" x14ac:dyDescent="0.2">
      <c r="A361">
        <v>1966</v>
      </c>
      <c r="B361">
        <v>2</v>
      </c>
      <c r="C361">
        <v>29.7</v>
      </c>
      <c r="D361">
        <v>2.2799999999999998</v>
      </c>
      <c r="E361">
        <f t="shared" si="5"/>
        <v>45.505151999999995</v>
      </c>
    </row>
    <row r="362" spans="1:5" x14ac:dyDescent="0.2">
      <c r="A362">
        <v>1966</v>
      </c>
      <c r="B362">
        <v>3</v>
      </c>
      <c r="C362">
        <v>25.2</v>
      </c>
      <c r="D362">
        <v>2.2799999999999998</v>
      </c>
      <c r="E362">
        <f t="shared" si="5"/>
        <v>38.610431999999996</v>
      </c>
    </row>
    <row r="363" spans="1:5" x14ac:dyDescent="0.2">
      <c r="A363">
        <v>1966</v>
      </c>
      <c r="B363">
        <v>4</v>
      </c>
      <c r="C363">
        <v>49.3</v>
      </c>
      <c r="D363">
        <v>2.2799999999999998</v>
      </c>
      <c r="E363">
        <f t="shared" si="5"/>
        <v>75.535488000000001</v>
      </c>
    </row>
    <row r="364" spans="1:5" x14ac:dyDescent="0.2">
      <c r="A364">
        <v>1966</v>
      </c>
      <c r="B364">
        <v>5</v>
      </c>
      <c r="C364">
        <v>34.5</v>
      </c>
      <c r="D364">
        <v>2.2799999999999998</v>
      </c>
      <c r="E364">
        <f t="shared" si="5"/>
        <v>52.859519999999996</v>
      </c>
    </row>
    <row r="365" spans="1:5" x14ac:dyDescent="0.2">
      <c r="A365">
        <v>1966</v>
      </c>
      <c r="B365">
        <v>6</v>
      </c>
      <c r="C365">
        <v>38.1</v>
      </c>
      <c r="D365">
        <v>2.2799999999999998</v>
      </c>
      <c r="E365">
        <f t="shared" si="5"/>
        <v>58.375295999999999</v>
      </c>
    </row>
    <row r="366" spans="1:5" x14ac:dyDescent="0.2">
      <c r="A366">
        <v>1967</v>
      </c>
      <c r="B366">
        <v>1</v>
      </c>
      <c r="C366">
        <v>11.7</v>
      </c>
      <c r="D366">
        <v>2.2799999999999998</v>
      </c>
      <c r="E366">
        <f t="shared" si="5"/>
        <v>17.926272000000001</v>
      </c>
    </row>
    <row r="367" spans="1:5" x14ac:dyDescent="0.2">
      <c r="A367">
        <v>1967</v>
      </c>
      <c r="B367">
        <v>2</v>
      </c>
      <c r="C367">
        <v>6.6</v>
      </c>
      <c r="D367">
        <v>2.2799999999999998</v>
      </c>
      <c r="E367">
        <f t="shared" si="5"/>
        <v>10.112256</v>
      </c>
    </row>
    <row r="368" spans="1:5" x14ac:dyDescent="0.2">
      <c r="A368">
        <v>1967</v>
      </c>
      <c r="B368">
        <v>3</v>
      </c>
      <c r="C368">
        <v>6.5</v>
      </c>
      <c r="D368">
        <v>2.2799999999999998</v>
      </c>
      <c r="E368">
        <f t="shared" si="5"/>
        <v>9.9590399999999999</v>
      </c>
    </row>
    <row r="369" spans="1:5" x14ac:dyDescent="0.2">
      <c r="A369">
        <v>1967</v>
      </c>
      <c r="B369">
        <v>4</v>
      </c>
      <c r="C369">
        <v>10.1</v>
      </c>
      <c r="D369">
        <v>2.2799999999999998</v>
      </c>
      <c r="E369">
        <f t="shared" si="5"/>
        <v>15.474815999999999</v>
      </c>
    </row>
    <row r="370" spans="1:5" x14ac:dyDescent="0.2">
      <c r="A370">
        <v>1967</v>
      </c>
      <c r="B370">
        <v>5</v>
      </c>
      <c r="C370">
        <v>9.9</v>
      </c>
      <c r="D370">
        <v>2.2799999999999998</v>
      </c>
      <c r="E370">
        <f t="shared" si="5"/>
        <v>15.168384</v>
      </c>
    </row>
    <row r="371" spans="1:5" x14ac:dyDescent="0.2">
      <c r="A371">
        <v>1967</v>
      </c>
      <c r="B371">
        <v>6</v>
      </c>
      <c r="C371">
        <v>11.3</v>
      </c>
      <c r="D371">
        <v>2.2799999999999998</v>
      </c>
      <c r="E371">
        <f t="shared" si="5"/>
        <v>17.313408000000003</v>
      </c>
    </row>
    <row r="372" spans="1:5" x14ac:dyDescent="0.2">
      <c r="A372">
        <v>1968</v>
      </c>
      <c r="B372">
        <v>1</v>
      </c>
      <c r="C372">
        <v>16.100000000000001</v>
      </c>
      <c r="D372">
        <v>2.2799999999999998</v>
      </c>
      <c r="E372">
        <f t="shared" si="5"/>
        <v>24.667776000000003</v>
      </c>
    </row>
    <row r="373" spans="1:5" x14ac:dyDescent="0.2">
      <c r="A373">
        <v>1968</v>
      </c>
      <c r="B373">
        <v>2</v>
      </c>
      <c r="C373">
        <v>14.1</v>
      </c>
      <c r="D373">
        <v>2.2799999999999998</v>
      </c>
      <c r="E373">
        <f t="shared" si="5"/>
        <v>21.603456000000001</v>
      </c>
    </row>
    <row r="374" spans="1:5" x14ac:dyDescent="0.2">
      <c r="A374">
        <v>1968</v>
      </c>
      <c r="B374">
        <v>3</v>
      </c>
      <c r="C374">
        <v>13.6</v>
      </c>
      <c r="D374">
        <v>2.2799999999999998</v>
      </c>
      <c r="E374">
        <f t="shared" si="5"/>
        <v>20.837375999999999</v>
      </c>
    </row>
    <row r="375" spans="1:5" x14ac:dyDescent="0.2">
      <c r="A375">
        <v>1968</v>
      </c>
      <c r="B375">
        <v>4</v>
      </c>
      <c r="C375">
        <v>23.5</v>
      </c>
      <c r="D375">
        <v>2.2799999999999998</v>
      </c>
      <c r="E375">
        <f t="shared" si="5"/>
        <v>36.005759999999995</v>
      </c>
    </row>
    <row r="376" spans="1:5" x14ac:dyDescent="0.2">
      <c r="A376">
        <v>1968</v>
      </c>
      <c r="B376">
        <v>5</v>
      </c>
      <c r="C376">
        <v>23.8</v>
      </c>
      <c r="D376">
        <v>2.2799999999999998</v>
      </c>
      <c r="E376">
        <f t="shared" si="5"/>
        <v>36.465407999999996</v>
      </c>
    </row>
    <row r="377" spans="1:5" x14ac:dyDescent="0.2">
      <c r="A377">
        <v>1968</v>
      </c>
      <c r="B377">
        <v>6</v>
      </c>
      <c r="C377">
        <v>25.2</v>
      </c>
      <c r="D377">
        <v>2.2799999999999998</v>
      </c>
      <c r="E377">
        <f t="shared" si="5"/>
        <v>38.610431999999996</v>
      </c>
    </row>
    <row r="378" spans="1:5" x14ac:dyDescent="0.2">
      <c r="A378">
        <v>1969</v>
      </c>
      <c r="B378">
        <v>1</v>
      </c>
      <c r="C378">
        <v>20.8</v>
      </c>
      <c r="D378">
        <v>2.2799999999999998</v>
      </c>
      <c r="E378">
        <f t="shared" si="5"/>
        <v>31.868928</v>
      </c>
    </row>
    <row r="379" spans="1:5" x14ac:dyDescent="0.2">
      <c r="A379">
        <v>1969</v>
      </c>
      <c r="B379">
        <v>2</v>
      </c>
      <c r="C379">
        <v>14.8</v>
      </c>
      <c r="D379">
        <v>2.2799999999999998</v>
      </c>
      <c r="E379">
        <f t="shared" si="5"/>
        <v>22.675967999999997</v>
      </c>
    </row>
    <row r="380" spans="1:5" x14ac:dyDescent="0.2">
      <c r="A380">
        <v>1969</v>
      </c>
      <c r="B380">
        <v>3</v>
      </c>
      <c r="C380">
        <v>12.5</v>
      </c>
      <c r="D380">
        <v>2.2799999999999998</v>
      </c>
      <c r="E380">
        <f t="shared" si="5"/>
        <v>19.152000000000001</v>
      </c>
    </row>
    <row r="381" spans="1:5" x14ac:dyDescent="0.2">
      <c r="A381">
        <v>1969</v>
      </c>
      <c r="B381">
        <v>4</v>
      </c>
      <c r="C381">
        <v>25.4</v>
      </c>
      <c r="D381">
        <v>2.2799999999999998</v>
      </c>
      <c r="E381">
        <f t="shared" si="5"/>
        <v>38.916863999999997</v>
      </c>
    </row>
    <row r="382" spans="1:5" x14ac:dyDescent="0.2">
      <c r="A382">
        <v>1969</v>
      </c>
      <c r="B382">
        <v>5</v>
      </c>
      <c r="C382">
        <v>27.1</v>
      </c>
      <c r="D382">
        <v>2.2799999999999998</v>
      </c>
      <c r="E382">
        <f t="shared" si="5"/>
        <v>41.521535999999998</v>
      </c>
    </row>
    <row r="383" spans="1:5" x14ac:dyDescent="0.2">
      <c r="A383">
        <v>1969</v>
      </c>
      <c r="B383">
        <v>6</v>
      </c>
      <c r="C383">
        <v>28.2</v>
      </c>
      <c r="D383">
        <v>2.2799999999999998</v>
      </c>
      <c r="E383">
        <f t="shared" si="5"/>
        <v>43.206912000000003</v>
      </c>
    </row>
    <row r="384" spans="1:5" x14ac:dyDescent="0.2">
      <c r="A384">
        <v>1970</v>
      </c>
      <c r="B384">
        <v>1</v>
      </c>
      <c r="C384">
        <v>24.6</v>
      </c>
      <c r="D384">
        <v>2.2799999999999998</v>
      </c>
      <c r="E384">
        <f t="shared" si="5"/>
        <v>37.691136</v>
      </c>
    </row>
    <row r="385" spans="1:5" x14ac:dyDescent="0.2">
      <c r="A385">
        <v>1970</v>
      </c>
      <c r="B385">
        <v>2</v>
      </c>
      <c r="C385">
        <v>19.5</v>
      </c>
      <c r="D385">
        <v>2.2799999999999998</v>
      </c>
      <c r="E385">
        <f t="shared" si="5"/>
        <v>29.877119999999998</v>
      </c>
    </row>
    <row r="386" spans="1:5" x14ac:dyDescent="0.2">
      <c r="A386">
        <v>1970</v>
      </c>
      <c r="B386">
        <v>3</v>
      </c>
      <c r="C386">
        <v>20.8</v>
      </c>
      <c r="D386">
        <v>2.2799999999999998</v>
      </c>
      <c r="E386">
        <f t="shared" si="5"/>
        <v>31.868928</v>
      </c>
    </row>
    <row r="387" spans="1:5" x14ac:dyDescent="0.2">
      <c r="A387">
        <v>1970</v>
      </c>
      <c r="B387">
        <v>4</v>
      </c>
      <c r="C387">
        <v>23.5</v>
      </c>
      <c r="D387">
        <v>2.2799999999999998</v>
      </c>
      <c r="E387">
        <f t="shared" ref="E387:E450" si="6">(C387*60)*1.12*(D387/100)</f>
        <v>36.005759999999995</v>
      </c>
    </row>
    <row r="388" spans="1:5" x14ac:dyDescent="0.2">
      <c r="A388">
        <v>1970</v>
      </c>
      <c r="B388">
        <v>5</v>
      </c>
      <c r="C388">
        <v>31</v>
      </c>
      <c r="D388">
        <v>2.2799999999999998</v>
      </c>
      <c r="E388">
        <f t="shared" si="6"/>
        <v>47.496960000000001</v>
      </c>
    </row>
    <row r="389" spans="1:5" x14ac:dyDescent="0.2">
      <c r="A389">
        <v>1970</v>
      </c>
      <c r="B389">
        <v>6</v>
      </c>
      <c r="C389">
        <v>30.2</v>
      </c>
      <c r="D389">
        <v>2.2799999999999998</v>
      </c>
      <c r="E389">
        <f t="shared" si="6"/>
        <v>46.271231999999998</v>
      </c>
    </row>
    <row r="390" spans="1:5" x14ac:dyDescent="0.2">
      <c r="A390">
        <v>1971</v>
      </c>
      <c r="B390">
        <v>1</v>
      </c>
      <c r="C390">
        <v>29.1</v>
      </c>
      <c r="D390">
        <v>2.2799999999999998</v>
      </c>
      <c r="E390">
        <f t="shared" si="6"/>
        <v>44.585856</v>
      </c>
    </row>
    <row r="391" spans="1:5" x14ac:dyDescent="0.2">
      <c r="A391">
        <v>1971</v>
      </c>
      <c r="B391">
        <v>2</v>
      </c>
      <c r="C391">
        <v>24.3</v>
      </c>
      <c r="D391">
        <v>2.2799999999999998</v>
      </c>
      <c r="E391">
        <f t="shared" si="6"/>
        <v>37.231487999999999</v>
      </c>
    </row>
    <row r="392" spans="1:5" x14ac:dyDescent="0.2">
      <c r="A392">
        <v>1971</v>
      </c>
      <c r="B392">
        <v>3</v>
      </c>
      <c r="C392">
        <v>33.1</v>
      </c>
      <c r="D392">
        <v>2.2799999999999998</v>
      </c>
      <c r="E392">
        <f t="shared" si="6"/>
        <v>50.714495999999997</v>
      </c>
    </row>
    <row r="393" spans="1:5" x14ac:dyDescent="0.2">
      <c r="A393">
        <v>1971</v>
      </c>
      <c r="B393">
        <v>4</v>
      </c>
      <c r="C393">
        <v>36.200000000000003</v>
      </c>
      <c r="D393">
        <v>2.2799999999999998</v>
      </c>
      <c r="E393">
        <f t="shared" si="6"/>
        <v>55.464192000000004</v>
      </c>
    </row>
    <row r="394" spans="1:5" x14ac:dyDescent="0.2">
      <c r="A394">
        <v>1971</v>
      </c>
      <c r="B394">
        <v>5</v>
      </c>
      <c r="C394">
        <v>29.6</v>
      </c>
      <c r="D394">
        <v>2.2799999999999998</v>
      </c>
      <c r="E394">
        <f t="shared" si="6"/>
        <v>45.351935999999995</v>
      </c>
    </row>
    <row r="395" spans="1:5" x14ac:dyDescent="0.2">
      <c r="A395">
        <v>1971</v>
      </c>
      <c r="B395">
        <v>6</v>
      </c>
      <c r="C395">
        <v>33.4</v>
      </c>
      <c r="D395">
        <v>2.2799999999999998</v>
      </c>
      <c r="E395">
        <f t="shared" si="6"/>
        <v>51.174143999999991</v>
      </c>
    </row>
    <row r="396" spans="1:5" x14ac:dyDescent="0.2">
      <c r="A396">
        <v>1972</v>
      </c>
      <c r="B396">
        <v>1</v>
      </c>
      <c r="C396">
        <v>33.6</v>
      </c>
      <c r="D396">
        <v>2.2799999999999998</v>
      </c>
      <c r="E396">
        <f t="shared" si="6"/>
        <v>51.480575999999999</v>
      </c>
    </row>
    <row r="397" spans="1:5" x14ac:dyDescent="0.2">
      <c r="A397">
        <v>1972</v>
      </c>
      <c r="B397">
        <v>2</v>
      </c>
      <c r="C397">
        <v>18.2</v>
      </c>
      <c r="D397">
        <v>2.2799999999999998</v>
      </c>
      <c r="E397">
        <f t="shared" si="6"/>
        <v>27.885312000000003</v>
      </c>
    </row>
    <row r="398" spans="1:5" x14ac:dyDescent="0.2">
      <c r="A398">
        <v>1972</v>
      </c>
      <c r="B398">
        <v>3</v>
      </c>
      <c r="C398">
        <v>14.6</v>
      </c>
      <c r="D398">
        <v>2.2799999999999998</v>
      </c>
      <c r="E398">
        <f t="shared" si="6"/>
        <v>22.369536</v>
      </c>
    </row>
    <row r="399" spans="1:5" x14ac:dyDescent="0.2">
      <c r="A399">
        <v>1972</v>
      </c>
      <c r="B399">
        <v>4</v>
      </c>
      <c r="C399">
        <v>38.9</v>
      </c>
      <c r="D399">
        <v>2.2799999999999998</v>
      </c>
      <c r="E399">
        <f t="shared" si="6"/>
        <v>59.601024000000002</v>
      </c>
    </row>
    <row r="400" spans="1:5" x14ac:dyDescent="0.2">
      <c r="A400">
        <v>1972</v>
      </c>
      <c r="B400">
        <v>5</v>
      </c>
      <c r="C400">
        <v>37.1</v>
      </c>
      <c r="D400">
        <v>2.2799999999999998</v>
      </c>
      <c r="E400">
        <f t="shared" si="6"/>
        <v>56.843136000000001</v>
      </c>
    </row>
    <row r="401" spans="1:5" x14ac:dyDescent="0.2">
      <c r="A401">
        <v>1972</v>
      </c>
      <c r="B401">
        <v>6</v>
      </c>
      <c r="C401">
        <v>39.4</v>
      </c>
      <c r="D401">
        <v>2.2799999999999998</v>
      </c>
      <c r="E401">
        <f t="shared" si="6"/>
        <v>60.367103999999998</v>
      </c>
    </row>
    <row r="402" spans="1:5" x14ac:dyDescent="0.2">
      <c r="A402">
        <v>1973</v>
      </c>
      <c r="B402">
        <v>1</v>
      </c>
      <c r="C402">
        <v>42.1</v>
      </c>
      <c r="D402">
        <v>2.2799999999999998</v>
      </c>
      <c r="E402">
        <f t="shared" si="6"/>
        <v>64.503935999999996</v>
      </c>
    </row>
    <row r="403" spans="1:5" x14ac:dyDescent="0.2">
      <c r="A403">
        <v>1973</v>
      </c>
      <c r="B403">
        <v>2</v>
      </c>
      <c r="C403">
        <v>19.2</v>
      </c>
      <c r="D403">
        <v>2.2799999999999998</v>
      </c>
      <c r="E403">
        <f t="shared" si="6"/>
        <v>29.417472000000004</v>
      </c>
    </row>
    <row r="404" spans="1:5" x14ac:dyDescent="0.2">
      <c r="A404">
        <v>1973</v>
      </c>
      <c r="B404">
        <v>3</v>
      </c>
      <c r="C404">
        <v>17.399999999999999</v>
      </c>
      <c r="D404">
        <v>2.2799999999999998</v>
      </c>
      <c r="E404">
        <f t="shared" si="6"/>
        <v>26.659584000000002</v>
      </c>
    </row>
    <row r="405" spans="1:5" x14ac:dyDescent="0.2">
      <c r="A405">
        <v>1973</v>
      </c>
      <c r="B405">
        <v>4</v>
      </c>
      <c r="C405">
        <v>44.1</v>
      </c>
      <c r="D405">
        <v>2.2799999999999998</v>
      </c>
      <c r="E405">
        <f t="shared" si="6"/>
        <v>67.568256000000005</v>
      </c>
    </row>
    <row r="406" spans="1:5" x14ac:dyDescent="0.2">
      <c r="A406">
        <v>1973</v>
      </c>
      <c r="B406">
        <v>5</v>
      </c>
      <c r="C406">
        <v>43.3</v>
      </c>
      <c r="D406">
        <v>2.2799999999999998</v>
      </c>
      <c r="E406">
        <f t="shared" si="6"/>
        <v>66.342528000000001</v>
      </c>
    </row>
    <row r="407" spans="1:5" x14ac:dyDescent="0.2">
      <c r="A407">
        <v>1973</v>
      </c>
      <c r="B407">
        <v>6</v>
      </c>
      <c r="C407">
        <v>42.6</v>
      </c>
      <c r="D407">
        <v>2.2799999999999998</v>
      </c>
      <c r="E407">
        <f t="shared" si="6"/>
        <v>65.270015999999998</v>
      </c>
    </row>
    <row r="408" spans="1:5" x14ac:dyDescent="0.2">
      <c r="A408">
        <v>1974</v>
      </c>
      <c r="B408">
        <v>1</v>
      </c>
      <c r="C408">
        <v>34.4</v>
      </c>
      <c r="D408">
        <v>2.2799999999999998</v>
      </c>
      <c r="E408">
        <f t="shared" si="6"/>
        <v>52.706304000000003</v>
      </c>
    </row>
    <row r="409" spans="1:5" x14ac:dyDescent="0.2">
      <c r="A409">
        <v>1974</v>
      </c>
      <c r="B409">
        <v>2</v>
      </c>
      <c r="C409">
        <v>18.100000000000001</v>
      </c>
      <c r="D409">
        <v>2.2799999999999998</v>
      </c>
      <c r="E409">
        <f t="shared" si="6"/>
        <v>27.732096000000002</v>
      </c>
    </row>
    <row r="410" spans="1:5" x14ac:dyDescent="0.2">
      <c r="A410">
        <v>1974</v>
      </c>
      <c r="B410">
        <v>3</v>
      </c>
      <c r="C410">
        <v>14.3</v>
      </c>
      <c r="D410">
        <v>2.2799999999999998</v>
      </c>
      <c r="E410">
        <f t="shared" si="6"/>
        <v>21.909887999999999</v>
      </c>
    </row>
    <row r="411" spans="1:5" x14ac:dyDescent="0.2">
      <c r="A411">
        <v>1974</v>
      </c>
      <c r="B411">
        <v>4</v>
      </c>
      <c r="C411">
        <v>38.799999999999997</v>
      </c>
      <c r="D411">
        <v>2.2799999999999998</v>
      </c>
      <c r="E411">
        <f t="shared" si="6"/>
        <v>59.447807999999995</v>
      </c>
    </row>
    <row r="412" spans="1:5" x14ac:dyDescent="0.2">
      <c r="A412">
        <v>1974</v>
      </c>
      <c r="B412">
        <v>5</v>
      </c>
      <c r="C412">
        <v>30.4</v>
      </c>
      <c r="D412">
        <v>2.2799999999999998</v>
      </c>
      <c r="E412">
        <f t="shared" si="6"/>
        <v>46.577663999999999</v>
      </c>
    </row>
    <row r="413" spans="1:5" x14ac:dyDescent="0.2">
      <c r="A413">
        <v>1974</v>
      </c>
      <c r="B413">
        <v>6</v>
      </c>
      <c r="C413">
        <v>42.7</v>
      </c>
      <c r="D413">
        <v>2.2799999999999998</v>
      </c>
      <c r="E413">
        <f t="shared" si="6"/>
        <v>65.423231999999999</v>
      </c>
    </row>
    <row r="414" spans="1:5" x14ac:dyDescent="0.2">
      <c r="A414">
        <v>1975</v>
      </c>
      <c r="B414">
        <v>1</v>
      </c>
      <c r="C414">
        <v>46.7</v>
      </c>
      <c r="D414">
        <v>2.2799999999999998</v>
      </c>
      <c r="E414">
        <f t="shared" si="6"/>
        <v>71.551872000000003</v>
      </c>
    </row>
    <row r="415" spans="1:5" x14ac:dyDescent="0.2">
      <c r="A415">
        <v>1975</v>
      </c>
      <c r="B415">
        <v>2</v>
      </c>
      <c r="C415">
        <v>18.7</v>
      </c>
      <c r="D415">
        <v>2.2799999999999998</v>
      </c>
      <c r="E415">
        <f t="shared" si="6"/>
        <v>28.651391999999998</v>
      </c>
    </row>
    <row r="416" spans="1:5" x14ac:dyDescent="0.2">
      <c r="A416">
        <v>1975</v>
      </c>
      <c r="B416">
        <v>3</v>
      </c>
      <c r="C416">
        <v>16.2</v>
      </c>
      <c r="D416">
        <v>2.2799999999999998</v>
      </c>
      <c r="E416">
        <f t="shared" si="6"/>
        <v>24.820992</v>
      </c>
    </row>
    <row r="417" spans="1:5" x14ac:dyDescent="0.2">
      <c r="A417">
        <v>1975</v>
      </c>
      <c r="B417">
        <v>4</v>
      </c>
      <c r="C417">
        <v>51.4</v>
      </c>
      <c r="D417">
        <v>2.2799999999999998</v>
      </c>
      <c r="E417">
        <f t="shared" si="6"/>
        <v>78.753023999999996</v>
      </c>
    </row>
    <row r="418" spans="1:5" x14ac:dyDescent="0.2">
      <c r="A418">
        <v>1975</v>
      </c>
      <c r="B418">
        <v>5</v>
      </c>
      <c r="C418">
        <v>47.8</v>
      </c>
      <c r="D418">
        <v>2.2799999999999998</v>
      </c>
      <c r="E418">
        <f t="shared" si="6"/>
        <v>73.237247999999994</v>
      </c>
    </row>
    <row r="419" spans="1:5" x14ac:dyDescent="0.2">
      <c r="A419">
        <v>1975</v>
      </c>
      <c r="B419">
        <v>6</v>
      </c>
      <c r="C419">
        <v>50.1</v>
      </c>
      <c r="D419">
        <v>2.2799999999999998</v>
      </c>
      <c r="E419">
        <f t="shared" si="6"/>
        <v>76.76121599999999</v>
      </c>
    </row>
    <row r="420" spans="1:5" x14ac:dyDescent="0.2">
      <c r="A420">
        <v>1976</v>
      </c>
      <c r="B420">
        <v>1</v>
      </c>
      <c r="C420">
        <v>42.3</v>
      </c>
      <c r="D420">
        <v>2.2799999999999998</v>
      </c>
      <c r="E420">
        <f t="shared" si="6"/>
        <v>64.810367999999997</v>
      </c>
    </row>
    <row r="421" spans="1:5" x14ac:dyDescent="0.2">
      <c r="A421">
        <v>1976</v>
      </c>
      <c r="B421">
        <v>2</v>
      </c>
      <c r="C421">
        <v>18.3</v>
      </c>
      <c r="D421">
        <v>2.2799999999999998</v>
      </c>
      <c r="E421">
        <f t="shared" si="6"/>
        <v>28.038528000000003</v>
      </c>
    </row>
    <row r="422" spans="1:5" x14ac:dyDescent="0.2">
      <c r="A422">
        <v>1976</v>
      </c>
      <c r="B422">
        <v>3</v>
      </c>
      <c r="C422">
        <v>19.600000000000001</v>
      </c>
      <c r="D422">
        <v>2.2799999999999998</v>
      </c>
      <c r="E422">
        <f t="shared" si="6"/>
        <v>30.030335999999998</v>
      </c>
    </row>
    <row r="423" spans="1:5" x14ac:dyDescent="0.2">
      <c r="A423">
        <v>1976</v>
      </c>
      <c r="B423">
        <v>4</v>
      </c>
      <c r="C423">
        <v>45.6</v>
      </c>
      <c r="D423">
        <v>2.2799999999999998</v>
      </c>
      <c r="E423">
        <f t="shared" si="6"/>
        <v>69.866495999999998</v>
      </c>
    </row>
    <row r="424" spans="1:5" x14ac:dyDescent="0.2">
      <c r="A424">
        <v>1976</v>
      </c>
      <c r="B424">
        <v>5</v>
      </c>
      <c r="C424">
        <v>45.3</v>
      </c>
      <c r="D424">
        <v>2.2799999999999998</v>
      </c>
      <c r="E424">
        <f t="shared" si="6"/>
        <v>69.406847999999997</v>
      </c>
    </row>
    <row r="425" spans="1:5" x14ac:dyDescent="0.2">
      <c r="A425">
        <v>1976</v>
      </c>
      <c r="B425">
        <v>6</v>
      </c>
      <c r="C425">
        <v>46.2</v>
      </c>
      <c r="D425">
        <v>2.2799999999999998</v>
      </c>
      <c r="E425">
        <f t="shared" si="6"/>
        <v>70.785792000000001</v>
      </c>
    </row>
    <row r="426" spans="1:5" x14ac:dyDescent="0.2">
      <c r="A426">
        <v>1977</v>
      </c>
      <c r="B426">
        <v>1</v>
      </c>
      <c r="C426">
        <v>12.7</v>
      </c>
      <c r="D426">
        <v>2.2799999999999998</v>
      </c>
      <c r="E426">
        <f t="shared" si="6"/>
        <v>19.458431999999998</v>
      </c>
    </row>
    <row r="427" spans="1:5" x14ac:dyDescent="0.2">
      <c r="A427">
        <v>1977</v>
      </c>
      <c r="B427">
        <v>2</v>
      </c>
      <c r="C427">
        <v>14.7</v>
      </c>
      <c r="D427">
        <v>2.2799999999999998</v>
      </c>
      <c r="E427">
        <f t="shared" si="6"/>
        <v>22.522752000000001</v>
      </c>
    </row>
    <row r="428" spans="1:5" x14ac:dyDescent="0.2">
      <c r="A428">
        <v>1977</v>
      </c>
      <c r="B428">
        <v>3</v>
      </c>
      <c r="C428">
        <v>25.8</v>
      </c>
      <c r="D428">
        <v>2.2799999999999998</v>
      </c>
      <c r="E428">
        <f t="shared" si="6"/>
        <v>39.529727999999999</v>
      </c>
    </row>
    <row r="429" spans="1:5" x14ac:dyDescent="0.2">
      <c r="A429">
        <v>1977</v>
      </c>
      <c r="B429">
        <v>4</v>
      </c>
      <c r="C429">
        <v>32.299999999999997</v>
      </c>
      <c r="D429">
        <v>2.2799999999999998</v>
      </c>
      <c r="E429">
        <f t="shared" si="6"/>
        <v>49.488767999999993</v>
      </c>
    </row>
    <row r="430" spans="1:5" x14ac:dyDescent="0.2">
      <c r="A430">
        <v>1977</v>
      </c>
      <c r="B430">
        <v>5</v>
      </c>
      <c r="C430">
        <v>23.8</v>
      </c>
      <c r="D430">
        <v>2.2799999999999998</v>
      </c>
      <c r="E430">
        <f t="shared" si="6"/>
        <v>36.465407999999996</v>
      </c>
    </row>
    <row r="431" spans="1:5" x14ac:dyDescent="0.2">
      <c r="A431">
        <v>1977</v>
      </c>
      <c r="B431">
        <v>6</v>
      </c>
      <c r="C431" t="s">
        <v>0</v>
      </c>
      <c r="D431">
        <v>2.2799999999999998</v>
      </c>
      <c r="E431">
        <v>35</v>
      </c>
    </row>
    <row r="432" spans="1:5" x14ac:dyDescent="0.2">
      <c r="A432">
        <v>1978</v>
      </c>
      <c r="B432">
        <v>1</v>
      </c>
      <c r="C432">
        <v>27.2</v>
      </c>
      <c r="D432">
        <v>2.2799999999999998</v>
      </c>
      <c r="E432">
        <f t="shared" si="6"/>
        <v>41.674751999999998</v>
      </c>
    </row>
    <row r="433" spans="1:5" x14ac:dyDescent="0.2">
      <c r="A433">
        <v>1978</v>
      </c>
      <c r="B433">
        <v>2</v>
      </c>
      <c r="C433">
        <v>17.899999999999999</v>
      </c>
      <c r="D433">
        <v>2.2799999999999998</v>
      </c>
      <c r="E433">
        <f t="shared" si="6"/>
        <v>27.425663999999998</v>
      </c>
    </row>
    <row r="434" spans="1:5" x14ac:dyDescent="0.2">
      <c r="A434">
        <v>1978</v>
      </c>
      <c r="B434">
        <v>3</v>
      </c>
      <c r="C434">
        <v>16.899999999999999</v>
      </c>
      <c r="D434">
        <v>2.2799999999999998</v>
      </c>
      <c r="E434">
        <f t="shared" si="6"/>
        <v>25.893504</v>
      </c>
    </row>
    <row r="435" spans="1:5" x14ac:dyDescent="0.2">
      <c r="A435">
        <v>1978</v>
      </c>
      <c r="B435">
        <v>4</v>
      </c>
      <c r="C435">
        <v>32.200000000000003</v>
      </c>
      <c r="D435">
        <v>2.2799999999999998</v>
      </c>
      <c r="E435">
        <f t="shared" si="6"/>
        <v>49.335552000000007</v>
      </c>
    </row>
    <row r="436" spans="1:5" x14ac:dyDescent="0.2">
      <c r="A436">
        <v>1978</v>
      </c>
      <c r="B436">
        <v>5</v>
      </c>
      <c r="C436">
        <v>33.700000000000003</v>
      </c>
      <c r="D436">
        <v>2.2799999999999998</v>
      </c>
      <c r="E436">
        <f t="shared" si="6"/>
        <v>51.633792</v>
      </c>
    </row>
    <row r="437" spans="1:5" x14ac:dyDescent="0.2">
      <c r="A437">
        <v>1978</v>
      </c>
      <c r="B437">
        <v>6</v>
      </c>
      <c r="C437">
        <v>32.799999999999997</v>
      </c>
      <c r="D437">
        <v>2.2799999999999998</v>
      </c>
      <c r="E437">
        <f t="shared" si="6"/>
        <v>50.254847999999988</v>
      </c>
    </row>
    <row r="438" spans="1:5" x14ac:dyDescent="0.2">
      <c r="A438">
        <v>1979</v>
      </c>
      <c r="B438">
        <v>1</v>
      </c>
      <c r="C438">
        <v>49.3</v>
      </c>
      <c r="D438">
        <v>2.2799999999999998</v>
      </c>
      <c r="E438">
        <f t="shared" si="6"/>
        <v>75.535488000000001</v>
      </c>
    </row>
    <row r="439" spans="1:5" x14ac:dyDescent="0.2">
      <c r="A439">
        <v>1979</v>
      </c>
      <c r="B439">
        <v>2</v>
      </c>
      <c r="C439">
        <v>25.3</v>
      </c>
      <c r="D439">
        <v>2.2799999999999998</v>
      </c>
      <c r="E439">
        <f t="shared" si="6"/>
        <v>38.763647999999996</v>
      </c>
    </row>
    <row r="440" spans="1:5" x14ac:dyDescent="0.2">
      <c r="A440">
        <v>1979</v>
      </c>
      <c r="B440">
        <v>3</v>
      </c>
      <c r="C440">
        <v>39.5</v>
      </c>
      <c r="D440">
        <v>2.2799999999999998</v>
      </c>
      <c r="E440">
        <f t="shared" si="6"/>
        <v>60.520319999999998</v>
      </c>
    </row>
    <row r="441" spans="1:5" x14ac:dyDescent="0.2">
      <c r="A441">
        <v>1979</v>
      </c>
      <c r="B441">
        <v>4</v>
      </c>
      <c r="C441">
        <v>52.6</v>
      </c>
      <c r="D441">
        <v>2.2799999999999998</v>
      </c>
      <c r="E441">
        <f t="shared" si="6"/>
        <v>80.591616000000002</v>
      </c>
    </row>
    <row r="442" spans="1:5" x14ac:dyDescent="0.2">
      <c r="A442">
        <v>1979</v>
      </c>
      <c r="B442">
        <v>5</v>
      </c>
      <c r="C442">
        <v>50.3</v>
      </c>
      <c r="D442">
        <v>2.2799999999999998</v>
      </c>
      <c r="E442">
        <f t="shared" si="6"/>
        <v>77.067647999999991</v>
      </c>
    </row>
    <row r="443" spans="1:5" x14ac:dyDescent="0.2">
      <c r="A443">
        <v>1979</v>
      </c>
      <c r="B443">
        <v>6</v>
      </c>
      <c r="C443">
        <v>52.3</v>
      </c>
      <c r="D443">
        <v>2.2799999999999998</v>
      </c>
      <c r="E443">
        <f t="shared" si="6"/>
        <v>80.131968000000001</v>
      </c>
    </row>
    <row r="444" spans="1:5" x14ac:dyDescent="0.2">
      <c r="A444">
        <v>1980</v>
      </c>
      <c r="B444">
        <v>1</v>
      </c>
      <c r="C444">
        <v>43.8</v>
      </c>
      <c r="D444">
        <v>1.99</v>
      </c>
      <c r="E444">
        <f t="shared" si="6"/>
        <v>58.572864000000003</v>
      </c>
    </row>
    <row r="445" spans="1:5" x14ac:dyDescent="0.2">
      <c r="A445">
        <v>1980</v>
      </c>
      <c r="B445">
        <v>2</v>
      </c>
      <c r="C445">
        <v>25</v>
      </c>
      <c r="D445">
        <v>1.98</v>
      </c>
      <c r="E445">
        <f t="shared" si="6"/>
        <v>33.264000000000003</v>
      </c>
    </row>
    <row r="446" spans="1:5" x14ac:dyDescent="0.2">
      <c r="A446">
        <v>1980</v>
      </c>
      <c r="B446">
        <v>3</v>
      </c>
      <c r="C446">
        <v>33.4</v>
      </c>
      <c r="D446">
        <v>1.79</v>
      </c>
      <c r="E446">
        <f t="shared" si="6"/>
        <v>40.176192</v>
      </c>
    </row>
    <row r="447" spans="1:5" x14ac:dyDescent="0.2">
      <c r="A447">
        <v>1980</v>
      </c>
      <c r="B447">
        <v>4</v>
      </c>
      <c r="C447">
        <v>43</v>
      </c>
      <c r="D447">
        <v>2.35</v>
      </c>
      <c r="E447">
        <f t="shared" si="6"/>
        <v>67.905600000000007</v>
      </c>
    </row>
    <row r="448" spans="1:5" x14ac:dyDescent="0.2">
      <c r="A448">
        <v>1980</v>
      </c>
      <c r="B448">
        <v>5</v>
      </c>
      <c r="C448">
        <v>37</v>
      </c>
      <c r="D448">
        <v>2.2999999999999998</v>
      </c>
      <c r="E448">
        <f t="shared" si="6"/>
        <v>57.187200000000004</v>
      </c>
    </row>
    <row r="449" spans="1:5" x14ac:dyDescent="0.2">
      <c r="A449">
        <v>1980</v>
      </c>
      <c r="B449">
        <v>6</v>
      </c>
      <c r="C449">
        <v>31.9</v>
      </c>
      <c r="D449">
        <v>2.33</v>
      </c>
      <c r="E449">
        <f t="shared" si="6"/>
        <v>49.947744000000007</v>
      </c>
    </row>
    <row r="450" spans="1:5" x14ac:dyDescent="0.2">
      <c r="A450">
        <v>1981</v>
      </c>
      <c r="B450">
        <v>1</v>
      </c>
      <c r="C450">
        <v>39.200000000000003</v>
      </c>
      <c r="D450">
        <v>2.2000000000000002</v>
      </c>
      <c r="E450">
        <f t="shared" si="6"/>
        <v>57.953280000000014</v>
      </c>
    </row>
    <row r="451" spans="1:5" x14ac:dyDescent="0.2">
      <c r="A451">
        <v>1981</v>
      </c>
      <c r="B451">
        <v>2</v>
      </c>
      <c r="C451">
        <v>21.1</v>
      </c>
      <c r="D451">
        <v>2.1</v>
      </c>
      <c r="E451">
        <f t="shared" ref="E451:E514" si="7">(C451*60)*1.12*(D451/100)</f>
        <v>29.776320000000002</v>
      </c>
    </row>
    <row r="452" spans="1:5" x14ac:dyDescent="0.2">
      <c r="A452">
        <v>1981</v>
      </c>
      <c r="B452">
        <v>3</v>
      </c>
      <c r="C452">
        <v>19.5</v>
      </c>
      <c r="D452">
        <v>2</v>
      </c>
      <c r="E452">
        <f t="shared" si="7"/>
        <v>26.208000000000002</v>
      </c>
    </row>
    <row r="453" spans="1:5" x14ac:dyDescent="0.2">
      <c r="A453">
        <v>1981</v>
      </c>
      <c r="B453">
        <v>4</v>
      </c>
      <c r="C453">
        <v>38.299999999999997</v>
      </c>
      <c r="D453">
        <v>2.2999999999999998</v>
      </c>
      <c r="E453">
        <f t="shared" si="7"/>
        <v>59.196480000000001</v>
      </c>
    </row>
    <row r="454" spans="1:5" x14ac:dyDescent="0.2">
      <c r="A454">
        <v>1981</v>
      </c>
      <c r="B454">
        <v>5</v>
      </c>
      <c r="C454">
        <v>32.6</v>
      </c>
      <c r="D454">
        <v>2.5</v>
      </c>
      <c r="E454">
        <f t="shared" si="7"/>
        <v>54.768000000000008</v>
      </c>
    </row>
    <row r="455" spans="1:5" x14ac:dyDescent="0.2">
      <c r="A455">
        <v>1981</v>
      </c>
      <c r="B455">
        <v>6</v>
      </c>
      <c r="C455">
        <v>36.9</v>
      </c>
      <c r="D455">
        <v>2.2999999999999998</v>
      </c>
      <c r="E455">
        <f t="shared" si="7"/>
        <v>57.032640000000008</v>
      </c>
    </row>
    <row r="456" spans="1:5" x14ac:dyDescent="0.2">
      <c r="A456">
        <v>1982</v>
      </c>
      <c r="B456">
        <v>1</v>
      </c>
      <c r="C456">
        <v>45.7</v>
      </c>
      <c r="D456">
        <v>2.16</v>
      </c>
      <c r="E456">
        <f t="shared" si="7"/>
        <v>66.334464000000011</v>
      </c>
    </row>
    <row r="457" spans="1:5" x14ac:dyDescent="0.2">
      <c r="A457">
        <v>1982</v>
      </c>
      <c r="B457">
        <v>2</v>
      </c>
      <c r="C457">
        <v>28.3</v>
      </c>
      <c r="D457">
        <v>1.99</v>
      </c>
      <c r="E457">
        <f t="shared" si="7"/>
        <v>37.845024000000009</v>
      </c>
    </row>
    <row r="458" spans="1:5" x14ac:dyDescent="0.2">
      <c r="A458">
        <v>1982</v>
      </c>
      <c r="B458">
        <v>3</v>
      </c>
      <c r="C458">
        <v>30.9</v>
      </c>
      <c r="D458">
        <v>1.74</v>
      </c>
      <c r="E458">
        <f t="shared" si="7"/>
        <v>36.130752000000001</v>
      </c>
    </row>
    <row r="459" spans="1:5" x14ac:dyDescent="0.2">
      <c r="A459">
        <v>1982</v>
      </c>
      <c r="B459">
        <v>4</v>
      </c>
      <c r="C459">
        <v>32.200000000000003</v>
      </c>
      <c r="D459">
        <v>2.35</v>
      </c>
      <c r="E459">
        <f t="shared" si="7"/>
        <v>50.850240000000014</v>
      </c>
    </row>
    <row r="460" spans="1:5" x14ac:dyDescent="0.2">
      <c r="A460">
        <v>1982</v>
      </c>
      <c r="B460">
        <v>5</v>
      </c>
      <c r="C460">
        <v>40.299999999999997</v>
      </c>
      <c r="D460">
        <v>2.36</v>
      </c>
      <c r="E460">
        <f t="shared" si="7"/>
        <v>63.912576000000008</v>
      </c>
    </row>
    <row r="461" spans="1:5" x14ac:dyDescent="0.2">
      <c r="A461">
        <v>1982</v>
      </c>
      <c r="B461">
        <v>6</v>
      </c>
      <c r="C461">
        <v>43.1</v>
      </c>
      <c r="D461">
        <v>2.29</v>
      </c>
      <c r="E461">
        <f t="shared" si="7"/>
        <v>66.325727999999998</v>
      </c>
    </row>
    <row r="462" spans="1:5" x14ac:dyDescent="0.2">
      <c r="A462">
        <v>1983</v>
      </c>
      <c r="B462">
        <v>1</v>
      </c>
      <c r="C462">
        <v>30.1</v>
      </c>
      <c r="D462">
        <v>1.9668000000000001</v>
      </c>
      <c r="E462">
        <f t="shared" si="7"/>
        <v>39.782856960000011</v>
      </c>
    </row>
    <row r="463" spans="1:5" x14ac:dyDescent="0.2">
      <c r="A463">
        <v>1983</v>
      </c>
      <c r="B463">
        <v>2</v>
      </c>
      <c r="C463">
        <v>20.7</v>
      </c>
      <c r="D463">
        <v>1.6970000000000001</v>
      </c>
      <c r="E463">
        <f t="shared" si="7"/>
        <v>23.6059488</v>
      </c>
    </row>
    <row r="464" spans="1:5" x14ac:dyDescent="0.2">
      <c r="A464">
        <v>1983</v>
      </c>
      <c r="B464">
        <v>3</v>
      </c>
      <c r="C464">
        <v>17.100000000000001</v>
      </c>
      <c r="D464">
        <v>1.7533000000000001</v>
      </c>
      <c r="E464">
        <f t="shared" si="7"/>
        <v>20.147520960000001</v>
      </c>
    </row>
    <row r="465" spans="1:5" x14ac:dyDescent="0.2">
      <c r="A465">
        <v>1983</v>
      </c>
      <c r="B465">
        <v>4</v>
      </c>
      <c r="C465">
        <v>27.9</v>
      </c>
      <c r="D465">
        <v>2.1572</v>
      </c>
      <c r="E465">
        <f t="shared" si="7"/>
        <v>40.444911360000006</v>
      </c>
    </row>
    <row r="466" spans="1:5" x14ac:dyDescent="0.2">
      <c r="A466">
        <v>1983</v>
      </c>
      <c r="B466">
        <v>5</v>
      </c>
      <c r="C466">
        <v>25.4</v>
      </c>
      <c r="D466">
        <v>2.1242000000000001</v>
      </c>
      <c r="E466">
        <f t="shared" si="7"/>
        <v>36.257544960000004</v>
      </c>
    </row>
    <row r="467" spans="1:5" x14ac:dyDescent="0.2">
      <c r="A467">
        <v>1983</v>
      </c>
      <c r="B467">
        <v>6</v>
      </c>
      <c r="C467">
        <v>25.1</v>
      </c>
      <c r="D467">
        <v>2.1242000000000001</v>
      </c>
      <c r="E467">
        <f t="shared" si="7"/>
        <v>35.829306240000008</v>
      </c>
    </row>
    <row r="468" spans="1:5" x14ac:dyDescent="0.2">
      <c r="A468">
        <v>1984</v>
      </c>
      <c r="B468">
        <v>1</v>
      </c>
      <c r="C468">
        <v>44</v>
      </c>
      <c r="D468">
        <v>2.0699999999999998</v>
      </c>
      <c r="E468">
        <f t="shared" si="7"/>
        <v>61.205760000000005</v>
      </c>
    </row>
    <row r="469" spans="1:5" x14ac:dyDescent="0.2">
      <c r="A469">
        <v>1984</v>
      </c>
      <c r="B469">
        <v>2</v>
      </c>
      <c r="C469">
        <v>19.7</v>
      </c>
      <c r="D469">
        <v>1.9</v>
      </c>
      <c r="E469">
        <f t="shared" si="7"/>
        <v>25.152960000000004</v>
      </c>
    </row>
    <row r="470" spans="1:5" x14ac:dyDescent="0.2">
      <c r="A470">
        <v>1984</v>
      </c>
      <c r="B470">
        <v>3</v>
      </c>
      <c r="C470">
        <v>29.6</v>
      </c>
      <c r="D470">
        <v>1.86</v>
      </c>
      <c r="E470">
        <f t="shared" si="7"/>
        <v>36.997632000000003</v>
      </c>
    </row>
    <row r="471" spans="1:5" x14ac:dyDescent="0.2">
      <c r="A471">
        <v>1984</v>
      </c>
      <c r="B471">
        <v>4</v>
      </c>
      <c r="C471">
        <v>31.8</v>
      </c>
      <c r="D471">
        <v>2.2599999999999998</v>
      </c>
      <c r="E471">
        <f t="shared" si="7"/>
        <v>48.295296</v>
      </c>
    </row>
    <row r="472" spans="1:5" x14ac:dyDescent="0.2">
      <c r="A472">
        <v>1984</v>
      </c>
      <c r="B472">
        <v>5</v>
      </c>
      <c r="C472">
        <v>32.6</v>
      </c>
      <c r="D472">
        <v>2.35</v>
      </c>
      <c r="E472">
        <f t="shared" si="7"/>
        <v>51.481920000000009</v>
      </c>
    </row>
    <row r="473" spans="1:5" x14ac:dyDescent="0.2">
      <c r="A473">
        <v>1984</v>
      </c>
      <c r="B473">
        <v>6</v>
      </c>
      <c r="C473">
        <v>41.2</v>
      </c>
      <c r="D473">
        <v>2.3199999999999998</v>
      </c>
      <c r="E473">
        <f t="shared" si="7"/>
        <v>64.232448000000005</v>
      </c>
    </row>
    <row r="474" spans="1:5" x14ac:dyDescent="0.2">
      <c r="A474">
        <v>1985</v>
      </c>
      <c r="B474">
        <v>1</v>
      </c>
      <c r="C474">
        <v>30.5</v>
      </c>
      <c r="D474">
        <v>2.1</v>
      </c>
      <c r="E474">
        <f t="shared" si="7"/>
        <v>43.04160000000001</v>
      </c>
    </row>
    <row r="475" spans="1:5" x14ac:dyDescent="0.2">
      <c r="A475">
        <v>1985</v>
      </c>
      <c r="B475">
        <v>2</v>
      </c>
      <c r="C475">
        <v>14.1</v>
      </c>
      <c r="D475">
        <v>2.31</v>
      </c>
      <c r="E475">
        <f t="shared" si="7"/>
        <v>21.887712000000001</v>
      </c>
    </row>
    <row r="476" spans="1:5" x14ac:dyDescent="0.2">
      <c r="A476">
        <v>1985</v>
      </c>
      <c r="B476">
        <v>3</v>
      </c>
      <c r="C476">
        <v>11</v>
      </c>
      <c r="D476">
        <v>2.2000000000000002</v>
      </c>
      <c r="E476">
        <f t="shared" si="7"/>
        <v>16.262400000000003</v>
      </c>
    </row>
    <row r="477" spans="1:5" x14ac:dyDescent="0.2">
      <c r="A477">
        <v>1985</v>
      </c>
      <c r="B477">
        <v>4</v>
      </c>
      <c r="C477">
        <v>22.2</v>
      </c>
      <c r="D477">
        <v>2.2999999999999998</v>
      </c>
      <c r="E477">
        <f t="shared" si="7"/>
        <v>34.31232</v>
      </c>
    </row>
    <row r="478" spans="1:5" x14ac:dyDescent="0.2">
      <c r="A478">
        <v>1985</v>
      </c>
      <c r="B478">
        <v>5</v>
      </c>
      <c r="C478">
        <v>23.4</v>
      </c>
      <c r="D478">
        <v>2.42</v>
      </c>
      <c r="E478">
        <f t="shared" si="7"/>
        <v>38.054016000000004</v>
      </c>
    </row>
    <row r="479" spans="1:5" x14ac:dyDescent="0.2">
      <c r="A479">
        <v>1985</v>
      </c>
      <c r="B479">
        <v>6</v>
      </c>
      <c r="C479">
        <v>28.4</v>
      </c>
      <c r="D479">
        <v>2.39</v>
      </c>
      <c r="E479">
        <f t="shared" si="7"/>
        <v>45.612672000000011</v>
      </c>
    </row>
    <row r="480" spans="1:5" x14ac:dyDescent="0.2">
      <c r="A480">
        <v>1986</v>
      </c>
      <c r="B480">
        <v>1</v>
      </c>
      <c r="C480">
        <v>18.2</v>
      </c>
      <c r="D480">
        <v>1.76</v>
      </c>
      <c r="E480">
        <f t="shared" si="7"/>
        <v>21.525504000000005</v>
      </c>
    </row>
    <row r="481" spans="1:5" x14ac:dyDescent="0.2">
      <c r="A481">
        <v>1986</v>
      </c>
      <c r="B481">
        <v>2</v>
      </c>
      <c r="C481">
        <v>12.9</v>
      </c>
      <c r="D481">
        <v>1.85</v>
      </c>
      <c r="E481">
        <f t="shared" si="7"/>
        <v>16.037280000000003</v>
      </c>
    </row>
    <row r="482" spans="1:5" x14ac:dyDescent="0.2">
      <c r="A482">
        <v>1986</v>
      </c>
      <c r="B482">
        <v>3</v>
      </c>
      <c r="C482">
        <v>13.5</v>
      </c>
      <c r="D482">
        <v>1.93</v>
      </c>
      <c r="E482">
        <f t="shared" si="7"/>
        <v>17.508959999999998</v>
      </c>
    </row>
    <row r="483" spans="1:5" x14ac:dyDescent="0.2">
      <c r="A483">
        <v>1986</v>
      </c>
      <c r="B483">
        <v>4</v>
      </c>
      <c r="C483">
        <v>13.2</v>
      </c>
      <c r="D483">
        <v>1.78</v>
      </c>
      <c r="E483">
        <f t="shared" si="7"/>
        <v>15.789312000000001</v>
      </c>
    </row>
    <row r="484" spans="1:5" x14ac:dyDescent="0.2">
      <c r="A484">
        <v>1986</v>
      </c>
      <c r="B484">
        <v>5</v>
      </c>
      <c r="C484">
        <v>21.3</v>
      </c>
      <c r="D484">
        <v>1.98</v>
      </c>
      <c r="E484">
        <f t="shared" si="7"/>
        <v>28.340927999999998</v>
      </c>
    </row>
    <row r="485" spans="1:5" x14ac:dyDescent="0.2">
      <c r="A485">
        <v>1986</v>
      </c>
      <c r="B485">
        <v>6</v>
      </c>
      <c r="C485">
        <v>24.3</v>
      </c>
      <c r="D485">
        <v>1.94</v>
      </c>
      <c r="E485">
        <f t="shared" si="7"/>
        <v>31.679424000000004</v>
      </c>
    </row>
    <row r="486" spans="1:5" x14ac:dyDescent="0.2">
      <c r="A486">
        <v>1987</v>
      </c>
      <c r="B486">
        <v>1</v>
      </c>
      <c r="C486">
        <v>13.2</v>
      </c>
      <c r="D486">
        <v>2.2799999999999998</v>
      </c>
      <c r="E486">
        <f t="shared" si="7"/>
        <v>20.224512000000001</v>
      </c>
    </row>
    <row r="487" spans="1:5" x14ac:dyDescent="0.2">
      <c r="A487">
        <v>1987</v>
      </c>
      <c r="B487">
        <v>2</v>
      </c>
      <c r="C487">
        <v>10.8</v>
      </c>
      <c r="D487">
        <v>2.2799999999999998</v>
      </c>
      <c r="E487">
        <f t="shared" si="7"/>
        <v>16.547328</v>
      </c>
    </row>
    <row r="488" spans="1:5" x14ac:dyDescent="0.2">
      <c r="A488">
        <v>1987</v>
      </c>
      <c r="B488">
        <v>3</v>
      </c>
      <c r="C488">
        <v>12.4</v>
      </c>
      <c r="D488">
        <v>2.2799999999999998</v>
      </c>
      <c r="E488">
        <f t="shared" si="7"/>
        <v>18.998784000000001</v>
      </c>
    </row>
    <row r="489" spans="1:5" x14ac:dyDescent="0.2">
      <c r="A489">
        <v>1987</v>
      </c>
      <c r="B489">
        <v>4</v>
      </c>
      <c r="C489">
        <v>11.7</v>
      </c>
      <c r="D489">
        <v>2.2799999999999998</v>
      </c>
      <c r="E489">
        <f t="shared" si="7"/>
        <v>17.926272000000001</v>
      </c>
    </row>
    <row r="490" spans="1:5" x14ac:dyDescent="0.2">
      <c r="A490">
        <v>1987</v>
      </c>
      <c r="B490">
        <v>5</v>
      </c>
      <c r="C490">
        <v>12.3</v>
      </c>
      <c r="D490">
        <v>2.2799999999999998</v>
      </c>
      <c r="E490">
        <f t="shared" si="7"/>
        <v>18.845568</v>
      </c>
    </row>
    <row r="491" spans="1:5" x14ac:dyDescent="0.2">
      <c r="A491">
        <v>1987</v>
      </c>
      <c r="B491">
        <v>6</v>
      </c>
      <c r="C491">
        <v>13.9</v>
      </c>
      <c r="D491">
        <v>2.2799999999999998</v>
      </c>
      <c r="E491">
        <f t="shared" si="7"/>
        <v>21.297023999999997</v>
      </c>
    </row>
    <row r="492" spans="1:5" x14ac:dyDescent="0.2">
      <c r="A492">
        <v>1988</v>
      </c>
      <c r="B492">
        <v>1</v>
      </c>
      <c r="C492">
        <v>30.6</v>
      </c>
      <c r="D492">
        <v>2.2799999999999998</v>
      </c>
      <c r="E492">
        <f t="shared" si="7"/>
        <v>46.884096</v>
      </c>
    </row>
    <row r="493" spans="1:5" x14ac:dyDescent="0.2">
      <c r="A493">
        <v>1988</v>
      </c>
      <c r="B493">
        <v>2</v>
      </c>
      <c r="C493">
        <v>21.4</v>
      </c>
      <c r="D493">
        <v>2.2799999999999998</v>
      </c>
      <c r="E493">
        <f t="shared" si="7"/>
        <v>32.788224</v>
      </c>
    </row>
    <row r="494" spans="1:5" x14ac:dyDescent="0.2">
      <c r="A494">
        <v>1988</v>
      </c>
      <c r="B494">
        <v>3</v>
      </c>
      <c r="C494">
        <v>16</v>
      </c>
      <c r="D494">
        <v>2.2799999999999998</v>
      </c>
      <c r="E494">
        <f t="shared" si="7"/>
        <v>24.514559999999999</v>
      </c>
    </row>
    <row r="495" spans="1:5" x14ac:dyDescent="0.2">
      <c r="A495">
        <v>1988</v>
      </c>
      <c r="B495">
        <v>4</v>
      </c>
      <c r="C495">
        <v>25</v>
      </c>
      <c r="D495">
        <v>2.2799999999999998</v>
      </c>
      <c r="E495">
        <f t="shared" si="7"/>
        <v>38.304000000000002</v>
      </c>
    </row>
    <row r="496" spans="1:5" x14ac:dyDescent="0.2">
      <c r="A496">
        <v>1988</v>
      </c>
      <c r="B496">
        <v>5</v>
      </c>
      <c r="C496">
        <v>29.7</v>
      </c>
      <c r="D496">
        <v>2.2799999999999998</v>
      </c>
      <c r="E496">
        <f t="shared" si="7"/>
        <v>45.505151999999995</v>
      </c>
    </row>
    <row r="497" spans="1:5" x14ac:dyDescent="0.2">
      <c r="A497">
        <v>1988</v>
      </c>
      <c r="B497">
        <v>6</v>
      </c>
      <c r="C497">
        <v>31.9</v>
      </c>
      <c r="D497">
        <v>2.2799999999999998</v>
      </c>
      <c r="E497">
        <f t="shared" si="7"/>
        <v>48.875903999999998</v>
      </c>
    </row>
    <row r="498" spans="1:5" x14ac:dyDescent="0.2">
      <c r="A498">
        <v>1989</v>
      </c>
      <c r="B498">
        <v>1</v>
      </c>
      <c r="C498">
        <v>25.9</v>
      </c>
      <c r="D498">
        <v>2.2799999999999998</v>
      </c>
      <c r="E498">
        <f t="shared" si="7"/>
        <v>39.682943999999999</v>
      </c>
    </row>
    <row r="499" spans="1:5" x14ac:dyDescent="0.2">
      <c r="A499">
        <v>1989</v>
      </c>
      <c r="B499">
        <v>2</v>
      </c>
      <c r="C499">
        <v>11.9</v>
      </c>
      <c r="D499">
        <v>2.2799999999999998</v>
      </c>
      <c r="E499">
        <f t="shared" si="7"/>
        <v>18.232703999999998</v>
      </c>
    </row>
    <row r="500" spans="1:5" x14ac:dyDescent="0.2">
      <c r="A500">
        <v>1989</v>
      </c>
      <c r="B500">
        <v>3</v>
      </c>
      <c r="C500">
        <v>16.8</v>
      </c>
      <c r="D500">
        <v>2.2799999999999998</v>
      </c>
      <c r="E500">
        <f t="shared" si="7"/>
        <v>25.740288</v>
      </c>
    </row>
    <row r="501" spans="1:5" x14ac:dyDescent="0.2">
      <c r="A501">
        <v>1989</v>
      </c>
      <c r="B501">
        <v>4</v>
      </c>
      <c r="C501">
        <v>16.3</v>
      </c>
      <c r="D501">
        <v>2.2799999999999998</v>
      </c>
      <c r="E501">
        <f t="shared" si="7"/>
        <v>24.974208000000001</v>
      </c>
    </row>
    <row r="502" spans="1:5" x14ac:dyDescent="0.2">
      <c r="A502">
        <v>1989</v>
      </c>
      <c r="B502">
        <v>5</v>
      </c>
      <c r="C502">
        <v>25.07</v>
      </c>
      <c r="D502">
        <v>2.2799999999999998</v>
      </c>
      <c r="E502">
        <f t="shared" si="7"/>
        <v>38.411251200000002</v>
      </c>
    </row>
    <row r="503" spans="1:5" x14ac:dyDescent="0.2">
      <c r="A503">
        <v>1989</v>
      </c>
      <c r="B503">
        <v>6</v>
      </c>
      <c r="C503">
        <v>24.7</v>
      </c>
      <c r="D503">
        <v>2.2799999999999998</v>
      </c>
      <c r="E503">
        <f t="shared" si="7"/>
        <v>37.844352000000001</v>
      </c>
    </row>
    <row r="504" spans="1:5" x14ac:dyDescent="0.2">
      <c r="A504">
        <v>1990</v>
      </c>
      <c r="B504">
        <v>1</v>
      </c>
      <c r="C504">
        <v>34.6</v>
      </c>
      <c r="D504">
        <v>2.2799999999999998</v>
      </c>
      <c r="E504">
        <f t="shared" si="7"/>
        <v>53.012736000000004</v>
      </c>
    </row>
    <row r="505" spans="1:5" x14ac:dyDescent="0.2">
      <c r="A505">
        <v>1990</v>
      </c>
      <c r="B505">
        <v>2</v>
      </c>
      <c r="C505">
        <v>21.6</v>
      </c>
      <c r="D505">
        <v>2.2799999999999998</v>
      </c>
      <c r="E505">
        <f t="shared" si="7"/>
        <v>33.094656000000001</v>
      </c>
    </row>
    <row r="506" spans="1:5" x14ac:dyDescent="0.2">
      <c r="A506">
        <v>1990</v>
      </c>
      <c r="B506">
        <v>3</v>
      </c>
      <c r="C506">
        <v>18.399999999999999</v>
      </c>
      <c r="D506">
        <v>2.2799999999999998</v>
      </c>
      <c r="E506">
        <f t="shared" si="7"/>
        <v>28.191743999999996</v>
      </c>
    </row>
    <row r="507" spans="1:5" x14ac:dyDescent="0.2">
      <c r="A507">
        <v>1990</v>
      </c>
      <c r="B507">
        <v>4</v>
      </c>
      <c r="C507">
        <v>31.9</v>
      </c>
      <c r="D507">
        <v>2.2799999999999998</v>
      </c>
      <c r="E507">
        <f t="shared" si="7"/>
        <v>48.875903999999998</v>
      </c>
    </row>
    <row r="508" spans="1:5" x14ac:dyDescent="0.2">
      <c r="A508">
        <v>1990</v>
      </c>
      <c r="B508">
        <v>5</v>
      </c>
      <c r="C508">
        <v>32.200000000000003</v>
      </c>
      <c r="D508">
        <v>2.2799999999999998</v>
      </c>
      <c r="E508">
        <f t="shared" si="7"/>
        <v>49.335552000000007</v>
      </c>
    </row>
    <row r="509" spans="1:5" x14ac:dyDescent="0.2">
      <c r="A509">
        <v>1990</v>
      </c>
      <c r="B509">
        <v>6</v>
      </c>
      <c r="C509">
        <v>32.5</v>
      </c>
      <c r="D509">
        <v>2.2799999999999998</v>
      </c>
      <c r="E509">
        <f t="shared" si="7"/>
        <v>49.795199999999994</v>
      </c>
    </row>
    <row r="510" spans="1:5" x14ac:dyDescent="0.2">
      <c r="A510">
        <v>1991</v>
      </c>
      <c r="B510">
        <v>1</v>
      </c>
      <c r="C510">
        <v>26.1</v>
      </c>
      <c r="D510">
        <v>2.325361</v>
      </c>
      <c r="E510">
        <f t="shared" si="7"/>
        <v>40.784971651200003</v>
      </c>
    </row>
    <row r="511" spans="1:5" x14ac:dyDescent="0.2">
      <c r="A511">
        <v>1991</v>
      </c>
      <c r="B511">
        <v>2</v>
      </c>
      <c r="C511">
        <v>16.600000000000001</v>
      </c>
      <c r="D511">
        <v>2.0428199999999999</v>
      </c>
      <c r="E511">
        <f t="shared" si="7"/>
        <v>22.788065664000001</v>
      </c>
    </row>
    <row r="512" spans="1:5" x14ac:dyDescent="0.2">
      <c r="A512">
        <v>1991</v>
      </c>
      <c r="B512">
        <v>3</v>
      </c>
      <c r="C512">
        <v>15.8</v>
      </c>
      <c r="D512">
        <v>1.9062029999999999</v>
      </c>
      <c r="E512">
        <f t="shared" si="7"/>
        <v>20.239300972799995</v>
      </c>
    </row>
    <row r="513" spans="1:5" x14ac:dyDescent="0.2">
      <c r="A513">
        <v>1991</v>
      </c>
      <c r="B513">
        <v>4</v>
      </c>
      <c r="C513">
        <v>23.7</v>
      </c>
      <c r="D513">
        <v>2.4607080000000003</v>
      </c>
      <c r="E513">
        <f t="shared" si="7"/>
        <v>39.190219891200009</v>
      </c>
    </row>
    <row r="514" spans="1:5" x14ac:dyDescent="0.2">
      <c r="A514">
        <v>1991</v>
      </c>
      <c r="B514">
        <v>5</v>
      </c>
      <c r="C514">
        <v>42.1</v>
      </c>
      <c r="D514">
        <v>2.4107500000000002</v>
      </c>
      <c r="E514">
        <f t="shared" si="7"/>
        <v>68.203010400000011</v>
      </c>
    </row>
    <row r="515" spans="1:5" x14ac:dyDescent="0.2">
      <c r="A515">
        <v>1991</v>
      </c>
      <c r="B515">
        <v>6</v>
      </c>
      <c r="C515">
        <v>44.1</v>
      </c>
      <c r="D515">
        <v>2.4354339999999999</v>
      </c>
      <c r="E515">
        <f t="shared" ref="E515:E578" si="8">(C515*60)*1.12*(D515/100)</f>
        <v>72.174573676800009</v>
      </c>
    </row>
    <row r="516" spans="1:5" x14ac:dyDescent="0.2">
      <c r="A516">
        <v>1992</v>
      </c>
      <c r="B516">
        <v>1</v>
      </c>
      <c r="C516">
        <v>21.2681</v>
      </c>
      <c r="D516">
        <v>2.1721209999999997</v>
      </c>
      <c r="E516">
        <f t="shared" si="8"/>
        <v>31.0443078221472</v>
      </c>
    </row>
    <row r="517" spans="1:5" x14ac:dyDescent="0.2">
      <c r="A517">
        <v>1992</v>
      </c>
      <c r="B517">
        <v>2</v>
      </c>
      <c r="C517">
        <v>13.4411</v>
      </c>
      <c r="D517">
        <v>1.9615900000000002</v>
      </c>
      <c r="E517">
        <f t="shared" si="8"/>
        <v>17.717903178528005</v>
      </c>
    </row>
    <row r="518" spans="1:5" x14ac:dyDescent="0.2">
      <c r="A518">
        <v>1992</v>
      </c>
      <c r="B518">
        <v>3</v>
      </c>
      <c r="C518">
        <v>11.7339</v>
      </c>
      <c r="D518">
        <v>2.0312139999999999</v>
      </c>
      <c r="E518">
        <f t="shared" si="8"/>
        <v>16.016489633491201</v>
      </c>
    </row>
    <row r="519" spans="1:5" x14ac:dyDescent="0.2">
      <c r="A519">
        <v>1992</v>
      </c>
      <c r="B519">
        <v>4</v>
      </c>
      <c r="C519">
        <v>24.036799999999999</v>
      </c>
      <c r="D519">
        <v>2.3916939999999998</v>
      </c>
      <c r="E519">
        <f t="shared" si="8"/>
        <v>38.632386467942403</v>
      </c>
    </row>
    <row r="520" spans="1:5" x14ac:dyDescent="0.2">
      <c r="A520">
        <v>1992</v>
      </c>
      <c r="B520">
        <v>5</v>
      </c>
      <c r="C520">
        <v>31.578600000000002</v>
      </c>
      <c r="D520">
        <v>2.615443</v>
      </c>
      <c r="E520">
        <f t="shared" si="8"/>
        <v>55.501843030905611</v>
      </c>
    </row>
    <row r="521" spans="1:5" x14ac:dyDescent="0.2">
      <c r="A521">
        <v>1992</v>
      </c>
      <c r="B521">
        <v>6</v>
      </c>
      <c r="C521">
        <v>29.3705</v>
      </c>
      <c r="D521">
        <v>2.3497689999999998</v>
      </c>
      <c r="E521">
        <f t="shared" si="8"/>
        <v>46.377334358543997</v>
      </c>
    </row>
    <row r="522" spans="1:5" x14ac:dyDescent="0.2">
      <c r="A522">
        <v>1993</v>
      </c>
      <c r="B522">
        <v>1</v>
      </c>
      <c r="C522">
        <v>37.195500000000003</v>
      </c>
      <c r="D522">
        <v>2.2185770000000002</v>
      </c>
      <c r="E522">
        <f t="shared" si="8"/>
        <v>55.454166299952014</v>
      </c>
    </row>
    <row r="523" spans="1:5" x14ac:dyDescent="0.2">
      <c r="A523">
        <v>1993</v>
      </c>
      <c r="B523">
        <v>2</v>
      </c>
      <c r="C523">
        <v>18.744399999999999</v>
      </c>
      <c r="D523">
        <v>1.910677</v>
      </c>
      <c r="E523">
        <f t="shared" si="8"/>
        <v>24.067339940313602</v>
      </c>
    </row>
    <row r="524" spans="1:5" x14ac:dyDescent="0.2">
      <c r="A524">
        <v>1993</v>
      </c>
      <c r="B524">
        <v>3</v>
      </c>
      <c r="C524">
        <v>20.5701</v>
      </c>
      <c r="D524">
        <v>1.7976189999999999</v>
      </c>
      <c r="E524">
        <f t="shared" si="8"/>
        <v>24.848680141756798</v>
      </c>
    </row>
    <row r="525" spans="1:5" x14ac:dyDescent="0.2">
      <c r="A525">
        <v>1993</v>
      </c>
      <c r="B525">
        <v>4</v>
      </c>
      <c r="C525">
        <v>29.151599999999998</v>
      </c>
      <c r="D525">
        <v>2.3260009999999998</v>
      </c>
      <c r="E525">
        <f t="shared" si="8"/>
        <v>45.566069305075196</v>
      </c>
    </row>
    <row r="526" spans="1:5" x14ac:dyDescent="0.2">
      <c r="A526">
        <v>1993</v>
      </c>
      <c r="B526">
        <v>5</v>
      </c>
      <c r="C526">
        <v>36.942799999999998</v>
      </c>
      <c r="D526">
        <v>2.3924449999999999</v>
      </c>
      <c r="E526">
        <f t="shared" si="8"/>
        <v>59.393790722112001</v>
      </c>
    </row>
    <row r="527" spans="1:5" x14ac:dyDescent="0.2">
      <c r="A527">
        <v>1993</v>
      </c>
      <c r="B527">
        <v>6</v>
      </c>
      <c r="C527">
        <v>40.986899999999999</v>
      </c>
      <c r="D527">
        <v>2.2589969999999999</v>
      </c>
      <c r="E527">
        <f t="shared" si="8"/>
        <v>62.219998941609603</v>
      </c>
    </row>
    <row r="528" spans="1:5" x14ac:dyDescent="0.2">
      <c r="A528">
        <v>1994</v>
      </c>
      <c r="B528">
        <v>1</v>
      </c>
      <c r="C528">
        <v>22.4724</v>
      </c>
      <c r="D528">
        <v>2.22763</v>
      </c>
      <c r="E528">
        <f t="shared" si="8"/>
        <v>33.640449300863999</v>
      </c>
    </row>
    <row r="529" spans="1:5" x14ac:dyDescent="0.2">
      <c r="A529">
        <v>1994</v>
      </c>
      <c r="B529">
        <v>2</v>
      </c>
      <c r="C529">
        <v>9.3514999999999997</v>
      </c>
      <c r="D529">
        <v>2.340487</v>
      </c>
      <c r="E529">
        <f t="shared" si="8"/>
        <v>14.708107129296003</v>
      </c>
    </row>
    <row r="530" spans="1:5" x14ac:dyDescent="0.2">
      <c r="A530">
        <v>1994</v>
      </c>
      <c r="B530">
        <v>3</v>
      </c>
      <c r="C530">
        <v>9.7248999999999999</v>
      </c>
      <c r="D530">
        <v>2.2231869999999998</v>
      </c>
      <c r="E530">
        <f t="shared" si="8"/>
        <v>14.5288222842336</v>
      </c>
    </row>
    <row r="531" spans="1:5" x14ac:dyDescent="0.2">
      <c r="A531">
        <v>1994</v>
      </c>
      <c r="B531">
        <v>4</v>
      </c>
      <c r="C531">
        <v>31.946000000000002</v>
      </c>
      <c r="D531">
        <v>2.2894970000000003</v>
      </c>
      <c r="E531">
        <f t="shared" si="8"/>
        <v>49.150262220864015</v>
      </c>
    </row>
    <row r="532" spans="1:5" x14ac:dyDescent="0.2">
      <c r="A532">
        <v>1994</v>
      </c>
      <c r="B532">
        <v>5</v>
      </c>
      <c r="C532">
        <v>31.651199999999999</v>
      </c>
      <c r="D532">
        <v>2.2521459999999998</v>
      </c>
      <c r="E532">
        <f t="shared" si="8"/>
        <v>47.902258975334398</v>
      </c>
    </row>
    <row r="533" spans="1:5" x14ac:dyDescent="0.2">
      <c r="A533">
        <v>1994</v>
      </c>
      <c r="B533">
        <v>6</v>
      </c>
      <c r="C533">
        <v>27.758600000000001</v>
      </c>
      <c r="D533">
        <v>2.3947479999999999</v>
      </c>
      <c r="E533">
        <f t="shared" si="8"/>
        <v>44.671100431641612</v>
      </c>
    </row>
    <row r="534" spans="1:5" x14ac:dyDescent="0.2">
      <c r="A534">
        <v>1995</v>
      </c>
      <c r="B534">
        <v>1</v>
      </c>
      <c r="C534">
        <v>5.4981999999999998</v>
      </c>
      <c r="D534">
        <v>2.2799999999999998</v>
      </c>
      <c r="E534">
        <f t="shared" si="8"/>
        <v>8.4241221120000009</v>
      </c>
    </row>
    <row r="535" spans="1:5" x14ac:dyDescent="0.2">
      <c r="A535">
        <v>1995</v>
      </c>
      <c r="B535">
        <v>2</v>
      </c>
      <c r="C535">
        <v>2.6122000000000001</v>
      </c>
      <c r="D535">
        <v>2.8324929999999999</v>
      </c>
      <c r="E535">
        <f t="shared" si="8"/>
        <v>4.9721536802112007</v>
      </c>
    </row>
    <row r="536" spans="1:5" x14ac:dyDescent="0.2">
      <c r="A536">
        <v>1995</v>
      </c>
      <c r="B536">
        <v>3</v>
      </c>
      <c r="C536">
        <v>2.5886999999999998</v>
      </c>
      <c r="D536">
        <v>2.708504</v>
      </c>
      <c r="E536">
        <f t="shared" si="8"/>
        <v>4.7117308928255994</v>
      </c>
    </row>
    <row r="537" spans="1:5" x14ac:dyDescent="0.2">
      <c r="A537">
        <v>1995</v>
      </c>
      <c r="B537">
        <v>4</v>
      </c>
      <c r="C537">
        <v>9.2579999999999991</v>
      </c>
      <c r="D537">
        <v>2.8773619999999998</v>
      </c>
      <c r="E537">
        <f t="shared" si="8"/>
        <v>17.901150890111996</v>
      </c>
    </row>
    <row r="538" spans="1:5" x14ac:dyDescent="0.2">
      <c r="A538">
        <v>1995</v>
      </c>
      <c r="B538">
        <v>5</v>
      </c>
      <c r="C538">
        <v>8.5061</v>
      </c>
      <c r="D538">
        <v>2.9495290000000001</v>
      </c>
      <c r="E538">
        <f t="shared" si="8"/>
        <v>16.8598003572768</v>
      </c>
    </row>
    <row r="539" spans="1:5" x14ac:dyDescent="0.2">
      <c r="A539">
        <v>1995</v>
      </c>
      <c r="B539">
        <v>6</v>
      </c>
      <c r="C539">
        <v>7.0061999999999998</v>
      </c>
      <c r="D539">
        <v>3.1357590000000002</v>
      </c>
      <c r="E539">
        <f t="shared" si="8"/>
        <v>14.763675162297602</v>
      </c>
    </row>
    <row r="540" spans="1:5" x14ac:dyDescent="0.2">
      <c r="A540">
        <v>1996</v>
      </c>
      <c r="B540">
        <v>1</v>
      </c>
      <c r="C540">
        <v>24.84</v>
      </c>
      <c r="D540">
        <v>2.2799999999999998</v>
      </c>
      <c r="E540">
        <f t="shared" si="8"/>
        <v>38.058854400000001</v>
      </c>
    </row>
    <row r="541" spans="1:5" x14ac:dyDescent="0.2">
      <c r="A541">
        <v>1996</v>
      </c>
      <c r="B541">
        <v>2</v>
      </c>
      <c r="C541">
        <v>14.4</v>
      </c>
      <c r="D541">
        <v>2.2799999999999998</v>
      </c>
      <c r="E541">
        <f t="shared" si="8"/>
        <v>22.063103999999999</v>
      </c>
    </row>
    <row r="542" spans="1:5" x14ac:dyDescent="0.2">
      <c r="A542">
        <v>1996</v>
      </c>
      <c r="B542">
        <v>3</v>
      </c>
      <c r="C542">
        <v>15.01</v>
      </c>
      <c r="D542">
        <v>2.2799999999999998</v>
      </c>
      <c r="E542">
        <f t="shared" si="8"/>
        <v>22.997721600000002</v>
      </c>
    </row>
    <row r="543" spans="1:5" x14ac:dyDescent="0.2">
      <c r="A543">
        <v>1996</v>
      </c>
      <c r="B543">
        <v>4</v>
      </c>
      <c r="C543">
        <v>22.19</v>
      </c>
      <c r="D543">
        <v>2.2799999999999998</v>
      </c>
      <c r="E543">
        <f t="shared" si="8"/>
        <v>33.998630400000003</v>
      </c>
    </row>
    <row r="544" spans="1:5" x14ac:dyDescent="0.2">
      <c r="A544">
        <v>1996</v>
      </c>
      <c r="B544">
        <v>5</v>
      </c>
      <c r="C544">
        <v>24.05</v>
      </c>
      <c r="D544">
        <v>2.2799999999999998</v>
      </c>
      <c r="E544">
        <f t="shared" si="8"/>
        <v>36.848447999999998</v>
      </c>
    </row>
    <row r="545" spans="1:5" x14ac:dyDescent="0.2">
      <c r="A545">
        <v>1996</v>
      </c>
      <c r="B545">
        <v>6</v>
      </c>
      <c r="C545">
        <v>28.04</v>
      </c>
      <c r="D545">
        <v>2.2799999999999998</v>
      </c>
      <c r="E545">
        <f t="shared" si="8"/>
        <v>42.961766399999995</v>
      </c>
    </row>
    <row r="546" spans="1:5" x14ac:dyDescent="0.2">
      <c r="A546">
        <v>1997</v>
      </c>
      <c r="B546">
        <v>1</v>
      </c>
      <c r="C546">
        <v>51.4</v>
      </c>
      <c r="D546">
        <v>2.2799999999999998</v>
      </c>
      <c r="E546">
        <f t="shared" si="8"/>
        <v>78.753023999999996</v>
      </c>
    </row>
    <row r="547" spans="1:5" x14ac:dyDescent="0.2">
      <c r="A547">
        <v>1997</v>
      </c>
      <c r="B547">
        <v>2</v>
      </c>
      <c r="C547">
        <v>20.8</v>
      </c>
      <c r="D547">
        <v>2.2799999999999998</v>
      </c>
      <c r="E547">
        <f t="shared" si="8"/>
        <v>31.868928</v>
      </c>
    </row>
    <row r="548" spans="1:5" x14ac:dyDescent="0.2">
      <c r="A548">
        <v>1997</v>
      </c>
      <c r="B548">
        <v>3</v>
      </c>
      <c r="C548">
        <v>20.7</v>
      </c>
      <c r="D548">
        <v>2.2799999999999998</v>
      </c>
      <c r="E548">
        <f t="shared" si="8"/>
        <v>31.715712</v>
      </c>
    </row>
    <row r="549" spans="1:5" x14ac:dyDescent="0.2">
      <c r="A549">
        <v>1997</v>
      </c>
      <c r="B549">
        <v>4</v>
      </c>
      <c r="C549">
        <v>60.8</v>
      </c>
      <c r="D549">
        <v>2.2799999999999998</v>
      </c>
      <c r="E549">
        <f t="shared" si="8"/>
        <v>93.155327999999997</v>
      </c>
    </row>
    <row r="550" spans="1:5" x14ac:dyDescent="0.2">
      <c r="A550">
        <v>1997</v>
      </c>
      <c r="B550">
        <v>5</v>
      </c>
      <c r="C550">
        <v>62.6</v>
      </c>
      <c r="D550">
        <v>2.2799999999999998</v>
      </c>
      <c r="E550">
        <f t="shared" si="8"/>
        <v>95.913215999999991</v>
      </c>
    </row>
    <row r="551" spans="1:5" x14ac:dyDescent="0.2">
      <c r="A551">
        <v>1997</v>
      </c>
      <c r="B551">
        <v>6</v>
      </c>
      <c r="C551">
        <v>62.3</v>
      </c>
      <c r="D551">
        <v>2.2799999999999998</v>
      </c>
      <c r="E551">
        <f t="shared" si="8"/>
        <v>95.453568000000004</v>
      </c>
    </row>
    <row r="552" spans="1:5" x14ac:dyDescent="0.2">
      <c r="A552">
        <v>1998</v>
      </c>
      <c r="B552">
        <v>1</v>
      </c>
      <c r="C552">
        <v>30.83</v>
      </c>
      <c r="D552">
        <v>2.3108819999999999</v>
      </c>
      <c r="E552">
        <f t="shared" si="8"/>
        <v>47.876298664320004</v>
      </c>
    </row>
    <row r="553" spans="1:5" x14ac:dyDescent="0.2">
      <c r="A553">
        <v>1998</v>
      </c>
      <c r="B553">
        <v>2</v>
      </c>
      <c r="C553">
        <v>14.5</v>
      </c>
      <c r="D553">
        <v>2.0271689999999998</v>
      </c>
      <c r="E553">
        <f t="shared" si="8"/>
        <v>19.752734736000001</v>
      </c>
    </row>
    <row r="554" spans="1:5" x14ac:dyDescent="0.2">
      <c r="A554">
        <v>1998</v>
      </c>
      <c r="B554">
        <v>3</v>
      </c>
      <c r="C554">
        <v>18.77</v>
      </c>
      <c r="D554">
        <v>1.9627830000000002</v>
      </c>
      <c r="E554">
        <f t="shared" si="8"/>
        <v>24.757445603520008</v>
      </c>
    </row>
    <row r="555" spans="1:5" x14ac:dyDescent="0.2">
      <c r="A555">
        <v>1998</v>
      </c>
      <c r="B555">
        <v>4</v>
      </c>
      <c r="C555">
        <v>33.81</v>
      </c>
      <c r="D555">
        <v>2.4894210000000001</v>
      </c>
      <c r="E555">
        <f t="shared" si="8"/>
        <v>56.560441734720001</v>
      </c>
    </row>
    <row r="556" spans="1:5" x14ac:dyDescent="0.2">
      <c r="A556">
        <v>1998</v>
      </c>
      <c r="B556">
        <v>5</v>
      </c>
      <c r="C556">
        <v>37.340000000000003</v>
      </c>
      <c r="D556">
        <v>2.3046359999999999</v>
      </c>
      <c r="E556">
        <f t="shared" si="8"/>
        <v>57.829032737280009</v>
      </c>
    </row>
    <row r="557" spans="1:5" x14ac:dyDescent="0.2">
      <c r="A557">
        <v>1998</v>
      </c>
      <c r="B557">
        <v>6</v>
      </c>
      <c r="C557">
        <v>38.57</v>
      </c>
      <c r="D557">
        <v>2.4309210000000001</v>
      </c>
      <c r="E557">
        <f t="shared" si="8"/>
        <v>63.007138635840001</v>
      </c>
    </row>
    <row r="558" spans="1:5" x14ac:dyDescent="0.2">
      <c r="A558">
        <v>1999</v>
      </c>
      <c r="B558">
        <v>1</v>
      </c>
      <c r="C558">
        <v>40.84256357360406</v>
      </c>
      <c r="D558">
        <v>2.3079042434692383</v>
      </c>
      <c r="E558">
        <f t="shared" si="8"/>
        <v>63.34320772797895</v>
      </c>
    </row>
    <row r="559" spans="1:5" x14ac:dyDescent="0.2">
      <c r="A559">
        <v>1999</v>
      </c>
      <c r="B559">
        <v>2</v>
      </c>
      <c r="C559">
        <v>26.302368243654822</v>
      </c>
      <c r="D559">
        <v>2.5032765865325928</v>
      </c>
      <c r="E559">
        <f t="shared" si="8"/>
        <v>44.245892943638076</v>
      </c>
    </row>
    <row r="560" spans="1:5" x14ac:dyDescent="0.2">
      <c r="A560">
        <v>1999</v>
      </c>
      <c r="B560">
        <v>3</v>
      </c>
      <c r="C560">
        <v>20.397754964467008</v>
      </c>
      <c r="D560">
        <v>2.0303242206573486</v>
      </c>
      <c r="E560">
        <f t="shared" si="8"/>
        <v>27.830245599334781</v>
      </c>
    </row>
    <row r="561" spans="1:5" x14ac:dyDescent="0.2">
      <c r="A561">
        <v>1999</v>
      </c>
      <c r="B561">
        <v>4</v>
      </c>
      <c r="C561">
        <v>52.067953461928937</v>
      </c>
      <c r="D561">
        <v>2.5681843757629395</v>
      </c>
      <c r="E561">
        <f t="shared" si="8"/>
        <v>89.859910263565865</v>
      </c>
    </row>
    <row r="562" spans="1:5" x14ac:dyDescent="0.2">
      <c r="A562">
        <v>1999</v>
      </c>
      <c r="B562">
        <v>5</v>
      </c>
      <c r="C562">
        <v>52.844544974619296</v>
      </c>
      <c r="D562">
        <v>2.5635361671447754</v>
      </c>
      <c r="E562">
        <f t="shared" si="8"/>
        <v>91.035102331316821</v>
      </c>
    </row>
    <row r="563" spans="1:5" x14ac:dyDescent="0.2">
      <c r="A563">
        <v>1999</v>
      </c>
      <c r="B563">
        <v>6</v>
      </c>
      <c r="C563">
        <v>37.618150659898475</v>
      </c>
      <c r="D563">
        <v>2.3234627246856689</v>
      </c>
      <c r="E563">
        <f t="shared" si="8"/>
        <v>58.735737197681864</v>
      </c>
    </row>
    <row r="564" spans="1:5" x14ac:dyDescent="0.2">
      <c r="A564">
        <v>2000</v>
      </c>
      <c r="B564">
        <v>1</v>
      </c>
      <c r="C564">
        <v>36.806818829268295</v>
      </c>
      <c r="D564">
        <v>2.2528316974639893</v>
      </c>
      <c r="E564">
        <f t="shared" si="8"/>
        <v>55.72194979101409</v>
      </c>
    </row>
    <row r="565" spans="1:5" x14ac:dyDescent="0.2">
      <c r="A565">
        <v>2000</v>
      </c>
      <c r="B565">
        <v>2</v>
      </c>
      <c r="C565">
        <v>22.49417151219512</v>
      </c>
      <c r="D565">
        <v>1.804084300994873</v>
      </c>
      <c r="E565">
        <f t="shared" si="8"/>
        <v>27.270688495033081</v>
      </c>
    </row>
    <row r="566" spans="1:5" x14ac:dyDescent="0.2">
      <c r="A566">
        <v>2000</v>
      </c>
      <c r="B566">
        <v>3</v>
      </c>
      <c r="C566">
        <v>22.829211658536583</v>
      </c>
      <c r="D566">
        <v>1.7562117576599121</v>
      </c>
      <c r="E566">
        <f t="shared" si="8"/>
        <v>26.942448914860883</v>
      </c>
    </row>
    <row r="567" spans="1:5" x14ac:dyDescent="0.2">
      <c r="A567">
        <v>2000</v>
      </c>
      <c r="B567">
        <v>4</v>
      </c>
      <c r="C567">
        <v>33.103900097560974</v>
      </c>
      <c r="D567">
        <v>1.6888383626937866</v>
      </c>
      <c r="E567">
        <f t="shared" si="8"/>
        <v>37.569595687373273</v>
      </c>
    </row>
    <row r="568" spans="1:5" x14ac:dyDescent="0.2">
      <c r="A568">
        <v>2000</v>
      </c>
      <c r="B568">
        <v>5</v>
      </c>
      <c r="C568">
        <v>38.11772692682927</v>
      </c>
      <c r="D568">
        <v>2.0407629013061523</v>
      </c>
      <c r="E568">
        <f t="shared" si="8"/>
        <v>52.274371292231265</v>
      </c>
    </row>
    <row r="569" spans="1:5" x14ac:dyDescent="0.2">
      <c r="A569">
        <v>2000</v>
      </c>
      <c r="B569">
        <v>6</v>
      </c>
      <c r="C569">
        <v>35.381875609756101</v>
      </c>
      <c r="D569">
        <v>2.1164042949676514</v>
      </c>
      <c r="E569">
        <f t="shared" si="8"/>
        <v>50.320941555023325</v>
      </c>
    </row>
    <row r="570" spans="1:5" x14ac:dyDescent="0.2">
      <c r="A570">
        <v>2001</v>
      </c>
      <c r="B570">
        <v>1</v>
      </c>
      <c r="C570">
        <v>38.139790243902446</v>
      </c>
      <c r="D570">
        <v>2.2799999999999998</v>
      </c>
      <c r="E570">
        <f t="shared" si="8"/>
        <v>58.436261020097568</v>
      </c>
    </row>
    <row r="571" spans="1:5" x14ac:dyDescent="0.2">
      <c r="A571">
        <v>2001</v>
      </c>
      <c r="B571">
        <v>2</v>
      </c>
      <c r="C571">
        <v>11.832383414634144</v>
      </c>
      <c r="D571">
        <v>2.2799999999999998</v>
      </c>
      <c r="E571">
        <f t="shared" si="8"/>
        <v>18.129104572565851</v>
      </c>
    </row>
    <row r="572" spans="1:5" x14ac:dyDescent="0.2">
      <c r="A572">
        <v>2001</v>
      </c>
      <c r="B572">
        <v>3</v>
      </c>
      <c r="C572">
        <v>18.164307512195123</v>
      </c>
      <c r="D572">
        <v>2.2799999999999998</v>
      </c>
      <c r="E572">
        <f t="shared" si="8"/>
        <v>27.830625397884877</v>
      </c>
    </row>
    <row r="573" spans="1:5" x14ac:dyDescent="0.2">
      <c r="A573">
        <v>2001</v>
      </c>
      <c r="B573">
        <v>4</v>
      </c>
      <c r="C573">
        <v>24.874530731707313</v>
      </c>
      <c r="D573">
        <v>2.2799999999999998</v>
      </c>
      <c r="E573">
        <f t="shared" si="8"/>
        <v>38.111761005892681</v>
      </c>
    </row>
    <row r="574" spans="1:5" x14ac:dyDescent="0.2">
      <c r="A574">
        <v>2001</v>
      </c>
      <c r="B574">
        <v>5</v>
      </c>
      <c r="C574">
        <v>28.035286829268294</v>
      </c>
      <c r="D574">
        <v>2.2799999999999998</v>
      </c>
      <c r="E574">
        <f t="shared" si="8"/>
        <v>42.954545068331711</v>
      </c>
    </row>
    <row r="575" spans="1:5" x14ac:dyDescent="0.2">
      <c r="A575">
        <v>2001</v>
      </c>
      <c r="B575">
        <v>6</v>
      </c>
      <c r="C575">
        <v>39.639847902439023</v>
      </c>
      <c r="D575">
        <v>2.2799999999999998</v>
      </c>
      <c r="E575">
        <f t="shared" si="8"/>
        <v>60.734589362200971</v>
      </c>
    </row>
    <row r="576" spans="1:5" x14ac:dyDescent="0.2">
      <c r="A576">
        <v>2002</v>
      </c>
      <c r="B576">
        <v>1</v>
      </c>
      <c r="C576">
        <v>35.259</v>
      </c>
      <c r="D576" s="11">
        <v>1.9572280645370483</v>
      </c>
      <c r="E576">
        <f t="shared" si="8"/>
        <v>46.374655708087928</v>
      </c>
    </row>
    <row r="577" spans="1:5" x14ac:dyDescent="0.2">
      <c r="A577">
        <v>2002</v>
      </c>
      <c r="B577">
        <v>2</v>
      </c>
      <c r="C577">
        <v>18.036000000000001</v>
      </c>
      <c r="D577" s="11">
        <v>1.8470592498779297</v>
      </c>
      <c r="E577">
        <f t="shared" si="8"/>
        <v>22.386712743896489</v>
      </c>
    </row>
    <row r="578" spans="1:5" x14ac:dyDescent="0.2">
      <c r="A578">
        <v>2002</v>
      </c>
      <c r="B578">
        <v>3</v>
      </c>
      <c r="C578">
        <v>19.696999999999999</v>
      </c>
      <c r="D578" s="11">
        <v>1.735499382019043</v>
      </c>
      <c r="E578">
        <f t="shared" si="8"/>
        <v>22.971736252166746</v>
      </c>
    </row>
    <row r="579" spans="1:5" x14ac:dyDescent="0.2">
      <c r="A579">
        <v>2002</v>
      </c>
      <c r="B579">
        <v>4</v>
      </c>
      <c r="C579">
        <v>41.664999999999999</v>
      </c>
      <c r="D579" s="11">
        <v>2.1944344043731689</v>
      </c>
      <c r="E579">
        <f>(C579*60)*1.12*(D579/100)</f>
        <v>61.441705555915838</v>
      </c>
    </row>
    <row r="580" spans="1:5" x14ac:dyDescent="0.2">
      <c r="A580">
        <v>2002</v>
      </c>
      <c r="B580">
        <v>5</v>
      </c>
      <c r="C580">
        <v>40.716000000000001</v>
      </c>
      <c r="D580" s="11">
        <v>2.5995466709136963</v>
      </c>
      <c r="E580">
        <f>(C580*60)*1.12*(D580/100)</f>
        <v>71.126591593963624</v>
      </c>
    </row>
    <row r="581" spans="1:5" x14ac:dyDescent="0.2">
      <c r="A581">
        <v>2002</v>
      </c>
      <c r="B581">
        <v>6</v>
      </c>
      <c r="C581">
        <v>41.524000000000001</v>
      </c>
      <c r="D581" s="11">
        <v>2.5207068920135498</v>
      </c>
      <c r="E581">
        <f>(C581*60)*1.12*(D581/100)</f>
        <v>70.338127765228279</v>
      </c>
    </row>
  </sheetData>
  <phoneticPr fontId="5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9"/>
  <sheetViews>
    <sheetView topLeftCell="I1" workbookViewId="0">
      <selection activeCell="T37" sqref="T37"/>
    </sheetView>
  </sheetViews>
  <sheetFormatPr defaultRowHeight="12.75" x14ac:dyDescent="0.2"/>
  <cols>
    <col min="1" max="1" width="9.140625" style="5"/>
    <col min="8" max="8" width="9.140625" style="5"/>
  </cols>
  <sheetData>
    <row r="1" spans="1:14" x14ac:dyDescent="0.2">
      <c r="B1" s="8" t="s">
        <v>63</v>
      </c>
      <c r="C1" s="9"/>
      <c r="D1" s="9"/>
      <c r="E1" s="9"/>
      <c r="F1" s="9"/>
      <c r="G1" s="9"/>
      <c r="I1" s="10" t="s">
        <v>64</v>
      </c>
      <c r="J1" s="10"/>
      <c r="K1" s="10"/>
      <c r="L1" s="10"/>
      <c r="M1" s="10"/>
      <c r="N1" s="10"/>
    </row>
    <row r="2" spans="1:14" s="7" customFormat="1" x14ac:dyDescent="0.2">
      <c r="A2" s="6" t="s">
        <v>56</v>
      </c>
      <c r="B2" s="7" t="s">
        <v>57</v>
      </c>
      <c r="C2" s="7" t="s">
        <v>58</v>
      </c>
      <c r="D2" s="7" t="s">
        <v>59</v>
      </c>
      <c r="E2" s="7" t="s">
        <v>60</v>
      </c>
      <c r="F2" s="7" t="s">
        <v>61</v>
      </c>
      <c r="G2" s="7" t="s">
        <v>62</v>
      </c>
      <c r="H2" s="6" t="s">
        <v>56</v>
      </c>
      <c r="I2" s="7" t="s">
        <v>57</v>
      </c>
      <c r="J2" s="7" t="s">
        <v>58</v>
      </c>
      <c r="K2" s="7" t="s">
        <v>59</v>
      </c>
      <c r="L2" s="7" t="s">
        <v>60</v>
      </c>
      <c r="M2" s="7" t="s">
        <v>61</v>
      </c>
      <c r="N2" s="7" t="s">
        <v>62</v>
      </c>
    </row>
    <row r="3" spans="1:14" x14ac:dyDescent="0.2">
      <c r="A3" s="5">
        <v>1893</v>
      </c>
      <c r="B3">
        <v>10.5</v>
      </c>
      <c r="C3">
        <v>10.5</v>
      </c>
      <c r="H3" s="5">
        <v>1893</v>
      </c>
      <c r="I3">
        <f>B3*60*1.12</f>
        <v>705.6</v>
      </c>
      <c r="J3">
        <f>C3*60*1.12</f>
        <v>705.6</v>
      </c>
    </row>
    <row r="4" spans="1:14" x14ac:dyDescent="0.2">
      <c r="A4" s="5">
        <v>1894</v>
      </c>
      <c r="B4">
        <v>20.9</v>
      </c>
      <c r="C4">
        <v>20.9</v>
      </c>
      <c r="H4" s="5">
        <v>1894</v>
      </c>
      <c r="I4">
        <f t="shared" ref="I4:I67" si="0">B4*60*1.12</f>
        <v>1404.4800000000002</v>
      </c>
      <c r="J4">
        <f t="shared" ref="J4:J67" si="1">C4*60*1.12</f>
        <v>1404.4800000000002</v>
      </c>
    </row>
    <row r="5" spans="1:14" x14ac:dyDescent="0.2">
      <c r="A5" s="5">
        <v>1895</v>
      </c>
      <c r="B5">
        <v>0</v>
      </c>
      <c r="C5">
        <v>0</v>
      </c>
      <c r="H5" s="5">
        <v>1895</v>
      </c>
      <c r="I5">
        <f t="shared" si="0"/>
        <v>0</v>
      </c>
      <c r="J5">
        <f t="shared" si="1"/>
        <v>0</v>
      </c>
    </row>
    <row r="6" spans="1:14" x14ac:dyDescent="0.2">
      <c r="A6" s="5">
        <v>1896</v>
      </c>
      <c r="B6">
        <v>6.9</v>
      </c>
      <c r="C6">
        <v>6.9</v>
      </c>
      <c r="H6" s="5">
        <v>1896</v>
      </c>
      <c r="I6">
        <f t="shared" si="0"/>
        <v>463.68000000000006</v>
      </c>
      <c r="J6">
        <f t="shared" si="1"/>
        <v>463.68000000000006</v>
      </c>
    </row>
    <row r="7" spans="1:14" x14ac:dyDescent="0.2">
      <c r="A7" s="5">
        <v>1897</v>
      </c>
      <c r="B7">
        <v>17.8</v>
      </c>
      <c r="C7">
        <v>17.8</v>
      </c>
      <c r="H7" s="5">
        <v>1897</v>
      </c>
      <c r="I7">
        <f t="shared" si="0"/>
        <v>1196.1600000000001</v>
      </c>
      <c r="J7">
        <f t="shared" si="1"/>
        <v>1196.1600000000001</v>
      </c>
    </row>
    <row r="8" spans="1:14" x14ac:dyDescent="0.2">
      <c r="A8" s="5">
        <v>1898</v>
      </c>
      <c r="B8">
        <v>7.5</v>
      </c>
      <c r="C8">
        <v>7.5</v>
      </c>
      <c r="H8" s="5">
        <v>1898</v>
      </c>
      <c r="I8">
        <f t="shared" si="0"/>
        <v>504.00000000000006</v>
      </c>
      <c r="J8">
        <f t="shared" si="1"/>
        <v>504.00000000000006</v>
      </c>
    </row>
    <row r="9" spans="1:14" x14ac:dyDescent="0.2">
      <c r="A9" s="5">
        <v>1899</v>
      </c>
      <c r="B9">
        <v>30.6</v>
      </c>
      <c r="C9">
        <v>12</v>
      </c>
      <c r="H9" s="5">
        <v>1899</v>
      </c>
      <c r="I9">
        <f t="shared" si="0"/>
        <v>2056.3200000000002</v>
      </c>
      <c r="J9">
        <f t="shared" si="1"/>
        <v>806.40000000000009</v>
      </c>
    </row>
    <row r="10" spans="1:14" x14ac:dyDescent="0.2">
      <c r="A10" s="5">
        <v>1900</v>
      </c>
      <c r="B10">
        <v>36.799999999999997</v>
      </c>
      <c r="C10">
        <v>18.100000000000001</v>
      </c>
      <c r="H10" s="5">
        <v>1900</v>
      </c>
      <c r="I10">
        <f t="shared" si="0"/>
        <v>2472.96</v>
      </c>
      <c r="J10">
        <f t="shared" si="1"/>
        <v>1216.3200000000002</v>
      </c>
    </row>
    <row r="11" spans="1:14" x14ac:dyDescent="0.2">
      <c r="A11" s="5">
        <v>1901</v>
      </c>
      <c r="B11">
        <v>37.700000000000003</v>
      </c>
      <c r="C11">
        <v>28</v>
      </c>
      <c r="H11" s="5">
        <v>1901</v>
      </c>
      <c r="I11">
        <f t="shared" si="0"/>
        <v>2533.44</v>
      </c>
      <c r="J11">
        <f t="shared" si="1"/>
        <v>1881.6000000000001</v>
      </c>
    </row>
    <row r="12" spans="1:14" x14ac:dyDescent="0.2">
      <c r="A12" s="5">
        <v>1902</v>
      </c>
      <c r="B12">
        <v>17.399999999999999</v>
      </c>
      <c r="C12">
        <v>15.3</v>
      </c>
      <c r="H12" s="5">
        <v>1902</v>
      </c>
      <c r="I12">
        <f t="shared" si="0"/>
        <v>1169.2800000000002</v>
      </c>
      <c r="J12">
        <f t="shared" si="1"/>
        <v>1028.1600000000001</v>
      </c>
    </row>
    <row r="13" spans="1:14" x14ac:dyDescent="0.2">
      <c r="A13" s="5">
        <v>1903</v>
      </c>
      <c r="B13">
        <v>27.6</v>
      </c>
      <c r="C13">
        <v>20.3</v>
      </c>
      <c r="H13" s="5">
        <v>1903</v>
      </c>
      <c r="I13">
        <f t="shared" si="0"/>
        <v>1854.7200000000003</v>
      </c>
      <c r="J13">
        <f t="shared" si="1"/>
        <v>1364.16</v>
      </c>
    </row>
    <row r="14" spans="1:14" x14ac:dyDescent="0.2">
      <c r="A14" s="5">
        <f>A13+1</f>
        <v>1904</v>
      </c>
      <c r="B14">
        <v>15.7</v>
      </c>
      <c r="C14">
        <v>12.6</v>
      </c>
      <c r="H14" s="5">
        <f>H13+1</f>
        <v>1904</v>
      </c>
      <c r="I14">
        <f t="shared" si="0"/>
        <v>1055.0400000000002</v>
      </c>
      <c r="J14">
        <f t="shared" si="1"/>
        <v>846.72</v>
      </c>
    </row>
    <row r="15" spans="1:14" x14ac:dyDescent="0.2">
      <c r="A15" s="5">
        <f t="shared" ref="A15:A78" si="2">A14+1</f>
        <v>1905</v>
      </c>
      <c r="B15">
        <v>11.7</v>
      </c>
      <c r="C15">
        <v>4.8</v>
      </c>
      <c r="H15" s="5">
        <f t="shared" ref="H15:H78" si="3">H14+1</f>
        <v>1905</v>
      </c>
      <c r="I15">
        <f t="shared" si="0"/>
        <v>786.24000000000012</v>
      </c>
      <c r="J15">
        <f t="shared" si="1"/>
        <v>322.56000000000006</v>
      </c>
    </row>
    <row r="16" spans="1:14" x14ac:dyDescent="0.2">
      <c r="A16" s="5">
        <f t="shared" si="2"/>
        <v>1906</v>
      </c>
      <c r="B16">
        <v>23.3</v>
      </c>
      <c r="C16">
        <v>7.1</v>
      </c>
      <c r="H16" s="5">
        <f t="shared" si="3"/>
        <v>1906</v>
      </c>
      <c r="I16">
        <f t="shared" si="0"/>
        <v>1565.7600000000002</v>
      </c>
      <c r="J16">
        <f t="shared" si="1"/>
        <v>477.12000000000006</v>
      </c>
    </row>
    <row r="17" spans="1:10" x14ac:dyDescent="0.2">
      <c r="A17" s="5">
        <f t="shared" si="2"/>
        <v>1907</v>
      </c>
      <c r="B17">
        <v>14.9</v>
      </c>
      <c r="C17">
        <v>5.2</v>
      </c>
      <c r="H17" s="5">
        <f t="shared" si="3"/>
        <v>1907</v>
      </c>
      <c r="I17">
        <f t="shared" si="0"/>
        <v>1001.2800000000001</v>
      </c>
      <c r="J17">
        <f t="shared" si="1"/>
        <v>349.44000000000005</v>
      </c>
    </row>
    <row r="18" spans="1:10" x14ac:dyDescent="0.2">
      <c r="A18" s="5">
        <f t="shared" si="2"/>
        <v>1908</v>
      </c>
      <c r="B18">
        <v>15.5</v>
      </c>
      <c r="C18">
        <v>12.9</v>
      </c>
      <c r="H18" s="5">
        <f t="shared" si="3"/>
        <v>1908</v>
      </c>
      <c r="I18">
        <f t="shared" si="0"/>
        <v>1041.6000000000001</v>
      </c>
      <c r="J18">
        <f t="shared" si="1"/>
        <v>866.88000000000011</v>
      </c>
    </row>
    <row r="19" spans="1:10" x14ac:dyDescent="0.2">
      <c r="A19" s="5">
        <f t="shared" si="2"/>
        <v>1909</v>
      </c>
      <c r="B19">
        <v>25.4</v>
      </c>
      <c r="C19">
        <v>21.7</v>
      </c>
      <c r="H19" s="5">
        <f t="shared" si="3"/>
        <v>1909</v>
      </c>
      <c r="I19">
        <f t="shared" si="0"/>
        <v>1706.88</v>
      </c>
      <c r="J19">
        <f t="shared" si="1"/>
        <v>1458.2400000000002</v>
      </c>
    </row>
    <row r="20" spans="1:10" x14ac:dyDescent="0.2">
      <c r="A20" s="5">
        <f t="shared" si="2"/>
        <v>1910</v>
      </c>
      <c r="B20">
        <v>35.200000000000003</v>
      </c>
      <c r="C20">
        <v>18.7</v>
      </c>
      <c r="H20" s="5">
        <f t="shared" si="3"/>
        <v>1910</v>
      </c>
      <c r="I20">
        <f t="shared" si="0"/>
        <v>2365.44</v>
      </c>
      <c r="J20">
        <f t="shared" si="1"/>
        <v>1256.6400000000001</v>
      </c>
    </row>
    <row r="21" spans="1:10" x14ac:dyDescent="0.2">
      <c r="A21" s="5">
        <f t="shared" si="2"/>
        <v>1911</v>
      </c>
      <c r="B21">
        <v>4.9000000000000004</v>
      </c>
      <c r="C21">
        <v>2.2999999999999998</v>
      </c>
      <c r="H21" s="5">
        <f t="shared" si="3"/>
        <v>1911</v>
      </c>
      <c r="I21">
        <f t="shared" si="0"/>
        <v>329.28000000000003</v>
      </c>
      <c r="J21">
        <f t="shared" si="1"/>
        <v>154.56</v>
      </c>
    </row>
    <row r="22" spans="1:10" x14ac:dyDescent="0.2">
      <c r="A22" s="5">
        <f t="shared" si="2"/>
        <v>1912</v>
      </c>
      <c r="B22">
        <v>20.399999999999999</v>
      </c>
      <c r="C22">
        <v>5.3</v>
      </c>
      <c r="H22" s="5">
        <f t="shared" si="3"/>
        <v>1912</v>
      </c>
      <c r="I22">
        <f t="shared" si="0"/>
        <v>1370.88</v>
      </c>
      <c r="J22">
        <f t="shared" si="1"/>
        <v>356.16</v>
      </c>
    </row>
    <row r="23" spans="1:10" x14ac:dyDescent="0.2">
      <c r="A23" s="5">
        <f t="shared" si="2"/>
        <v>1913</v>
      </c>
      <c r="B23">
        <v>14.8</v>
      </c>
      <c r="C23">
        <v>5.6</v>
      </c>
      <c r="H23" s="5">
        <f t="shared" si="3"/>
        <v>1913</v>
      </c>
      <c r="I23">
        <f t="shared" si="0"/>
        <v>994.56000000000006</v>
      </c>
      <c r="J23">
        <f t="shared" si="1"/>
        <v>376.32000000000005</v>
      </c>
    </row>
    <row r="24" spans="1:10" x14ac:dyDescent="0.2">
      <c r="A24" s="5">
        <f t="shared" si="2"/>
        <v>1914</v>
      </c>
      <c r="B24">
        <v>33.5</v>
      </c>
      <c r="C24">
        <v>23.2</v>
      </c>
      <c r="H24" s="5">
        <f t="shared" si="3"/>
        <v>1914</v>
      </c>
      <c r="I24">
        <f t="shared" si="0"/>
        <v>2251.2000000000003</v>
      </c>
      <c r="J24">
        <f t="shared" si="1"/>
        <v>1559.0400000000002</v>
      </c>
    </row>
    <row r="25" spans="1:10" x14ac:dyDescent="0.2">
      <c r="A25" s="5">
        <f t="shared" si="2"/>
        <v>1915</v>
      </c>
      <c r="B25">
        <v>19.5</v>
      </c>
      <c r="C25">
        <v>15.2</v>
      </c>
      <c r="H25" s="5">
        <f t="shared" si="3"/>
        <v>1915</v>
      </c>
      <c r="I25">
        <f t="shared" si="0"/>
        <v>1310.4000000000001</v>
      </c>
      <c r="J25">
        <f t="shared" si="1"/>
        <v>1021.44</v>
      </c>
    </row>
    <row r="26" spans="1:10" x14ac:dyDescent="0.2">
      <c r="A26" s="5">
        <f t="shared" si="2"/>
        <v>1916</v>
      </c>
      <c r="B26">
        <v>13.3</v>
      </c>
      <c r="C26">
        <v>7.9</v>
      </c>
      <c r="H26" s="5">
        <f t="shared" si="3"/>
        <v>1916</v>
      </c>
      <c r="I26">
        <f t="shared" si="0"/>
        <v>893.7600000000001</v>
      </c>
      <c r="J26">
        <f t="shared" si="1"/>
        <v>530.88</v>
      </c>
    </row>
    <row r="27" spans="1:10" x14ac:dyDescent="0.2">
      <c r="A27" s="5">
        <f t="shared" si="2"/>
        <v>1917</v>
      </c>
      <c r="B27">
        <v>32</v>
      </c>
      <c r="C27">
        <v>21</v>
      </c>
      <c r="H27" s="5">
        <f t="shared" si="3"/>
        <v>1917</v>
      </c>
      <c r="I27">
        <f t="shared" si="0"/>
        <v>2150.4</v>
      </c>
      <c r="J27">
        <f t="shared" si="1"/>
        <v>1411.2</v>
      </c>
    </row>
    <row r="28" spans="1:10" x14ac:dyDescent="0.2">
      <c r="A28" s="5">
        <f t="shared" si="2"/>
        <v>1918</v>
      </c>
      <c r="B28">
        <v>29.2</v>
      </c>
      <c r="C28">
        <v>10.8</v>
      </c>
      <c r="H28" s="5">
        <f t="shared" si="3"/>
        <v>1918</v>
      </c>
      <c r="I28">
        <f t="shared" si="0"/>
        <v>1962.2400000000002</v>
      </c>
      <c r="J28">
        <f t="shared" si="1"/>
        <v>725.7600000000001</v>
      </c>
    </row>
    <row r="29" spans="1:10" x14ac:dyDescent="0.2">
      <c r="A29" s="5">
        <f t="shared" si="2"/>
        <v>1919</v>
      </c>
      <c r="B29">
        <v>11.6</v>
      </c>
      <c r="C29">
        <v>7</v>
      </c>
      <c r="H29" s="5">
        <f t="shared" si="3"/>
        <v>1919</v>
      </c>
      <c r="I29">
        <f t="shared" si="0"/>
        <v>779.5200000000001</v>
      </c>
      <c r="J29">
        <f t="shared" si="1"/>
        <v>470.40000000000003</v>
      </c>
    </row>
    <row r="30" spans="1:10" x14ac:dyDescent="0.2">
      <c r="A30" s="5">
        <f t="shared" si="2"/>
        <v>1920</v>
      </c>
      <c r="B30">
        <v>34</v>
      </c>
      <c r="C30">
        <v>27.3</v>
      </c>
      <c r="H30" s="5">
        <f t="shared" si="3"/>
        <v>1920</v>
      </c>
      <c r="I30">
        <f t="shared" si="0"/>
        <v>2284.8000000000002</v>
      </c>
      <c r="J30">
        <f t="shared" si="1"/>
        <v>1834.5600000000002</v>
      </c>
    </row>
    <row r="31" spans="1:10" x14ac:dyDescent="0.2">
      <c r="A31" s="5">
        <f t="shared" si="2"/>
        <v>1921</v>
      </c>
      <c r="B31">
        <v>15.7</v>
      </c>
      <c r="C31">
        <v>7.3</v>
      </c>
      <c r="H31" s="5">
        <f t="shared" si="3"/>
        <v>1921</v>
      </c>
      <c r="I31">
        <f t="shared" si="0"/>
        <v>1055.0400000000002</v>
      </c>
      <c r="J31">
        <f t="shared" si="1"/>
        <v>490.56000000000006</v>
      </c>
    </row>
    <row r="32" spans="1:10" x14ac:dyDescent="0.2">
      <c r="A32" s="5">
        <f t="shared" si="2"/>
        <v>1922</v>
      </c>
      <c r="B32">
        <v>7.4</v>
      </c>
      <c r="C32">
        <v>3.8</v>
      </c>
      <c r="H32" s="5">
        <f t="shared" si="3"/>
        <v>1922</v>
      </c>
      <c r="I32">
        <f t="shared" si="0"/>
        <v>497.28000000000003</v>
      </c>
      <c r="J32">
        <f t="shared" si="1"/>
        <v>255.36</v>
      </c>
    </row>
    <row r="33" spans="1:14" x14ac:dyDescent="0.2">
      <c r="A33" s="5">
        <f t="shared" si="2"/>
        <v>1923</v>
      </c>
      <c r="B33">
        <v>23.5</v>
      </c>
      <c r="C33">
        <v>12.9</v>
      </c>
      <c r="H33" s="5">
        <f t="shared" si="3"/>
        <v>1923</v>
      </c>
      <c r="I33">
        <f t="shared" si="0"/>
        <v>1579.2</v>
      </c>
      <c r="J33">
        <f t="shared" si="1"/>
        <v>866.88000000000011</v>
      </c>
    </row>
    <row r="34" spans="1:14" x14ac:dyDescent="0.2">
      <c r="A34" s="5">
        <f t="shared" si="2"/>
        <v>1924</v>
      </c>
      <c r="B34">
        <v>17.7</v>
      </c>
      <c r="C34">
        <v>7.7</v>
      </c>
      <c r="H34" s="5">
        <f t="shared" si="3"/>
        <v>1924</v>
      </c>
      <c r="I34">
        <f t="shared" si="0"/>
        <v>1189.44</v>
      </c>
      <c r="J34">
        <f t="shared" si="1"/>
        <v>517.44000000000005</v>
      </c>
    </row>
    <row r="35" spans="1:14" x14ac:dyDescent="0.2">
      <c r="A35" s="5">
        <f t="shared" si="2"/>
        <v>1925</v>
      </c>
      <c r="B35">
        <v>20.100000000000001</v>
      </c>
      <c r="C35">
        <v>11.4</v>
      </c>
      <c r="H35" s="5">
        <f t="shared" si="3"/>
        <v>1925</v>
      </c>
      <c r="I35">
        <f t="shared" si="0"/>
        <v>1350.72</v>
      </c>
      <c r="J35">
        <f t="shared" si="1"/>
        <v>766.08</v>
      </c>
    </row>
    <row r="36" spans="1:14" x14ac:dyDescent="0.2">
      <c r="A36" s="5">
        <f t="shared" si="2"/>
        <v>1926</v>
      </c>
      <c r="B36">
        <v>7</v>
      </c>
      <c r="C36">
        <v>7.1</v>
      </c>
      <c r="H36" s="5">
        <f t="shared" si="3"/>
        <v>1926</v>
      </c>
      <c r="I36">
        <f t="shared" si="0"/>
        <v>470.40000000000003</v>
      </c>
      <c r="J36">
        <f t="shared" si="1"/>
        <v>477.12000000000006</v>
      </c>
    </row>
    <row r="37" spans="1:14" x14ac:dyDescent="0.2">
      <c r="A37" s="5">
        <f t="shared" si="2"/>
        <v>1927</v>
      </c>
      <c r="B37">
        <v>5.3</v>
      </c>
      <c r="C37">
        <v>1.7</v>
      </c>
      <c r="H37" s="5">
        <f t="shared" si="3"/>
        <v>1927</v>
      </c>
      <c r="I37">
        <f t="shared" si="0"/>
        <v>356.16</v>
      </c>
      <c r="J37">
        <f t="shared" si="1"/>
        <v>114.24000000000001</v>
      </c>
    </row>
    <row r="38" spans="1:14" x14ac:dyDescent="0.2">
      <c r="A38" s="5">
        <f t="shared" si="2"/>
        <v>1928</v>
      </c>
      <c r="B38">
        <v>28.9</v>
      </c>
      <c r="C38">
        <v>17.8</v>
      </c>
      <c r="H38" s="5">
        <f t="shared" si="3"/>
        <v>1928</v>
      </c>
      <c r="I38">
        <f t="shared" si="0"/>
        <v>1942.0800000000002</v>
      </c>
      <c r="J38">
        <f t="shared" si="1"/>
        <v>1196.1600000000001</v>
      </c>
    </row>
    <row r="39" spans="1:14" x14ac:dyDescent="0.2">
      <c r="A39" s="5">
        <f t="shared" si="2"/>
        <v>1929</v>
      </c>
      <c r="B39">
        <v>17.3</v>
      </c>
      <c r="C39">
        <v>10</v>
      </c>
      <c r="H39" s="5">
        <f t="shared" si="3"/>
        <v>1929</v>
      </c>
      <c r="I39">
        <f t="shared" si="0"/>
        <v>1162.5600000000002</v>
      </c>
      <c r="J39">
        <f t="shared" si="1"/>
        <v>672.00000000000011</v>
      </c>
    </row>
    <row r="40" spans="1:14" x14ac:dyDescent="0.2">
      <c r="A40" s="5">
        <f t="shared" si="2"/>
        <v>1930</v>
      </c>
      <c r="B40">
        <v>19.100000000000001</v>
      </c>
      <c r="C40">
        <v>7.9</v>
      </c>
      <c r="D40">
        <v>7.4</v>
      </c>
      <c r="E40">
        <v>6.5</v>
      </c>
      <c r="F40">
        <v>5.5</v>
      </c>
      <c r="G40">
        <v>5.8</v>
      </c>
      <c r="H40" s="5">
        <f t="shared" si="3"/>
        <v>1930</v>
      </c>
      <c r="I40">
        <f t="shared" si="0"/>
        <v>1283.5200000000002</v>
      </c>
      <c r="J40">
        <f t="shared" si="1"/>
        <v>530.88</v>
      </c>
      <c r="K40">
        <f t="shared" ref="K40:K67" si="4">D40*60*1.12</f>
        <v>497.28000000000003</v>
      </c>
      <c r="L40">
        <f t="shared" ref="L40:L67" si="5">E40*60*1.12</f>
        <v>436.80000000000007</v>
      </c>
      <c r="M40">
        <f t="shared" ref="M40:M67" si="6">F40*60*1.12</f>
        <v>369.6</v>
      </c>
      <c r="N40">
        <f t="shared" ref="N40:N67" si="7">G40*60*1.12</f>
        <v>389.76000000000005</v>
      </c>
    </row>
    <row r="41" spans="1:14" x14ac:dyDescent="0.2">
      <c r="A41" s="5">
        <f t="shared" si="2"/>
        <v>1931</v>
      </c>
      <c r="B41">
        <v>25</v>
      </c>
      <c r="C41">
        <v>25.6</v>
      </c>
      <c r="D41">
        <v>25.2</v>
      </c>
      <c r="E41">
        <v>28.4</v>
      </c>
      <c r="F41">
        <v>32.299999999999997</v>
      </c>
      <c r="G41">
        <v>32.4</v>
      </c>
      <c r="H41" s="5">
        <f t="shared" si="3"/>
        <v>1931</v>
      </c>
      <c r="I41">
        <f t="shared" si="0"/>
        <v>1680.0000000000002</v>
      </c>
      <c r="J41">
        <f t="shared" si="1"/>
        <v>1720.3200000000002</v>
      </c>
      <c r="K41">
        <f t="shared" si="4"/>
        <v>1693.44</v>
      </c>
      <c r="L41">
        <f t="shared" si="5"/>
        <v>1908.4800000000002</v>
      </c>
      <c r="M41">
        <f t="shared" si="6"/>
        <v>2170.56</v>
      </c>
      <c r="N41">
        <f t="shared" si="7"/>
        <v>2177.2800000000002</v>
      </c>
    </row>
    <row r="42" spans="1:14" x14ac:dyDescent="0.2">
      <c r="A42" s="5">
        <f t="shared" si="2"/>
        <v>1932</v>
      </c>
      <c r="B42">
        <v>30.2</v>
      </c>
      <c r="C42">
        <v>19.3</v>
      </c>
      <c r="D42">
        <v>23.9</v>
      </c>
      <c r="E42">
        <v>28.6</v>
      </c>
      <c r="F42">
        <v>22.7</v>
      </c>
      <c r="G42">
        <v>27.5</v>
      </c>
      <c r="H42" s="5">
        <f t="shared" si="3"/>
        <v>1932</v>
      </c>
      <c r="I42">
        <f t="shared" si="0"/>
        <v>2029.4400000000003</v>
      </c>
      <c r="J42">
        <f t="shared" si="1"/>
        <v>1296.96</v>
      </c>
      <c r="K42">
        <f t="shared" si="4"/>
        <v>1606.0800000000002</v>
      </c>
      <c r="L42">
        <f t="shared" si="5"/>
        <v>1921.92</v>
      </c>
      <c r="M42">
        <f t="shared" si="6"/>
        <v>1525.44</v>
      </c>
      <c r="N42">
        <f t="shared" si="7"/>
        <v>1848.0000000000002</v>
      </c>
    </row>
    <row r="43" spans="1:14" x14ac:dyDescent="0.2">
      <c r="A43" s="5">
        <f t="shared" si="2"/>
        <v>1933</v>
      </c>
      <c r="B43">
        <v>28</v>
      </c>
      <c r="C43">
        <v>12.3</v>
      </c>
      <c r="D43">
        <v>22.1</v>
      </c>
      <c r="E43">
        <v>22.9</v>
      </c>
      <c r="F43">
        <v>25.1</v>
      </c>
      <c r="G43">
        <v>23.1</v>
      </c>
      <c r="H43" s="5">
        <f t="shared" si="3"/>
        <v>1933</v>
      </c>
      <c r="I43">
        <f t="shared" si="0"/>
        <v>1881.6000000000001</v>
      </c>
      <c r="J43">
        <f t="shared" si="1"/>
        <v>826.56000000000006</v>
      </c>
      <c r="K43">
        <f t="shared" si="4"/>
        <v>1485.1200000000001</v>
      </c>
      <c r="L43">
        <f t="shared" si="5"/>
        <v>1538.88</v>
      </c>
      <c r="M43">
        <f t="shared" si="6"/>
        <v>1686.7200000000003</v>
      </c>
      <c r="N43">
        <f t="shared" si="7"/>
        <v>1552.3200000000002</v>
      </c>
    </row>
    <row r="44" spans="1:14" x14ac:dyDescent="0.2">
      <c r="A44" s="5">
        <f t="shared" si="2"/>
        <v>1934</v>
      </c>
      <c r="B44">
        <v>12.7</v>
      </c>
      <c r="C44">
        <v>12.7</v>
      </c>
      <c r="D44">
        <v>18.7</v>
      </c>
      <c r="E44">
        <v>18</v>
      </c>
      <c r="F44">
        <v>21.9</v>
      </c>
      <c r="G44">
        <v>12.4</v>
      </c>
      <c r="H44" s="5">
        <f t="shared" si="3"/>
        <v>1934</v>
      </c>
      <c r="I44">
        <f t="shared" si="0"/>
        <v>853.44</v>
      </c>
      <c r="J44">
        <f t="shared" si="1"/>
        <v>853.44</v>
      </c>
      <c r="K44">
        <f t="shared" si="4"/>
        <v>1256.6400000000001</v>
      </c>
      <c r="L44">
        <f t="shared" si="5"/>
        <v>1209.6000000000001</v>
      </c>
      <c r="M44">
        <f t="shared" si="6"/>
        <v>1471.68</v>
      </c>
      <c r="N44">
        <f t="shared" si="7"/>
        <v>833.28000000000009</v>
      </c>
    </row>
    <row r="45" spans="1:14" x14ac:dyDescent="0.2">
      <c r="A45" s="5">
        <f t="shared" si="2"/>
        <v>1935</v>
      </c>
      <c r="B45">
        <v>27.7</v>
      </c>
      <c r="C45">
        <v>14</v>
      </c>
      <c r="D45">
        <v>24.1</v>
      </c>
      <c r="E45">
        <v>26.1</v>
      </c>
      <c r="F45">
        <v>27</v>
      </c>
      <c r="G45">
        <v>28</v>
      </c>
      <c r="H45" s="5">
        <f t="shared" si="3"/>
        <v>1935</v>
      </c>
      <c r="I45">
        <f t="shared" si="0"/>
        <v>1861.4400000000003</v>
      </c>
      <c r="J45">
        <f t="shared" si="1"/>
        <v>940.80000000000007</v>
      </c>
      <c r="K45">
        <f t="shared" si="4"/>
        <v>1619.5200000000002</v>
      </c>
      <c r="L45">
        <f t="shared" si="5"/>
        <v>1753.92</v>
      </c>
      <c r="M45">
        <f t="shared" si="6"/>
        <v>1814.4</v>
      </c>
      <c r="N45">
        <f t="shared" si="7"/>
        <v>1881.6000000000001</v>
      </c>
    </row>
    <row r="46" spans="1:14" x14ac:dyDescent="0.2">
      <c r="A46" s="5">
        <f t="shared" si="2"/>
        <v>1936</v>
      </c>
      <c r="B46">
        <v>21.8</v>
      </c>
      <c r="C46">
        <v>19.3</v>
      </c>
      <c r="D46">
        <v>19.399999999999999</v>
      </c>
      <c r="E46">
        <v>20.2</v>
      </c>
      <c r="F46">
        <v>20.6</v>
      </c>
      <c r="G46">
        <v>16.899999999999999</v>
      </c>
      <c r="H46" s="5">
        <f t="shared" si="3"/>
        <v>1936</v>
      </c>
      <c r="I46">
        <f t="shared" si="0"/>
        <v>1464.96</v>
      </c>
      <c r="J46">
        <f t="shared" si="1"/>
        <v>1296.96</v>
      </c>
      <c r="K46">
        <f t="shared" si="4"/>
        <v>1303.68</v>
      </c>
      <c r="L46">
        <f t="shared" si="5"/>
        <v>1357.44</v>
      </c>
      <c r="M46">
        <f t="shared" si="6"/>
        <v>1384.3200000000002</v>
      </c>
      <c r="N46">
        <f t="shared" si="7"/>
        <v>1135.68</v>
      </c>
    </row>
    <row r="47" spans="1:14" x14ac:dyDescent="0.2">
      <c r="A47" s="5">
        <f t="shared" si="2"/>
        <v>1937</v>
      </c>
      <c r="B47">
        <v>28.3</v>
      </c>
      <c r="C47">
        <v>22</v>
      </c>
      <c r="D47">
        <v>28.8</v>
      </c>
      <c r="E47">
        <v>30.3</v>
      </c>
      <c r="F47">
        <v>32.200000000000003</v>
      </c>
      <c r="G47">
        <v>32.5</v>
      </c>
      <c r="H47" s="5">
        <f t="shared" si="3"/>
        <v>1937</v>
      </c>
      <c r="I47">
        <f t="shared" si="0"/>
        <v>1901.7600000000002</v>
      </c>
      <c r="J47">
        <f t="shared" si="1"/>
        <v>1478.4</v>
      </c>
      <c r="K47">
        <f t="shared" si="4"/>
        <v>1935.3600000000001</v>
      </c>
      <c r="L47">
        <f t="shared" si="5"/>
        <v>2036.16</v>
      </c>
      <c r="M47">
        <f t="shared" si="6"/>
        <v>2163.8400000000006</v>
      </c>
      <c r="N47">
        <f t="shared" si="7"/>
        <v>2184</v>
      </c>
    </row>
    <row r="48" spans="1:14" x14ac:dyDescent="0.2">
      <c r="A48" s="5">
        <f t="shared" si="2"/>
        <v>1938</v>
      </c>
      <c r="B48">
        <v>10.199999999999999</v>
      </c>
      <c r="C48">
        <v>3.4</v>
      </c>
      <c r="D48">
        <v>11.7</v>
      </c>
      <c r="E48">
        <v>11.7</v>
      </c>
      <c r="F48">
        <v>12.4</v>
      </c>
      <c r="G48">
        <v>14.1</v>
      </c>
      <c r="H48" s="5">
        <f t="shared" si="3"/>
        <v>1938</v>
      </c>
      <c r="I48">
        <f t="shared" si="0"/>
        <v>685.44</v>
      </c>
      <c r="J48">
        <f t="shared" si="1"/>
        <v>228.48000000000002</v>
      </c>
      <c r="K48">
        <f t="shared" si="4"/>
        <v>786.24000000000012</v>
      </c>
      <c r="L48">
        <f t="shared" si="5"/>
        <v>786.24000000000012</v>
      </c>
      <c r="M48">
        <f t="shared" si="6"/>
        <v>833.28000000000009</v>
      </c>
      <c r="N48">
        <f t="shared" si="7"/>
        <v>947.5200000000001</v>
      </c>
    </row>
    <row r="49" spans="1:14" x14ac:dyDescent="0.2">
      <c r="A49" s="5">
        <f t="shared" si="2"/>
        <v>1939</v>
      </c>
      <c r="B49">
        <v>25.2</v>
      </c>
      <c r="C49">
        <v>15.3</v>
      </c>
      <c r="D49">
        <v>25.8</v>
      </c>
      <c r="E49">
        <v>24.4</v>
      </c>
      <c r="F49">
        <v>26.7</v>
      </c>
      <c r="G49">
        <v>28</v>
      </c>
      <c r="H49" s="5">
        <f t="shared" si="3"/>
        <v>1939</v>
      </c>
      <c r="I49">
        <f t="shared" si="0"/>
        <v>1693.44</v>
      </c>
      <c r="J49">
        <f t="shared" si="1"/>
        <v>1028.1600000000001</v>
      </c>
      <c r="K49">
        <f t="shared" si="4"/>
        <v>1733.7600000000002</v>
      </c>
      <c r="L49">
        <f t="shared" si="5"/>
        <v>1639.68</v>
      </c>
      <c r="M49">
        <f t="shared" si="6"/>
        <v>1794.2400000000002</v>
      </c>
      <c r="N49">
        <f t="shared" si="7"/>
        <v>1881.6000000000001</v>
      </c>
    </row>
    <row r="50" spans="1:14" x14ac:dyDescent="0.2">
      <c r="A50" s="5">
        <f t="shared" si="2"/>
        <v>1940</v>
      </c>
      <c r="B50">
        <v>28.2</v>
      </c>
      <c r="C50">
        <v>15.2</v>
      </c>
      <c r="D50">
        <v>28.6</v>
      </c>
      <c r="E50">
        <v>30.6</v>
      </c>
      <c r="F50">
        <v>33.6</v>
      </c>
      <c r="G50">
        <v>33.700000000000003</v>
      </c>
      <c r="H50" s="5">
        <f t="shared" si="3"/>
        <v>1940</v>
      </c>
      <c r="I50">
        <f t="shared" si="0"/>
        <v>1895.0400000000002</v>
      </c>
      <c r="J50">
        <f t="shared" si="1"/>
        <v>1021.44</v>
      </c>
      <c r="K50">
        <f t="shared" si="4"/>
        <v>1921.92</v>
      </c>
      <c r="L50">
        <f t="shared" si="5"/>
        <v>2056.3200000000002</v>
      </c>
      <c r="M50">
        <f t="shared" si="6"/>
        <v>2257.92</v>
      </c>
      <c r="N50">
        <f t="shared" si="7"/>
        <v>2264.6400000000003</v>
      </c>
    </row>
    <row r="51" spans="1:14" x14ac:dyDescent="0.2">
      <c r="A51" s="5">
        <f t="shared" si="2"/>
        <v>1941</v>
      </c>
      <c r="B51">
        <v>6.4</v>
      </c>
      <c r="C51">
        <v>0.9</v>
      </c>
      <c r="D51">
        <v>8.1</v>
      </c>
      <c r="E51">
        <v>8.6999999999999993</v>
      </c>
      <c r="F51">
        <v>8.1999999999999993</v>
      </c>
      <c r="G51">
        <v>8.5</v>
      </c>
      <c r="H51" s="5">
        <f t="shared" si="3"/>
        <v>1941</v>
      </c>
      <c r="I51">
        <f t="shared" si="0"/>
        <v>430.08000000000004</v>
      </c>
      <c r="J51">
        <f t="shared" si="1"/>
        <v>60.480000000000004</v>
      </c>
      <c r="K51">
        <f t="shared" si="4"/>
        <v>544.32000000000005</v>
      </c>
      <c r="L51">
        <f t="shared" si="5"/>
        <v>584.6400000000001</v>
      </c>
      <c r="M51">
        <f t="shared" si="6"/>
        <v>551.04</v>
      </c>
      <c r="N51">
        <f t="shared" si="7"/>
        <v>571.20000000000005</v>
      </c>
    </row>
    <row r="52" spans="1:14" x14ac:dyDescent="0.2">
      <c r="A52" s="5">
        <f t="shared" si="2"/>
        <v>1942</v>
      </c>
      <c r="B52">
        <v>12.5</v>
      </c>
      <c r="C52">
        <v>2.6</v>
      </c>
      <c r="D52">
        <v>10.7</v>
      </c>
      <c r="E52">
        <v>10.9</v>
      </c>
      <c r="F52">
        <v>9.9</v>
      </c>
      <c r="G52">
        <v>10.8</v>
      </c>
      <c r="H52" s="5">
        <f t="shared" si="3"/>
        <v>1942</v>
      </c>
      <c r="I52">
        <f t="shared" si="0"/>
        <v>840.00000000000011</v>
      </c>
      <c r="J52">
        <f t="shared" si="1"/>
        <v>174.72000000000003</v>
      </c>
      <c r="K52">
        <f t="shared" si="4"/>
        <v>719.04000000000008</v>
      </c>
      <c r="L52">
        <f t="shared" si="5"/>
        <v>732.48</v>
      </c>
      <c r="M52">
        <f t="shared" si="6"/>
        <v>665.28000000000009</v>
      </c>
      <c r="N52">
        <f t="shared" si="7"/>
        <v>725.7600000000001</v>
      </c>
    </row>
    <row r="53" spans="1:14" x14ac:dyDescent="0.2">
      <c r="A53" s="5">
        <f t="shared" si="2"/>
        <v>1943</v>
      </c>
      <c r="B53">
        <v>11.3</v>
      </c>
      <c r="C53">
        <v>4.3</v>
      </c>
      <c r="D53">
        <v>9.1999999999999993</v>
      </c>
      <c r="E53">
        <v>11.9</v>
      </c>
      <c r="F53">
        <v>10.9</v>
      </c>
      <c r="G53">
        <v>12.3</v>
      </c>
      <c r="H53" s="5">
        <f t="shared" si="3"/>
        <v>1943</v>
      </c>
      <c r="I53">
        <f t="shared" si="0"/>
        <v>759.36000000000013</v>
      </c>
      <c r="J53">
        <f t="shared" si="1"/>
        <v>288.96000000000004</v>
      </c>
      <c r="K53">
        <f t="shared" si="4"/>
        <v>618.24</v>
      </c>
      <c r="L53">
        <f t="shared" si="5"/>
        <v>799.68000000000006</v>
      </c>
      <c r="M53">
        <f t="shared" si="6"/>
        <v>732.48</v>
      </c>
      <c r="N53">
        <f t="shared" si="7"/>
        <v>826.56000000000006</v>
      </c>
    </row>
    <row r="54" spans="1:14" x14ac:dyDescent="0.2">
      <c r="A54" s="5">
        <f t="shared" si="2"/>
        <v>1944</v>
      </c>
      <c r="B54">
        <v>23.3</v>
      </c>
      <c r="C54">
        <v>16.100000000000001</v>
      </c>
      <c r="D54">
        <v>24.9</v>
      </c>
      <c r="E54">
        <v>24.1</v>
      </c>
      <c r="F54">
        <v>23.1</v>
      </c>
      <c r="G54">
        <v>23.6</v>
      </c>
      <c r="H54" s="5">
        <f t="shared" si="3"/>
        <v>1944</v>
      </c>
      <c r="I54">
        <f t="shared" si="0"/>
        <v>1565.7600000000002</v>
      </c>
      <c r="J54">
        <f t="shared" si="1"/>
        <v>1081.9200000000003</v>
      </c>
      <c r="K54">
        <f t="shared" si="4"/>
        <v>1673.2800000000002</v>
      </c>
      <c r="L54">
        <f t="shared" si="5"/>
        <v>1619.5200000000002</v>
      </c>
      <c r="M54">
        <f t="shared" si="6"/>
        <v>1552.3200000000002</v>
      </c>
      <c r="N54">
        <f t="shared" si="7"/>
        <v>1585.92</v>
      </c>
    </row>
    <row r="55" spans="1:14" x14ac:dyDescent="0.2">
      <c r="A55" s="5">
        <f t="shared" si="2"/>
        <v>1945</v>
      </c>
      <c r="B55">
        <v>8.1</v>
      </c>
      <c r="C55">
        <v>6.7</v>
      </c>
      <c r="D55">
        <v>6.9</v>
      </c>
      <c r="E55">
        <v>6.1</v>
      </c>
      <c r="F55">
        <v>9.9</v>
      </c>
      <c r="G55">
        <v>10.3</v>
      </c>
      <c r="H55" s="5">
        <f t="shared" si="3"/>
        <v>1945</v>
      </c>
      <c r="I55">
        <f t="shared" si="0"/>
        <v>544.32000000000005</v>
      </c>
      <c r="J55">
        <f t="shared" si="1"/>
        <v>450.24000000000007</v>
      </c>
      <c r="K55">
        <f t="shared" si="4"/>
        <v>463.68000000000006</v>
      </c>
      <c r="L55">
        <f t="shared" si="5"/>
        <v>409.92</v>
      </c>
      <c r="M55">
        <f t="shared" si="6"/>
        <v>665.28000000000009</v>
      </c>
      <c r="N55">
        <f t="shared" si="7"/>
        <v>692.16000000000008</v>
      </c>
    </row>
    <row r="56" spans="1:14" x14ac:dyDescent="0.2">
      <c r="A56" s="5">
        <f t="shared" si="2"/>
        <v>1946</v>
      </c>
      <c r="B56">
        <v>28.4</v>
      </c>
      <c r="C56">
        <v>11.7</v>
      </c>
      <c r="D56">
        <v>12.9</v>
      </c>
      <c r="E56">
        <v>20.9</v>
      </c>
      <c r="F56">
        <v>15.1</v>
      </c>
      <c r="G56">
        <v>12.1</v>
      </c>
      <c r="H56" s="5">
        <f t="shared" si="3"/>
        <v>1946</v>
      </c>
      <c r="I56">
        <f t="shared" si="0"/>
        <v>1908.4800000000002</v>
      </c>
      <c r="J56">
        <f t="shared" si="1"/>
        <v>786.24000000000012</v>
      </c>
      <c r="K56">
        <f t="shared" si="4"/>
        <v>866.88000000000011</v>
      </c>
      <c r="L56">
        <f t="shared" si="5"/>
        <v>1404.4800000000002</v>
      </c>
      <c r="M56">
        <f t="shared" si="6"/>
        <v>1014.7200000000001</v>
      </c>
      <c r="N56">
        <f t="shared" si="7"/>
        <v>813.12000000000012</v>
      </c>
    </row>
    <row r="57" spans="1:14" x14ac:dyDescent="0.2">
      <c r="A57" s="5">
        <f t="shared" si="2"/>
        <v>1947</v>
      </c>
      <c r="B57">
        <v>21.2</v>
      </c>
      <c r="C57">
        <v>18.7</v>
      </c>
      <c r="D57">
        <v>20.399999999999999</v>
      </c>
      <c r="E57">
        <v>22.8</v>
      </c>
      <c r="F57">
        <v>24.1</v>
      </c>
      <c r="G57">
        <v>20</v>
      </c>
      <c r="H57" s="5">
        <f t="shared" si="3"/>
        <v>1947</v>
      </c>
      <c r="I57">
        <f t="shared" si="0"/>
        <v>1424.64</v>
      </c>
      <c r="J57">
        <f t="shared" si="1"/>
        <v>1256.6400000000001</v>
      </c>
      <c r="K57">
        <f t="shared" si="4"/>
        <v>1370.88</v>
      </c>
      <c r="L57">
        <f t="shared" si="5"/>
        <v>1532.16</v>
      </c>
      <c r="M57">
        <f t="shared" si="6"/>
        <v>1619.5200000000002</v>
      </c>
      <c r="N57">
        <f t="shared" si="7"/>
        <v>1344.0000000000002</v>
      </c>
    </row>
    <row r="58" spans="1:14" x14ac:dyDescent="0.2">
      <c r="A58" s="5">
        <f t="shared" si="2"/>
        <v>1948</v>
      </c>
      <c r="B58">
        <v>24.9</v>
      </c>
      <c r="C58">
        <v>18.100000000000001</v>
      </c>
      <c r="D58">
        <v>33</v>
      </c>
      <c r="E58">
        <v>34.4</v>
      </c>
      <c r="F58">
        <v>34.4</v>
      </c>
      <c r="G58">
        <v>33.700000000000003</v>
      </c>
      <c r="H58" s="5">
        <f t="shared" si="3"/>
        <v>1948</v>
      </c>
      <c r="I58">
        <f t="shared" si="0"/>
        <v>1673.2800000000002</v>
      </c>
      <c r="J58">
        <f t="shared" si="1"/>
        <v>1216.3200000000002</v>
      </c>
      <c r="K58">
        <f t="shared" si="4"/>
        <v>2217.6000000000004</v>
      </c>
      <c r="L58">
        <f t="shared" si="5"/>
        <v>2311.6800000000003</v>
      </c>
      <c r="M58">
        <f t="shared" si="6"/>
        <v>2311.6800000000003</v>
      </c>
      <c r="N58">
        <f t="shared" si="7"/>
        <v>2264.6400000000003</v>
      </c>
    </row>
    <row r="59" spans="1:14" x14ac:dyDescent="0.2">
      <c r="A59" s="5">
        <f t="shared" si="2"/>
        <v>1949</v>
      </c>
      <c r="B59">
        <v>20.9</v>
      </c>
      <c r="C59">
        <v>9.8000000000000007</v>
      </c>
      <c r="D59">
        <v>15.9</v>
      </c>
      <c r="E59">
        <v>17.399999999999999</v>
      </c>
      <c r="F59">
        <v>19.7</v>
      </c>
      <c r="G59">
        <v>20.399999999999999</v>
      </c>
      <c r="H59" s="5">
        <f t="shared" si="3"/>
        <v>1949</v>
      </c>
      <c r="I59">
        <f t="shared" si="0"/>
        <v>1404.4800000000002</v>
      </c>
      <c r="J59">
        <f t="shared" si="1"/>
        <v>658.56000000000006</v>
      </c>
      <c r="K59">
        <f t="shared" si="4"/>
        <v>1068.48</v>
      </c>
      <c r="L59">
        <f t="shared" si="5"/>
        <v>1169.2800000000002</v>
      </c>
      <c r="M59">
        <f t="shared" si="6"/>
        <v>1323.8400000000001</v>
      </c>
      <c r="N59">
        <f t="shared" si="7"/>
        <v>1370.88</v>
      </c>
    </row>
    <row r="60" spans="1:14" x14ac:dyDescent="0.2">
      <c r="A60" s="5">
        <f t="shared" si="2"/>
        <v>1950</v>
      </c>
      <c r="B60">
        <v>23.4</v>
      </c>
      <c r="C60">
        <v>20.3</v>
      </c>
      <c r="D60">
        <v>24.8</v>
      </c>
      <c r="E60">
        <v>26.4</v>
      </c>
      <c r="F60">
        <v>21.4</v>
      </c>
      <c r="G60">
        <v>26.2</v>
      </c>
      <c r="H60" s="5">
        <f t="shared" si="3"/>
        <v>1950</v>
      </c>
      <c r="I60">
        <f t="shared" si="0"/>
        <v>1572.4800000000002</v>
      </c>
      <c r="J60">
        <f t="shared" si="1"/>
        <v>1364.16</v>
      </c>
      <c r="K60">
        <f t="shared" si="4"/>
        <v>1666.5600000000002</v>
      </c>
      <c r="L60">
        <f t="shared" si="5"/>
        <v>1774.0800000000002</v>
      </c>
      <c r="M60">
        <f t="shared" si="6"/>
        <v>1438.0800000000002</v>
      </c>
      <c r="N60">
        <f t="shared" si="7"/>
        <v>1760.64</v>
      </c>
    </row>
    <row r="61" spans="1:14" x14ac:dyDescent="0.2">
      <c r="A61" s="5">
        <f t="shared" si="2"/>
        <v>1951</v>
      </c>
      <c r="B61">
        <v>25.9</v>
      </c>
      <c r="C61">
        <v>8.4</v>
      </c>
      <c r="D61">
        <v>18.5</v>
      </c>
      <c r="E61">
        <v>21.4</v>
      </c>
      <c r="F61">
        <v>24.2</v>
      </c>
      <c r="G61">
        <v>29.1</v>
      </c>
      <c r="H61" s="5">
        <f t="shared" si="3"/>
        <v>1951</v>
      </c>
      <c r="I61">
        <f t="shared" si="0"/>
        <v>1740.4800000000002</v>
      </c>
      <c r="J61">
        <f t="shared" si="1"/>
        <v>564.48</v>
      </c>
      <c r="K61">
        <f t="shared" si="4"/>
        <v>1243.2</v>
      </c>
      <c r="L61">
        <f t="shared" si="5"/>
        <v>1438.0800000000002</v>
      </c>
      <c r="M61">
        <f t="shared" si="6"/>
        <v>1626.2400000000002</v>
      </c>
      <c r="N61">
        <f t="shared" si="7"/>
        <v>1955.5200000000002</v>
      </c>
    </row>
    <row r="62" spans="1:14" x14ac:dyDescent="0.2">
      <c r="A62" s="5">
        <f t="shared" si="2"/>
        <v>1952</v>
      </c>
      <c r="B62">
        <v>12</v>
      </c>
      <c r="C62">
        <v>8.6999999999999993</v>
      </c>
      <c r="D62">
        <v>15.8</v>
      </c>
      <c r="E62">
        <v>17.100000000000001</v>
      </c>
      <c r="F62">
        <v>16.7</v>
      </c>
      <c r="G62">
        <v>29</v>
      </c>
      <c r="H62" s="5">
        <f t="shared" si="3"/>
        <v>1952</v>
      </c>
      <c r="I62">
        <f t="shared" si="0"/>
        <v>806.40000000000009</v>
      </c>
      <c r="J62">
        <f t="shared" si="1"/>
        <v>584.6400000000001</v>
      </c>
      <c r="K62">
        <f t="shared" si="4"/>
        <v>1061.76</v>
      </c>
      <c r="L62">
        <f t="shared" si="5"/>
        <v>1149.1200000000001</v>
      </c>
      <c r="M62">
        <f t="shared" si="6"/>
        <v>1122.24</v>
      </c>
      <c r="N62">
        <f t="shared" si="7"/>
        <v>1948.8000000000002</v>
      </c>
    </row>
    <row r="63" spans="1:14" x14ac:dyDescent="0.2">
      <c r="A63" s="5">
        <f t="shared" si="2"/>
        <v>1953</v>
      </c>
      <c r="B63">
        <v>21.6</v>
      </c>
      <c r="C63">
        <v>14.7</v>
      </c>
      <c r="D63">
        <v>24.5</v>
      </c>
      <c r="E63">
        <v>32</v>
      </c>
      <c r="F63">
        <v>32.1</v>
      </c>
      <c r="G63">
        <v>33.6</v>
      </c>
      <c r="H63" s="5">
        <f t="shared" si="3"/>
        <v>1953</v>
      </c>
      <c r="I63">
        <f t="shared" si="0"/>
        <v>1451.5200000000002</v>
      </c>
      <c r="J63">
        <f t="shared" si="1"/>
        <v>987.84000000000015</v>
      </c>
      <c r="K63">
        <f t="shared" si="4"/>
        <v>1646.4</v>
      </c>
      <c r="L63">
        <f t="shared" si="5"/>
        <v>2150.4</v>
      </c>
      <c r="M63">
        <f t="shared" si="6"/>
        <v>2157.1200000000003</v>
      </c>
      <c r="N63">
        <f t="shared" si="7"/>
        <v>2257.92</v>
      </c>
    </row>
    <row r="64" spans="1:14" x14ac:dyDescent="0.2">
      <c r="A64" s="5">
        <f t="shared" si="2"/>
        <v>1954</v>
      </c>
      <c r="B64">
        <v>15</v>
      </c>
      <c r="C64">
        <v>12.7</v>
      </c>
      <c r="D64">
        <v>15.6</v>
      </c>
      <c r="E64">
        <v>12.5</v>
      </c>
      <c r="F64">
        <v>15.3</v>
      </c>
      <c r="G64">
        <v>16.7</v>
      </c>
      <c r="H64" s="5">
        <f t="shared" si="3"/>
        <v>1954</v>
      </c>
      <c r="I64">
        <f t="shared" si="0"/>
        <v>1008.0000000000001</v>
      </c>
      <c r="J64">
        <f t="shared" si="1"/>
        <v>853.44</v>
      </c>
      <c r="K64">
        <f t="shared" si="4"/>
        <v>1048.3200000000002</v>
      </c>
      <c r="L64">
        <f t="shared" si="5"/>
        <v>840.00000000000011</v>
      </c>
      <c r="M64">
        <f t="shared" si="6"/>
        <v>1028.1600000000001</v>
      </c>
      <c r="N64">
        <f t="shared" si="7"/>
        <v>1122.24</v>
      </c>
    </row>
    <row r="65" spans="1:14" x14ac:dyDescent="0.2">
      <c r="A65" s="5">
        <f t="shared" si="2"/>
        <v>1955</v>
      </c>
      <c r="B65">
        <v>3.3</v>
      </c>
      <c r="C65">
        <v>7.8</v>
      </c>
      <c r="D65">
        <v>8</v>
      </c>
      <c r="E65">
        <v>5.4</v>
      </c>
      <c r="F65">
        <v>2.5</v>
      </c>
      <c r="G65">
        <v>6.5</v>
      </c>
      <c r="H65" s="5">
        <f t="shared" si="3"/>
        <v>1955</v>
      </c>
      <c r="I65">
        <f t="shared" si="0"/>
        <v>221.76000000000002</v>
      </c>
      <c r="J65">
        <f t="shared" si="1"/>
        <v>524.16000000000008</v>
      </c>
      <c r="K65">
        <f t="shared" si="4"/>
        <v>537.6</v>
      </c>
      <c r="L65">
        <f t="shared" si="5"/>
        <v>362.88000000000005</v>
      </c>
      <c r="M65">
        <f t="shared" si="6"/>
        <v>168.00000000000003</v>
      </c>
      <c r="N65">
        <f t="shared" si="7"/>
        <v>436.80000000000007</v>
      </c>
    </row>
    <row r="66" spans="1:14" x14ac:dyDescent="0.2">
      <c r="A66" s="5">
        <f t="shared" si="2"/>
        <v>1956</v>
      </c>
      <c r="B66">
        <v>12.3</v>
      </c>
      <c r="C66">
        <v>19.600000000000001</v>
      </c>
      <c r="D66">
        <v>19.2</v>
      </c>
      <c r="E66">
        <v>15.1</v>
      </c>
      <c r="F66">
        <v>15.6</v>
      </c>
      <c r="G66">
        <v>15.4</v>
      </c>
      <c r="H66" s="5">
        <f t="shared" si="3"/>
        <v>1956</v>
      </c>
      <c r="I66">
        <f t="shared" si="0"/>
        <v>826.56000000000006</v>
      </c>
      <c r="J66">
        <f t="shared" si="1"/>
        <v>1317.1200000000001</v>
      </c>
      <c r="K66">
        <f t="shared" si="4"/>
        <v>1290.2400000000002</v>
      </c>
      <c r="L66">
        <f t="shared" si="5"/>
        <v>1014.7200000000001</v>
      </c>
      <c r="M66">
        <f t="shared" si="6"/>
        <v>1048.3200000000002</v>
      </c>
      <c r="N66">
        <f t="shared" si="7"/>
        <v>1034.8800000000001</v>
      </c>
    </row>
    <row r="67" spans="1:14" x14ac:dyDescent="0.2">
      <c r="A67" s="5">
        <f t="shared" si="2"/>
        <v>1957</v>
      </c>
      <c r="B67">
        <v>20.8</v>
      </c>
      <c r="C67">
        <v>13.3</v>
      </c>
      <c r="D67">
        <v>15.3</v>
      </c>
      <c r="E67">
        <v>15.8</v>
      </c>
      <c r="F67">
        <v>17</v>
      </c>
      <c r="G67">
        <v>14.1</v>
      </c>
      <c r="H67" s="5">
        <f t="shared" si="3"/>
        <v>1957</v>
      </c>
      <c r="I67">
        <f t="shared" si="0"/>
        <v>1397.7600000000002</v>
      </c>
      <c r="J67">
        <f t="shared" si="1"/>
        <v>893.7600000000001</v>
      </c>
      <c r="K67">
        <f t="shared" si="4"/>
        <v>1028.1600000000001</v>
      </c>
      <c r="L67">
        <f t="shared" si="5"/>
        <v>1061.76</v>
      </c>
      <c r="M67">
        <f t="shared" si="6"/>
        <v>1142.4000000000001</v>
      </c>
      <c r="N67">
        <f t="shared" si="7"/>
        <v>947.5200000000001</v>
      </c>
    </row>
    <row r="68" spans="1:14" x14ac:dyDescent="0.2">
      <c r="A68" s="5">
        <f t="shared" si="2"/>
        <v>1958</v>
      </c>
      <c r="B68">
        <v>37.5</v>
      </c>
      <c r="C68">
        <v>28.7</v>
      </c>
      <c r="D68">
        <v>24.2</v>
      </c>
      <c r="E68">
        <v>36.9</v>
      </c>
      <c r="F68">
        <v>35.700000000000003</v>
      </c>
      <c r="G68">
        <v>37.5</v>
      </c>
      <c r="H68" s="5">
        <f t="shared" si="3"/>
        <v>1958</v>
      </c>
      <c r="I68">
        <f t="shared" ref="I68:I111" si="8">B68*60*1.12</f>
        <v>2520.0000000000005</v>
      </c>
      <c r="J68">
        <f t="shared" ref="J68:J111" si="9">C68*60*1.12</f>
        <v>1928.64</v>
      </c>
      <c r="K68">
        <f t="shared" ref="K68:K111" si="10">D68*60*1.12</f>
        <v>1626.2400000000002</v>
      </c>
      <c r="L68">
        <f t="shared" ref="L68:L111" si="11">E68*60*1.12</f>
        <v>2479.6800000000003</v>
      </c>
      <c r="M68">
        <f t="shared" ref="M68:M111" si="12">F68*60*1.12</f>
        <v>2399.0400000000004</v>
      </c>
      <c r="N68">
        <f t="shared" ref="N68:N111" si="13">G68*60*1.12</f>
        <v>2520.0000000000005</v>
      </c>
    </row>
    <row r="69" spans="1:14" x14ac:dyDescent="0.2">
      <c r="A69" s="5">
        <f t="shared" si="2"/>
        <v>1959</v>
      </c>
      <c r="B69">
        <v>44.5</v>
      </c>
      <c r="C69">
        <v>28.1</v>
      </c>
      <c r="D69">
        <v>27</v>
      </c>
      <c r="E69">
        <v>39.5</v>
      </c>
      <c r="F69">
        <v>39.4</v>
      </c>
      <c r="G69">
        <v>43</v>
      </c>
      <c r="H69" s="5">
        <f t="shared" si="3"/>
        <v>1959</v>
      </c>
      <c r="I69">
        <f t="shared" si="8"/>
        <v>2990.4</v>
      </c>
      <c r="J69">
        <f t="shared" si="9"/>
        <v>1888.3200000000002</v>
      </c>
      <c r="K69">
        <f t="shared" si="10"/>
        <v>1814.4</v>
      </c>
      <c r="L69">
        <f t="shared" si="11"/>
        <v>2654.4</v>
      </c>
      <c r="M69">
        <f t="shared" si="12"/>
        <v>2647.6800000000003</v>
      </c>
      <c r="N69">
        <f t="shared" si="13"/>
        <v>2889.6000000000004</v>
      </c>
    </row>
    <row r="70" spans="1:14" x14ac:dyDescent="0.2">
      <c r="A70" s="5">
        <f t="shared" si="2"/>
        <v>1960</v>
      </c>
      <c r="B70">
        <v>21.9</v>
      </c>
      <c r="C70">
        <v>11.5</v>
      </c>
      <c r="D70">
        <v>29.8</v>
      </c>
      <c r="E70">
        <v>34</v>
      </c>
      <c r="F70">
        <v>35.200000000000003</v>
      </c>
      <c r="G70">
        <v>33.799999999999997</v>
      </c>
      <c r="H70" s="5">
        <f t="shared" si="3"/>
        <v>1960</v>
      </c>
      <c r="I70">
        <f t="shared" si="8"/>
        <v>1471.68</v>
      </c>
      <c r="J70">
        <f t="shared" si="9"/>
        <v>772.80000000000007</v>
      </c>
      <c r="K70">
        <f t="shared" si="10"/>
        <v>2002.5600000000002</v>
      </c>
      <c r="L70">
        <f t="shared" si="11"/>
        <v>2284.8000000000002</v>
      </c>
      <c r="M70">
        <f t="shared" si="12"/>
        <v>2365.44</v>
      </c>
      <c r="N70">
        <f t="shared" si="13"/>
        <v>2271.36</v>
      </c>
    </row>
    <row r="71" spans="1:14" x14ac:dyDescent="0.2">
      <c r="A71" s="5">
        <f t="shared" si="2"/>
        <v>1961</v>
      </c>
      <c r="B71">
        <v>33.6</v>
      </c>
      <c r="C71">
        <v>10.5</v>
      </c>
      <c r="D71">
        <v>17.5</v>
      </c>
      <c r="E71">
        <v>26.1</v>
      </c>
      <c r="F71">
        <v>27.6</v>
      </c>
      <c r="G71">
        <v>29.3</v>
      </c>
      <c r="H71" s="5">
        <f t="shared" si="3"/>
        <v>1961</v>
      </c>
      <c r="I71">
        <f t="shared" si="8"/>
        <v>2257.92</v>
      </c>
      <c r="J71">
        <f t="shared" si="9"/>
        <v>705.6</v>
      </c>
      <c r="K71">
        <f t="shared" si="10"/>
        <v>1176</v>
      </c>
      <c r="L71">
        <f t="shared" si="11"/>
        <v>1753.92</v>
      </c>
      <c r="M71">
        <f t="shared" si="12"/>
        <v>1854.7200000000003</v>
      </c>
      <c r="N71">
        <f t="shared" si="13"/>
        <v>1968.9600000000003</v>
      </c>
    </row>
    <row r="72" spans="1:14" x14ac:dyDescent="0.2">
      <c r="A72" s="5">
        <f t="shared" si="2"/>
        <v>1962</v>
      </c>
      <c r="B72">
        <v>24.6</v>
      </c>
      <c r="C72">
        <v>14.1</v>
      </c>
      <c r="D72">
        <v>18.899999999999999</v>
      </c>
      <c r="E72">
        <v>28.5</v>
      </c>
      <c r="F72">
        <v>27</v>
      </c>
      <c r="G72">
        <v>30.6</v>
      </c>
      <c r="H72" s="5">
        <f t="shared" si="3"/>
        <v>1962</v>
      </c>
      <c r="I72">
        <f t="shared" si="8"/>
        <v>1653.1200000000001</v>
      </c>
      <c r="J72">
        <f t="shared" si="9"/>
        <v>947.5200000000001</v>
      </c>
      <c r="K72">
        <f t="shared" si="10"/>
        <v>1270.0800000000002</v>
      </c>
      <c r="L72">
        <f t="shared" si="11"/>
        <v>1915.2000000000003</v>
      </c>
      <c r="M72">
        <f t="shared" si="12"/>
        <v>1814.4</v>
      </c>
      <c r="N72">
        <f t="shared" si="13"/>
        <v>2056.3200000000002</v>
      </c>
    </row>
    <row r="73" spans="1:14" x14ac:dyDescent="0.2">
      <c r="A73" s="5">
        <f t="shared" si="2"/>
        <v>1963</v>
      </c>
      <c r="B73">
        <v>37.9</v>
      </c>
      <c r="C73">
        <v>27.6</v>
      </c>
      <c r="D73">
        <v>22.7</v>
      </c>
      <c r="E73">
        <v>41.5</v>
      </c>
      <c r="F73">
        <v>32.299999999999997</v>
      </c>
      <c r="G73">
        <v>44.1</v>
      </c>
      <c r="H73" s="5">
        <f t="shared" si="3"/>
        <v>1963</v>
      </c>
      <c r="I73">
        <f t="shared" si="8"/>
        <v>2546.88</v>
      </c>
      <c r="J73">
        <f t="shared" si="9"/>
        <v>1854.7200000000003</v>
      </c>
      <c r="K73">
        <f t="shared" si="10"/>
        <v>1525.44</v>
      </c>
      <c r="L73">
        <f t="shared" si="11"/>
        <v>2788.8</v>
      </c>
      <c r="M73">
        <f t="shared" si="12"/>
        <v>2170.56</v>
      </c>
      <c r="N73">
        <f t="shared" si="13"/>
        <v>2963.5200000000004</v>
      </c>
    </row>
    <row r="74" spans="1:14" x14ac:dyDescent="0.2">
      <c r="A74" s="5">
        <f t="shared" si="2"/>
        <v>1964</v>
      </c>
      <c r="B74">
        <v>10.1</v>
      </c>
      <c r="C74">
        <v>6</v>
      </c>
      <c r="D74">
        <v>17</v>
      </c>
      <c r="E74">
        <v>20.7</v>
      </c>
      <c r="F74">
        <v>22.2</v>
      </c>
      <c r="G74">
        <v>23.5</v>
      </c>
      <c r="H74" s="5">
        <f t="shared" si="3"/>
        <v>1964</v>
      </c>
      <c r="I74">
        <f t="shared" si="8"/>
        <v>678.72</v>
      </c>
      <c r="J74">
        <f t="shared" si="9"/>
        <v>403.20000000000005</v>
      </c>
      <c r="K74">
        <f t="shared" si="10"/>
        <v>1142.4000000000001</v>
      </c>
      <c r="L74">
        <f t="shared" si="11"/>
        <v>1391.0400000000002</v>
      </c>
      <c r="M74">
        <f t="shared" si="12"/>
        <v>1491.8400000000001</v>
      </c>
      <c r="N74">
        <f t="shared" si="13"/>
        <v>1579.2</v>
      </c>
    </row>
    <row r="75" spans="1:14" x14ac:dyDescent="0.2">
      <c r="A75" s="5">
        <f t="shared" si="2"/>
        <v>1965</v>
      </c>
      <c r="B75">
        <v>40.200000000000003</v>
      </c>
      <c r="C75">
        <v>25.8</v>
      </c>
      <c r="D75">
        <v>25.8</v>
      </c>
      <c r="E75">
        <v>30.7</v>
      </c>
      <c r="F75">
        <v>29.9</v>
      </c>
      <c r="G75">
        <v>38.6</v>
      </c>
      <c r="H75" s="5">
        <f t="shared" si="3"/>
        <v>1965</v>
      </c>
      <c r="I75">
        <f t="shared" si="8"/>
        <v>2701.44</v>
      </c>
      <c r="J75">
        <f t="shared" si="9"/>
        <v>1733.7600000000002</v>
      </c>
      <c r="K75">
        <f t="shared" si="10"/>
        <v>1733.7600000000002</v>
      </c>
      <c r="L75">
        <f t="shared" si="11"/>
        <v>2063.0400000000004</v>
      </c>
      <c r="M75">
        <f t="shared" si="12"/>
        <v>2009.2800000000002</v>
      </c>
      <c r="N75">
        <f t="shared" si="13"/>
        <v>2593.92</v>
      </c>
    </row>
    <row r="76" spans="1:14" x14ac:dyDescent="0.2">
      <c r="A76" s="5">
        <f t="shared" si="2"/>
        <v>1966</v>
      </c>
      <c r="B76">
        <v>37.1</v>
      </c>
      <c r="C76">
        <v>29.7</v>
      </c>
      <c r="D76">
        <v>25.2</v>
      </c>
      <c r="E76">
        <v>49.3</v>
      </c>
      <c r="F76">
        <v>34.5</v>
      </c>
      <c r="G76">
        <v>38.1</v>
      </c>
      <c r="H76" s="5">
        <f t="shared" si="3"/>
        <v>1966</v>
      </c>
      <c r="I76">
        <f t="shared" si="8"/>
        <v>2493.1200000000003</v>
      </c>
      <c r="J76">
        <f t="shared" si="9"/>
        <v>1995.8400000000001</v>
      </c>
      <c r="K76">
        <f t="shared" si="10"/>
        <v>1693.44</v>
      </c>
      <c r="L76">
        <f t="shared" si="11"/>
        <v>3312.9600000000005</v>
      </c>
      <c r="M76">
        <f t="shared" si="12"/>
        <v>2318.4</v>
      </c>
      <c r="N76">
        <f t="shared" si="13"/>
        <v>2560.3200000000002</v>
      </c>
    </row>
    <row r="77" spans="1:14" x14ac:dyDescent="0.2">
      <c r="A77" s="5">
        <f t="shared" si="2"/>
        <v>1967</v>
      </c>
      <c r="B77">
        <v>11.7</v>
      </c>
      <c r="C77">
        <v>6.6</v>
      </c>
      <c r="D77">
        <v>6.5</v>
      </c>
      <c r="E77">
        <v>10.1</v>
      </c>
      <c r="F77">
        <v>9.9</v>
      </c>
      <c r="G77">
        <v>11.3</v>
      </c>
      <c r="H77" s="5">
        <f t="shared" si="3"/>
        <v>1967</v>
      </c>
      <c r="I77">
        <f t="shared" si="8"/>
        <v>786.24000000000012</v>
      </c>
      <c r="J77">
        <f t="shared" si="9"/>
        <v>443.52000000000004</v>
      </c>
      <c r="K77">
        <f t="shared" si="10"/>
        <v>436.80000000000007</v>
      </c>
      <c r="L77">
        <f t="shared" si="11"/>
        <v>678.72</v>
      </c>
      <c r="M77">
        <f t="shared" si="12"/>
        <v>665.28000000000009</v>
      </c>
      <c r="N77">
        <f t="shared" si="13"/>
        <v>759.36000000000013</v>
      </c>
    </row>
    <row r="78" spans="1:14" x14ac:dyDescent="0.2">
      <c r="A78" s="5">
        <f t="shared" si="2"/>
        <v>1968</v>
      </c>
      <c r="B78">
        <v>16.100000000000001</v>
      </c>
      <c r="C78">
        <v>14.1</v>
      </c>
      <c r="D78">
        <v>13.6</v>
      </c>
      <c r="E78">
        <v>23.5</v>
      </c>
      <c r="F78">
        <v>23.8</v>
      </c>
      <c r="G78">
        <v>25.2</v>
      </c>
      <c r="H78" s="5">
        <f t="shared" si="3"/>
        <v>1968</v>
      </c>
      <c r="I78">
        <f t="shared" si="8"/>
        <v>1081.9200000000003</v>
      </c>
      <c r="J78">
        <f t="shared" si="9"/>
        <v>947.5200000000001</v>
      </c>
      <c r="K78">
        <f t="shared" si="10"/>
        <v>913.92000000000007</v>
      </c>
      <c r="L78">
        <f t="shared" si="11"/>
        <v>1579.2</v>
      </c>
      <c r="M78">
        <f t="shared" si="12"/>
        <v>1599.3600000000001</v>
      </c>
      <c r="N78">
        <f t="shared" si="13"/>
        <v>1693.44</v>
      </c>
    </row>
    <row r="79" spans="1:14" x14ac:dyDescent="0.2">
      <c r="A79" s="5">
        <f t="shared" ref="A79:A112" si="14">A78+1</f>
        <v>1969</v>
      </c>
      <c r="B79">
        <v>20.8</v>
      </c>
      <c r="C79">
        <v>14.8</v>
      </c>
      <c r="D79">
        <v>12.5</v>
      </c>
      <c r="E79">
        <v>25.4</v>
      </c>
      <c r="F79">
        <v>27.1</v>
      </c>
      <c r="G79">
        <v>28.2</v>
      </c>
      <c r="H79" s="5">
        <f t="shared" ref="H79:H112" si="15">H78+1</f>
        <v>1969</v>
      </c>
      <c r="I79">
        <f t="shared" si="8"/>
        <v>1397.7600000000002</v>
      </c>
      <c r="J79">
        <f t="shared" si="9"/>
        <v>994.56000000000006</v>
      </c>
      <c r="K79">
        <f t="shared" si="10"/>
        <v>840.00000000000011</v>
      </c>
      <c r="L79">
        <f t="shared" si="11"/>
        <v>1706.88</v>
      </c>
      <c r="M79">
        <f t="shared" si="12"/>
        <v>1821.1200000000001</v>
      </c>
      <c r="N79">
        <f t="shared" si="13"/>
        <v>1895.0400000000002</v>
      </c>
    </row>
    <row r="80" spans="1:14" x14ac:dyDescent="0.2">
      <c r="A80" s="5">
        <f t="shared" si="14"/>
        <v>1970</v>
      </c>
      <c r="B80">
        <v>24.6</v>
      </c>
      <c r="C80">
        <v>19.5</v>
      </c>
      <c r="D80">
        <v>20.8</v>
      </c>
      <c r="E80">
        <v>23.5</v>
      </c>
      <c r="F80">
        <v>31</v>
      </c>
      <c r="G80">
        <v>30.2</v>
      </c>
      <c r="H80" s="5">
        <f t="shared" si="15"/>
        <v>1970</v>
      </c>
      <c r="I80">
        <f t="shared" si="8"/>
        <v>1653.1200000000001</v>
      </c>
      <c r="J80">
        <f t="shared" si="9"/>
        <v>1310.4000000000001</v>
      </c>
      <c r="K80">
        <f t="shared" si="10"/>
        <v>1397.7600000000002</v>
      </c>
      <c r="L80">
        <f t="shared" si="11"/>
        <v>1579.2</v>
      </c>
      <c r="M80">
        <f t="shared" si="12"/>
        <v>2083.2000000000003</v>
      </c>
      <c r="N80">
        <f t="shared" si="13"/>
        <v>2029.4400000000003</v>
      </c>
    </row>
    <row r="81" spans="1:14" x14ac:dyDescent="0.2">
      <c r="A81" s="5">
        <f t="shared" si="14"/>
        <v>1971</v>
      </c>
      <c r="B81">
        <v>29.1</v>
      </c>
      <c r="C81">
        <v>24.3</v>
      </c>
      <c r="D81">
        <v>33.1</v>
      </c>
      <c r="E81">
        <v>36.200000000000003</v>
      </c>
      <c r="F81">
        <v>29.6</v>
      </c>
      <c r="G81">
        <v>33.4</v>
      </c>
      <c r="H81" s="5">
        <f t="shared" si="15"/>
        <v>1971</v>
      </c>
      <c r="I81">
        <f t="shared" si="8"/>
        <v>1955.5200000000002</v>
      </c>
      <c r="J81">
        <f t="shared" si="9"/>
        <v>1632.9600000000003</v>
      </c>
      <c r="K81">
        <f t="shared" si="10"/>
        <v>2224.3200000000002</v>
      </c>
      <c r="L81">
        <f t="shared" si="11"/>
        <v>2432.6400000000003</v>
      </c>
      <c r="M81">
        <f t="shared" si="12"/>
        <v>1989.1200000000001</v>
      </c>
      <c r="N81">
        <f t="shared" si="13"/>
        <v>2244.48</v>
      </c>
    </row>
    <row r="82" spans="1:14" x14ac:dyDescent="0.2">
      <c r="A82" s="5">
        <f t="shared" si="14"/>
        <v>1972</v>
      </c>
      <c r="B82">
        <v>33.6</v>
      </c>
      <c r="C82">
        <v>18.2</v>
      </c>
      <c r="D82">
        <v>14.6</v>
      </c>
      <c r="E82">
        <v>38.9</v>
      </c>
      <c r="F82">
        <v>37.1</v>
      </c>
      <c r="G82">
        <v>39.4</v>
      </c>
      <c r="H82" s="5">
        <f t="shared" si="15"/>
        <v>1972</v>
      </c>
      <c r="I82">
        <f t="shared" si="8"/>
        <v>2257.92</v>
      </c>
      <c r="J82">
        <f t="shared" si="9"/>
        <v>1223.0400000000002</v>
      </c>
      <c r="K82">
        <f t="shared" si="10"/>
        <v>981.12000000000012</v>
      </c>
      <c r="L82">
        <f t="shared" si="11"/>
        <v>2614.0800000000004</v>
      </c>
      <c r="M82">
        <f t="shared" si="12"/>
        <v>2493.1200000000003</v>
      </c>
      <c r="N82">
        <f t="shared" si="13"/>
        <v>2647.6800000000003</v>
      </c>
    </row>
    <row r="83" spans="1:14" x14ac:dyDescent="0.2">
      <c r="A83" s="5">
        <f t="shared" si="14"/>
        <v>1973</v>
      </c>
      <c r="B83">
        <v>42.1</v>
      </c>
      <c r="C83">
        <v>19.2</v>
      </c>
      <c r="D83">
        <v>17.399999999999999</v>
      </c>
      <c r="E83">
        <v>44.1</v>
      </c>
      <c r="F83">
        <v>43.3</v>
      </c>
      <c r="G83">
        <v>42.6</v>
      </c>
      <c r="H83" s="5">
        <f t="shared" si="15"/>
        <v>1973</v>
      </c>
      <c r="I83">
        <f t="shared" si="8"/>
        <v>2829.1200000000003</v>
      </c>
      <c r="J83">
        <f t="shared" si="9"/>
        <v>1290.2400000000002</v>
      </c>
      <c r="K83">
        <f t="shared" si="10"/>
        <v>1169.2800000000002</v>
      </c>
      <c r="L83">
        <f t="shared" si="11"/>
        <v>2963.5200000000004</v>
      </c>
      <c r="M83">
        <f t="shared" si="12"/>
        <v>2909.76</v>
      </c>
      <c r="N83">
        <f t="shared" si="13"/>
        <v>2862.7200000000003</v>
      </c>
    </row>
    <row r="84" spans="1:14" x14ac:dyDescent="0.2">
      <c r="A84" s="5">
        <f t="shared" si="14"/>
        <v>1974</v>
      </c>
      <c r="B84">
        <v>34.4</v>
      </c>
      <c r="C84">
        <v>18.100000000000001</v>
      </c>
      <c r="D84">
        <v>14.3</v>
      </c>
      <c r="E84">
        <v>38.799999999999997</v>
      </c>
      <c r="F84">
        <v>30.4</v>
      </c>
      <c r="G84">
        <v>42.7</v>
      </c>
      <c r="H84" s="5">
        <f t="shared" si="15"/>
        <v>1974</v>
      </c>
      <c r="I84">
        <f t="shared" si="8"/>
        <v>2311.6800000000003</v>
      </c>
      <c r="J84">
        <f t="shared" si="9"/>
        <v>1216.3200000000002</v>
      </c>
      <c r="K84">
        <f t="shared" si="10"/>
        <v>960.96</v>
      </c>
      <c r="L84">
        <f t="shared" si="11"/>
        <v>2607.36</v>
      </c>
      <c r="M84">
        <f t="shared" si="12"/>
        <v>2042.88</v>
      </c>
      <c r="N84">
        <f t="shared" si="13"/>
        <v>2869.44</v>
      </c>
    </row>
    <row r="85" spans="1:14" x14ac:dyDescent="0.2">
      <c r="A85" s="5">
        <f t="shared" si="14"/>
        <v>1975</v>
      </c>
      <c r="B85">
        <v>46.7</v>
      </c>
      <c r="C85">
        <v>18.7</v>
      </c>
      <c r="D85">
        <v>16.2</v>
      </c>
      <c r="E85">
        <v>51.4</v>
      </c>
      <c r="F85">
        <v>47.8</v>
      </c>
      <c r="G85">
        <v>50.1</v>
      </c>
      <c r="H85" s="5">
        <f t="shared" si="15"/>
        <v>1975</v>
      </c>
      <c r="I85">
        <f t="shared" si="8"/>
        <v>3138.2400000000002</v>
      </c>
      <c r="J85">
        <f t="shared" si="9"/>
        <v>1256.6400000000001</v>
      </c>
      <c r="K85">
        <f t="shared" si="10"/>
        <v>1088.6400000000001</v>
      </c>
      <c r="L85">
        <f t="shared" si="11"/>
        <v>3454.0800000000004</v>
      </c>
      <c r="M85">
        <f t="shared" si="12"/>
        <v>3212.1600000000003</v>
      </c>
      <c r="N85">
        <f t="shared" si="13"/>
        <v>3366.7200000000003</v>
      </c>
    </row>
    <row r="86" spans="1:14" x14ac:dyDescent="0.2">
      <c r="A86" s="5">
        <f t="shared" si="14"/>
        <v>1976</v>
      </c>
      <c r="B86">
        <v>42.3</v>
      </c>
      <c r="C86">
        <v>18.3</v>
      </c>
      <c r="D86">
        <v>19.600000000000001</v>
      </c>
      <c r="E86">
        <v>45.6</v>
      </c>
      <c r="F86">
        <v>45.3</v>
      </c>
      <c r="G86">
        <v>46.2</v>
      </c>
      <c r="H86" s="5">
        <f t="shared" si="15"/>
        <v>1976</v>
      </c>
      <c r="I86">
        <f t="shared" si="8"/>
        <v>2842.5600000000004</v>
      </c>
      <c r="J86">
        <f t="shared" si="9"/>
        <v>1229.7600000000002</v>
      </c>
      <c r="K86">
        <f t="shared" si="10"/>
        <v>1317.1200000000001</v>
      </c>
      <c r="L86">
        <f t="shared" si="11"/>
        <v>3064.32</v>
      </c>
      <c r="M86">
        <f t="shared" si="12"/>
        <v>3044.1600000000003</v>
      </c>
      <c r="N86">
        <f t="shared" si="13"/>
        <v>3104.6400000000003</v>
      </c>
    </row>
    <row r="87" spans="1:14" x14ac:dyDescent="0.2">
      <c r="A87" s="5">
        <f t="shared" si="14"/>
        <v>1977</v>
      </c>
      <c r="B87">
        <v>12.7</v>
      </c>
      <c r="C87">
        <v>14.7</v>
      </c>
      <c r="D87">
        <v>25.8</v>
      </c>
      <c r="E87">
        <v>32.299999999999997</v>
      </c>
      <c r="F87">
        <v>23.8</v>
      </c>
      <c r="H87" s="5">
        <f t="shared" si="15"/>
        <v>1977</v>
      </c>
      <c r="I87">
        <f t="shared" si="8"/>
        <v>853.44</v>
      </c>
      <c r="J87">
        <f t="shared" si="9"/>
        <v>987.84000000000015</v>
      </c>
      <c r="K87">
        <f t="shared" si="10"/>
        <v>1733.7600000000002</v>
      </c>
      <c r="L87">
        <f t="shared" si="11"/>
        <v>2170.56</v>
      </c>
      <c r="M87">
        <f t="shared" si="12"/>
        <v>1599.3600000000001</v>
      </c>
    </row>
    <row r="88" spans="1:14" x14ac:dyDescent="0.2">
      <c r="A88" s="5">
        <f t="shared" si="14"/>
        <v>1978</v>
      </c>
      <c r="B88">
        <v>27.2</v>
      </c>
      <c r="C88">
        <v>17.899999999999999</v>
      </c>
      <c r="D88">
        <v>16.899999999999999</v>
      </c>
      <c r="E88">
        <v>32.200000000000003</v>
      </c>
      <c r="F88">
        <v>33.700000000000003</v>
      </c>
      <c r="G88">
        <v>32.799999999999997</v>
      </c>
      <c r="H88" s="5">
        <f t="shared" si="15"/>
        <v>1978</v>
      </c>
      <c r="I88">
        <f t="shared" si="8"/>
        <v>1827.8400000000001</v>
      </c>
      <c r="J88">
        <f t="shared" si="9"/>
        <v>1202.8800000000001</v>
      </c>
      <c r="K88">
        <f t="shared" si="10"/>
        <v>1135.68</v>
      </c>
      <c r="L88">
        <f t="shared" si="11"/>
        <v>2163.8400000000006</v>
      </c>
      <c r="M88">
        <f t="shared" si="12"/>
        <v>2264.6400000000003</v>
      </c>
      <c r="N88">
        <f t="shared" si="13"/>
        <v>2204.16</v>
      </c>
    </row>
    <row r="89" spans="1:14" x14ac:dyDescent="0.2">
      <c r="A89" s="5">
        <f t="shared" si="14"/>
        <v>1979</v>
      </c>
      <c r="B89">
        <v>49.3</v>
      </c>
      <c r="C89">
        <v>25.3</v>
      </c>
      <c r="D89">
        <v>39.5</v>
      </c>
      <c r="E89">
        <v>52.6</v>
      </c>
      <c r="F89">
        <v>50.3</v>
      </c>
      <c r="G89">
        <v>52.3</v>
      </c>
      <c r="H89" s="5">
        <f t="shared" si="15"/>
        <v>1979</v>
      </c>
      <c r="I89">
        <f t="shared" si="8"/>
        <v>3312.9600000000005</v>
      </c>
      <c r="J89">
        <f t="shared" si="9"/>
        <v>1700.16</v>
      </c>
      <c r="K89">
        <f t="shared" si="10"/>
        <v>2654.4</v>
      </c>
      <c r="L89">
        <f t="shared" si="11"/>
        <v>3534.7200000000003</v>
      </c>
      <c r="M89">
        <f t="shared" si="12"/>
        <v>3380.1600000000003</v>
      </c>
      <c r="N89">
        <f t="shared" si="13"/>
        <v>3514.5600000000004</v>
      </c>
    </row>
    <row r="90" spans="1:14" x14ac:dyDescent="0.2">
      <c r="A90" s="5">
        <f t="shared" si="14"/>
        <v>1980</v>
      </c>
      <c r="B90">
        <v>43.8</v>
      </c>
      <c r="C90">
        <v>25</v>
      </c>
      <c r="D90">
        <v>33.4</v>
      </c>
      <c r="E90">
        <v>43</v>
      </c>
      <c r="F90">
        <v>37</v>
      </c>
      <c r="G90">
        <v>31.9</v>
      </c>
      <c r="H90" s="5">
        <f t="shared" si="15"/>
        <v>1980</v>
      </c>
      <c r="I90">
        <f t="shared" si="8"/>
        <v>2943.36</v>
      </c>
      <c r="J90">
        <f t="shared" si="9"/>
        <v>1680.0000000000002</v>
      </c>
      <c r="K90">
        <f t="shared" si="10"/>
        <v>2244.48</v>
      </c>
      <c r="L90">
        <f t="shared" si="11"/>
        <v>2889.6000000000004</v>
      </c>
      <c r="M90">
        <f t="shared" si="12"/>
        <v>2486.4</v>
      </c>
      <c r="N90">
        <f t="shared" si="13"/>
        <v>2143.6800000000003</v>
      </c>
    </row>
    <row r="91" spans="1:14" x14ac:dyDescent="0.2">
      <c r="A91" s="5">
        <f t="shared" si="14"/>
        <v>1981</v>
      </c>
      <c r="B91">
        <v>39.200000000000003</v>
      </c>
      <c r="C91">
        <v>21.1</v>
      </c>
      <c r="D91">
        <v>19.5</v>
      </c>
      <c r="E91">
        <v>38.299999999999997</v>
      </c>
      <c r="F91">
        <v>32.6</v>
      </c>
      <c r="G91">
        <v>36.9</v>
      </c>
      <c r="H91" s="5">
        <f t="shared" si="15"/>
        <v>1981</v>
      </c>
      <c r="I91">
        <f t="shared" si="8"/>
        <v>2634.2400000000002</v>
      </c>
      <c r="J91">
        <f t="shared" si="9"/>
        <v>1417.92</v>
      </c>
      <c r="K91">
        <f t="shared" si="10"/>
        <v>1310.4000000000001</v>
      </c>
      <c r="L91">
        <f t="shared" si="11"/>
        <v>2573.7600000000002</v>
      </c>
      <c r="M91">
        <f t="shared" si="12"/>
        <v>2190.7200000000003</v>
      </c>
      <c r="N91">
        <f t="shared" si="13"/>
        <v>2479.6800000000003</v>
      </c>
    </row>
    <row r="92" spans="1:14" x14ac:dyDescent="0.2">
      <c r="A92" s="5">
        <f t="shared" si="14"/>
        <v>1982</v>
      </c>
      <c r="B92">
        <v>45.7</v>
      </c>
      <c r="C92">
        <v>28.3</v>
      </c>
      <c r="D92">
        <v>30.9</v>
      </c>
      <c r="E92">
        <v>32.200000000000003</v>
      </c>
      <c r="F92">
        <v>40.299999999999997</v>
      </c>
      <c r="G92">
        <v>43.1</v>
      </c>
      <c r="H92" s="5">
        <f t="shared" si="15"/>
        <v>1982</v>
      </c>
      <c r="I92">
        <f t="shared" si="8"/>
        <v>3071.0400000000004</v>
      </c>
      <c r="J92">
        <f t="shared" si="9"/>
        <v>1901.7600000000002</v>
      </c>
      <c r="K92">
        <f t="shared" si="10"/>
        <v>2076.48</v>
      </c>
      <c r="L92">
        <f t="shared" si="11"/>
        <v>2163.8400000000006</v>
      </c>
      <c r="M92">
        <f t="shared" si="12"/>
        <v>2708.1600000000003</v>
      </c>
      <c r="N92">
        <f t="shared" si="13"/>
        <v>2896.32</v>
      </c>
    </row>
    <row r="93" spans="1:14" x14ac:dyDescent="0.2">
      <c r="A93" s="5">
        <f t="shared" si="14"/>
        <v>1983</v>
      </c>
      <c r="B93">
        <v>30.1</v>
      </c>
      <c r="C93">
        <v>20.7</v>
      </c>
      <c r="D93">
        <v>17.100000000000001</v>
      </c>
      <c r="E93">
        <v>27.9</v>
      </c>
      <c r="F93">
        <v>25.4</v>
      </c>
      <c r="G93">
        <v>25.1</v>
      </c>
      <c r="H93" s="5">
        <f t="shared" si="15"/>
        <v>1983</v>
      </c>
      <c r="I93">
        <f t="shared" si="8"/>
        <v>2022.7200000000003</v>
      </c>
      <c r="J93">
        <f t="shared" si="9"/>
        <v>1391.0400000000002</v>
      </c>
      <c r="K93">
        <f t="shared" si="10"/>
        <v>1149.1200000000001</v>
      </c>
      <c r="L93">
        <f t="shared" si="11"/>
        <v>1874.88</v>
      </c>
      <c r="M93">
        <f t="shared" si="12"/>
        <v>1706.88</v>
      </c>
      <c r="N93">
        <f t="shared" si="13"/>
        <v>1686.7200000000003</v>
      </c>
    </row>
    <row r="94" spans="1:14" x14ac:dyDescent="0.2">
      <c r="A94" s="5">
        <f t="shared" si="14"/>
        <v>1984</v>
      </c>
      <c r="B94">
        <v>44</v>
      </c>
      <c r="C94">
        <v>19.7</v>
      </c>
      <c r="D94">
        <v>29.6</v>
      </c>
      <c r="E94">
        <v>31.8</v>
      </c>
      <c r="F94">
        <v>32.6</v>
      </c>
      <c r="G94">
        <v>41.2</v>
      </c>
      <c r="H94" s="5">
        <f t="shared" si="15"/>
        <v>1984</v>
      </c>
      <c r="I94">
        <f t="shared" si="8"/>
        <v>2956.8</v>
      </c>
      <c r="J94">
        <f t="shared" si="9"/>
        <v>1323.8400000000001</v>
      </c>
      <c r="K94">
        <f t="shared" si="10"/>
        <v>1989.1200000000001</v>
      </c>
      <c r="L94">
        <f t="shared" si="11"/>
        <v>2136.96</v>
      </c>
      <c r="M94">
        <f t="shared" si="12"/>
        <v>2190.7200000000003</v>
      </c>
      <c r="N94">
        <f t="shared" si="13"/>
        <v>2768.6400000000003</v>
      </c>
    </row>
    <row r="95" spans="1:14" x14ac:dyDescent="0.2">
      <c r="A95" s="5">
        <f t="shared" si="14"/>
        <v>1985</v>
      </c>
      <c r="B95">
        <v>30.5</v>
      </c>
      <c r="C95">
        <v>14.1</v>
      </c>
      <c r="D95">
        <v>11</v>
      </c>
      <c r="E95">
        <v>22.2</v>
      </c>
      <c r="F95">
        <v>23.4</v>
      </c>
      <c r="G95">
        <v>28.4</v>
      </c>
      <c r="H95" s="5">
        <f t="shared" si="15"/>
        <v>1985</v>
      </c>
      <c r="I95">
        <f t="shared" si="8"/>
        <v>2049.6000000000004</v>
      </c>
      <c r="J95">
        <f t="shared" si="9"/>
        <v>947.5200000000001</v>
      </c>
      <c r="K95">
        <f t="shared" si="10"/>
        <v>739.2</v>
      </c>
      <c r="L95">
        <f t="shared" si="11"/>
        <v>1491.8400000000001</v>
      </c>
      <c r="M95">
        <f t="shared" si="12"/>
        <v>1572.4800000000002</v>
      </c>
      <c r="N95">
        <f t="shared" si="13"/>
        <v>1908.4800000000002</v>
      </c>
    </row>
    <row r="96" spans="1:14" x14ac:dyDescent="0.2">
      <c r="A96" s="5">
        <f t="shared" si="14"/>
        <v>1986</v>
      </c>
      <c r="B96">
        <v>18.2</v>
      </c>
      <c r="C96">
        <v>12.9</v>
      </c>
      <c r="D96">
        <v>13.5</v>
      </c>
      <c r="E96">
        <v>13.2</v>
      </c>
      <c r="F96">
        <v>21.3</v>
      </c>
      <c r="G96">
        <v>24.3</v>
      </c>
      <c r="H96" s="5">
        <f t="shared" si="15"/>
        <v>1986</v>
      </c>
      <c r="I96">
        <f t="shared" si="8"/>
        <v>1223.0400000000002</v>
      </c>
      <c r="J96">
        <f t="shared" si="9"/>
        <v>866.88000000000011</v>
      </c>
      <c r="K96">
        <f t="shared" si="10"/>
        <v>907.2</v>
      </c>
      <c r="L96">
        <f t="shared" si="11"/>
        <v>887.04000000000008</v>
      </c>
      <c r="M96">
        <f t="shared" si="12"/>
        <v>1431.3600000000001</v>
      </c>
      <c r="N96">
        <f t="shared" si="13"/>
        <v>1632.9600000000003</v>
      </c>
    </row>
    <row r="97" spans="1:17" x14ac:dyDescent="0.2">
      <c r="A97" s="5">
        <f t="shared" si="14"/>
        <v>1987</v>
      </c>
      <c r="B97">
        <v>13.2</v>
      </c>
      <c r="C97">
        <v>10.8</v>
      </c>
      <c r="D97">
        <v>12.4</v>
      </c>
      <c r="E97">
        <v>11.7</v>
      </c>
      <c r="F97">
        <v>12.3</v>
      </c>
      <c r="G97">
        <v>13.9</v>
      </c>
      <c r="H97" s="5">
        <f t="shared" si="15"/>
        <v>1987</v>
      </c>
      <c r="I97">
        <f t="shared" si="8"/>
        <v>887.04000000000008</v>
      </c>
      <c r="J97">
        <f t="shared" si="9"/>
        <v>725.7600000000001</v>
      </c>
      <c r="K97">
        <f t="shared" si="10"/>
        <v>833.28000000000009</v>
      </c>
      <c r="L97">
        <f t="shared" si="11"/>
        <v>786.24000000000012</v>
      </c>
      <c r="M97">
        <f t="shared" si="12"/>
        <v>826.56000000000006</v>
      </c>
      <c r="N97">
        <f t="shared" si="13"/>
        <v>934.08</v>
      </c>
    </row>
    <row r="98" spans="1:17" x14ac:dyDescent="0.2">
      <c r="A98" s="5">
        <f t="shared" si="14"/>
        <v>1988</v>
      </c>
      <c r="B98">
        <v>30.6</v>
      </c>
      <c r="C98">
        <v>21.4</v>
      </c>
      <c r="D98">
        <v>16</v>
      </c>
      <c r="E98">
        <v>25</v>
      </c>
      <c r="F98">
        <v>29.7</v>
      </c>
      <c r="G98">
        <v>31.9</v>
      </c>
      <c r="H98" s="5">
        <f t="shared" si="15"/>
        <v>1988</v>
      </c>
      <c r="I98">
        <f t="shared" si="8"/>
        <v>2056.3200000000002</v>
      </c>
      <c r="J98">
        <f t="shared" si="9"/>
        <v>1438.0800000000002</v>
      </c>
      <c r="K98">
        <f t="shared" si="10"/>
        <v>1075.2</v>
      </c>
      <c r="L98">
        <f t="shared" si="11"/>
        <v>1680.0000000000002</v>
      </c>
      <c r="M98">
        <f t="shared" si="12"/>
        <v>1995.8400000000001</v>
      </c>
      <c r="N98">
        <f t="shared" si="13"/>
        <v>2143.6800000000003</v>
      </c>
    </row>
    <row r="99" spans="1:17" x14ac:dyDescent="0.2">
      <c r="A99" s="5">
        <f t="shared" si="14"/>
        <v>1989</v>
      </c>
      <c r="B99">
        <v>25.9</v>
      </c>
      <c r="C99">
        <v>11.9</v>
      </c>
      <c r="D99">
        <v>16.8</v>
      </c>
      <c r="E99">
        <v>16.3</v>
      </c>
      <c r="F99">
        <v>25.07</v>
      </c>
      <c r="G99">
        <v>24.7</v>
      </c>
      <c r="H99" s="5">
        <f t="shared" si="15"/>
        <v>1989</v>
      </c>
      <c r="I99">
        <f t="shared" si="8"/>
        <v>1740.4800000000002</v>
      </c>
      <c r="J99">
        <f t="shared" si="9"/>
        <v>799.68000000000006</v>
      </c>
      <c r="K99">
        <f t="shared" si="10"/>
        <v>1128.96</v>
      </c>
      <c r="L99">
        <f t="shared" si="11"/>
        <v>1095.3600000000001</v>
      </c>
      <c r="M99">
        <f t="shared" si="12"/>
        <v>1684.7040000000002</v>
      </c>
      <c r="N99">
        <f t="shared" si="13"/>
        <v>1659.8400000000001</v>
      </c>
    </row>
    <row r="100" spans="1:17" x14ac:dyDescent="0.2">
      <c r="A100" s="5">
        <f t="shared" si="14"/>
        <v>1990</v>
      </c>
      <c r="B100">
        <v>34.6</v>
      </c>
      <c r="C100">
        <v>21.6</v>
      </c>
      <c r="D100">
        <v>18.399999999999999</v>
      </c>
      <c r="E100">
        <v>31.9</v>
      </c>
      <c r="F100">
        <v>32.200000000000003</v>
      </c>
      <c r="G100">
        <v>32.5</v>
      </c>
      <c r="H100" s="5">
        <f t="shared" si="15"/>
        <v>1990</v>
      </c>
      <c r="I100">
        <f t="shared" si="8"/>
        <v>2325.1200000000003</v>
      </c>
      <c r="J100">
        <f t="shared" si="9"/>
        <v>1451.5200000000002</v>
      </c>
      <c r="K100">
        <f t="shared" si="10"/>
        <v>1236.48</v>
      </c>
      <c r="L100">
        <f t="shared" si="11"/>
        <v>2143.6800000000003</v>
      </c>
      <c r="M100">
        <f t="shared" si="12"/>
        <v>2163.8400000000006</v>
      </c>
      <c r="N100">
        <f t="shared" si="13"/>
        <v>2184</v>
      </c>
    </row>
    <row r="101" spans="1:17" x14ac:dyDescent="0.2">
      <c r="A101" s="5">
        <f t="shared" si="14"/>
        <v>1991</v>
      </c>
      <c r="B101">
        <v>26.1</v>
      </c>
      <c r="C101">
        <v>16.600000000000001</v>
      </c>
      <c r="D101">
        <v>15.8</v>
      </c>
      <c r="E101">
        <v>23.7</v>
      </c>
      <c r="F101">
        <v>42.1</v>
      </c>
      <c r="G101">
        <v>44.1</v>
      </c>
      <c r="H101" s="5">
        <f t="shared" si="15"/>
        <v>1991</v>
      </c>
      <c r="I101">
        <f t="shared" si="8"/>
        <v>1753.92</v>
      </c>
      <c r="J101">
        <f t="shared" si="9"/>
        <v>1115.5200000000002</v>
      </c>
      <c r="K101">
        <f t="shared" si="10"/>
        <v>1061.76</v>
      </c>
      <c r="L101">
        <f t="shared" si="11"/>
        <v>1592.64</v>
      </c>
      <c r="M101">
        <f t="shared" si="12"/>
        <v>2829.1200000000003</v>
      </c>
      <c r="N101">
        <f t="shared" si="13"/>
        <v>2963.5200000000004</v>
      </c>
    </row>
    <row r="102" spans="1:17" x14ac:dyDescent="0.2">
      <c r="A102" s="5">
        <f t="shared" si="14"/>
        <v>1992</v>
      </c>
      <c r="B102">
        <v>21.2681</v>
      </c>
      <c r="C102">
        <v>13.4411</v>
      </c>
      <c r="D102">
        <v>11.7339</v>
      </c>
      <c r="E102">
        <v>24.036799999999999</v>
      </c>
      <c r="F102">
        <v>31.578600000000002</v>
      </c>
      <c r="G102">
        <v>29.3705</v>
      </c>
      <c r="H102" s="5">
        <f t="shared" si="15"/>
        <v>1992</v>
      </c>
      <c r="I102">
        <f t="shared" si="8"/>
        <v>1429.2163200000002</v>
      </c>
      <c r="J102">
        <f t="shared" si="9"/>
        <v>903.24192000000005</v>
      </c>
      <c r="K102">
        <f t="shared" si="10"/>
        <v>788.51808000000005</v>
      </c>
      <c r="L102">
        <f t="shared" si="11"/>
        <v>1615.2729600000002</v>
      </c>
      <c r="M102">
        <f t="shared" si="12"/>
        <v>2122.0819200000005</v>
      </c>
      <c r="N102">
        <f t="shared" si="13"/>
        <v>1973.6976000000002</v>
      </c>
    </row>
    <row r="103" spans="1:17" x14ac:dyDescent="0.2">
      <c r="A103" s="5">
        <f t="shared" si="14"/>
        <v>1993</v>
      </c>
      <c r="B103">
        <v>37.195500000000003</v>
      </c>
      <c r="C103">
        <v>18.744399999999999</v>
      </c>
      <c r="D103">
        <v>20.5701</v>
      </c>
      <c r="E103">
        <v>29.151599999999998</v>
      </c>
      <c r="F103">
        <v>36.942799999999998</v>
      </c>
      <c r="G103">
        <v>40.986899999999999</v>
      </c>
      <c r="H103" s="5">
        <f t="shared" si="15"/>
        <v>1993</v>
      </c>
      <c r="I103">
        <f t="shared" si="8"/>
        <v>2499.5376000000001</v>
      </c>
      <c r="J103">
        <f t="shared" si="9"/>
        <v>1259.6236800000001</v>
      </c>
      <c r="K103">
        <f t="shared" si="10"/>
        <v>1382.3107199999999</v>
      </c>
      <c r="L103">
        <f t="shared" si="11"/>
        <v>1958.9875200000001</v>
      </c>
      <c r="M103">
        <f t="shared" si="12"/>
        <v>2482.5561600000001</v>
      </c>
      <c r="N103">
        <f t="shared" si="13"/>
        <v>2754.3196800000001</v>
      </c>
    </row>
    <row r="104" spans="1:17" x14ac:dyDescent="0.2">
      <c r="A104" s="5">
        <f t="shared" si="14"/>
        <v>1994</v>
      </c>
      <c r="B104">
        <v>22.4724</v>
      </c>
      <c r="C104">
        <v>9.3514999999999997</v>
      </c>
      <c r="D104">
        <v>9.7248999999999999</v>
      </c>
      <c r="E104">
        <v>31.946000000000002</v>
      </c>
      <c r="F104">
        <v>31.651199999999999</v>
      </c>
      <c r="G104">
        <v>27.758600000000001</v>
      </c>
      <c r="H104" s="5">
        <f t="shared" si="15"/>
        <v>1994</v>
      </c>
      <c r="I104">
        <f t="shared" si="8"/>
        <v>1510.1452800000002</v>
      </c>
      <c r="J104">
        <f t="shared" si="9"/>
        <v>628.4208000000001</v>
      </c>
      <c r="K104">
        <f t="shared" si="10"/>
        <v>653.51328000000012</v>
      </c>
      <c r="L104">
        <f t="shared" si="11"/>
        <v>2146.7712000000001</v>
      </c>
      <c r="M104">
        <f t="shared" si="12"/>
        <v>2126.9606400000002</v>
      </c>
      <c r="N104">
        <f t="shared" si="13"/>
        <v>1865.3779200000004</v>
      </c>
    </row>
    <row r="105" spans="1:17" x14ac:dyDescent="0.2">
      <c r="A105" s="5">
        <f t="shared" si="14"/>
        <v>1995</v>
      </c>
      <c r="B105">
        <v>5.4981999999999998</v>
      </c>
      <c r="C105">
        <v>2.6122000000000001</v>
      </c>
      <c r="D105">
        <v>2.5886999999999998</v>
      </c>
      <c r="E105">
        <v>9.2579999999999991</v>
      </c>
      <c r="F105">
        <v>8.5061</v>
      </c>
      <c r="G105">
        <v>7.0061999999999998</v>
      </c>
      <c r="H105" s="5">
        <f t="shared" si="15"/>
        <v>1995</v>
      </c>
      <c r="I105">
        <f t="shared" si="8"/>
        <v>369.47904000000005</v>
      </c>
      <c r="J105">
        <f t="shared" si="9"/>
        <v>175.53984000000003</v>
      </c>
      <c r="K105">
        <f t="shared" si="10"/>
        <v>173.96063999999998</v>
      </c>
      <c r="L105">
        <f t="shared" si="11"/>
        <v>622.13759999999991</v>
      </c>
      <c r="M105">
        <f t="shared" si="12"/>
        <v>571.60991999999999</v>
      </c>
      <c r="N105">
        <f t="shared" si="13"/>
        <v>470.81664000000001</v>
      </c>
    </row>
    <row r="106" spans="1:17" x14ac:dyDescent="0.2">
      <c r="A106" s="5">
        <f t="shared" si="14"/>
        <v>1996</v>
      </c>
      <c r="B106">
        <v>24.84</v>
      </c>
      <c r="C106">
        <v>14.4</v>
      </c>
      <c r="D106">
        <v>15.01</v>
      </c>
      <c r="E106">
        <v>22.19</v>
      </c>
      <c r="F106">
        <v>24.05</v>
      </c>
      <c r="G106">
        <v>28.04</v>
      </c>
      <c r="H106" s="5">
        <f t="shared" si="15"/>
        <v>1996</v>
      </c>
      <c r="I106">
        <f t="shared" si="8"/>
        <v>1669.2480000000003</v>
      </c>
      <c r="J106">
        <f t="shared" si="9"/>
        <v>967.68000000000006</v>
      </c>
      <c r="K106">
        <f t="shared" si="10"/>
        <v>1008.6720000000001</v>
      </c>
      <c r="L106">
        <f t="shared" si="11"/>
        <v>1491.1680000000003</v>
      </c>
      <c r="M106">
        <f t="shared" si="12"/>
        <v>1616.16</v>
      </c>
      <c r="N106">
        <f t="shared" si="13"/>
        <v>1884.288</v>
      </c>
    </row>
    <row r="107" spans="1:17" x14ac:dyDescent="0.2">
      <c r="A107" s="5">
        <f t="shared" si="14"/>
        <v>1997</v>
      </c>
      <c r="B107">
        <v>51.4</v>
      </c>
      <c r="C107">
        <v>20.8</v>
      </c>
      <c r="D107">
        <v>20.7</v>
      </c>
      <c r="E107">
        <v>60.8</v>
      </c>
      <c r="F107">
        <v>62.6</v>
      </c>
      <c r="G107">
        <v>62.3</v>
      </c>
      <c r="H107" s="5">
        <f t="shared" si="15"/>
        <v>1997</v>
      </c>
      <c r="I107">
        <f t="shared" si="8"/>
        <v>3454.0800000000004</v>
      </c>
      <c r="J107">
        <f t="shared" si="9"/>
        <v>1397.7600000000002</v>
      </c>
      <c r="K107">
        <f t="shared" si="10"/>
        <v>1391.0400000000002</v>
      </c>
      <c r="L107">
        <f t="shared" si="11"/>
        <v>4085.76</v>
      </c>
      <c r="M107">
        <f t="shared" si="12"/>
        <v>4206.72</v>
      </c>
      <c r="N107">
        <f t="shared" si="13"/>
        <v>4186.5600000000004</v>
      </c>
    </row>
    <row r="108" spans="1:17" x14ac:dyDescent="0.2">
      <c r="A108" s="5">
        <f t="shared" si="14"/>
        <v>1998</v>
      </c>
      <c r="B108">
        <v>30.83</v>
      </c>
      <c r="C108">
        <v>14.5</v>
      </c>
      <c r="D108">
        <v>18.77</v>
      </c>
      <c r="E108">
        <v>33.81</v>
      </c>
      <c r="F108">
        <v>37.340000000000003</v>
      </c>
      <c r="G108">
        <v>38.57</v>
      </c>
      <c r="H108" s="5">
        <f t="shared" si="15"/>
        <v>1998</v>
      </c>
      <c r="I108">
        <f t="shared" si="8"/>
        <v>2071.7760000000003</v>
      </c>
      <c r="J108">
        <f t="shared" si="9"/>
        <v>974.40000000000009</v>
      </c>
      <c r="K108">
        <f t="shared" si="10"/>
        <v>1261.3440000000003</v>
      </c>
      <c r="L108">
        <f t="shared" si="11"/>
        <v>2272.0320000000002</v>
      </c>
      <c r="M108">
        <f t="shared" si="12"/>
        <v>2509.2480000000005</v>
      </c>
      <c r="N108">
        <f t="shared" si="13"/>
        <v>2591.904</v>
      </c>
      <c r="Q108">
        <v>44</v>
      </c>
    </row>
    <row r="109" spans="1:17" x14ac:dyDescent="0.2">
      <c r="A109" s="5">
        <f t="shared" si="14"/>
        <v>1999</v>
      </c>
      <c r="B109">
        <v>40.84256357360406</v>
      </c>
      <c r="C109">
        <v>26.302368243654822</v>
      </c>
      <c r="D109">
        <v>20.397754964467008</v>
      </c>
      <c r="E109">
        <v>52.067953461928937</v>
      </c>
      <c r="F109">
        <v>52.844544974619296</v>
      </c>
      <c r="G109">
        <v>37.618150659898475</v>
      </c>
      <c r="H109" s="5">
        <f t="shared" si="15"/>
        <v>1999</v>
      </c>
      <c r="I109">
        <f t="shared" si="8"/>
        <v>2744.6202721461932</v>
      </c>
      <c r="J109">
        <f t="shared" si="9"/>
        <v>1767.5191459736043</v>
      </c>
      <c r="K109">
        <f t="shared" si="10"/>
        <v>1370.729133612183</v>
      </c>
      <c r="L109">
        <f t="shared" si="11"/>
        <v>3498.9664726416249</v>
      </c>
      <c r="M109">
        <f t="shared" si="12"/>
        <v>3551.1534222944169</v>
      </c>
      <c r="N109">
        <f t="shared" si="13"/>
        <v>2527.9397243451781</v>
      </c>
      <c r="Q109">
        <v>18</v>
      </c>
    </row>
    <row r="110" spans="1:17" x14ac:dyDescent="0.2">
      <c r="A110" s="5">
        <f t="shared" si="14"/>
        <v>2000</v>
      </c>
      <c r="B110">
        <v>36.806818829268295</v>
      </c>
      <c r="C110">
        <v>22.49417151219512</v>
      </c>
      <c r="D110">
        <v>22.829211658536583</v>
      </c>
      <c r="E110">
        <v>33.103900097560974</v>
      </c>
      <c r="F110">
        <v>38.11772692682927</v>
      </c>
      <c r="G110">
        <v>35.381875609756101</v>
      </c>
      <c r="H110" s="5">
        <f t="shared" si="15"/>
        <v>2000</v>
      </c>
      <c r="I110">
        <f t="shared" si="8"/>
        <v>2473.4182253268295</v>
      </c>
      <c r="J110">
        <f t="shared" si="9"/>
        <v>1511.6083256195122</v>
      </c>
      <c r="K110">
        <f t="shared" si="10"/>
        <v>1534.1230234536586</v>
      </c>
      <c r="L110">
        <f t="shared" si="11"/>
        <v>2224.5820865560977</v>
      </c>
      <c r="M110">
        <f t="shared" si="12"/>
        <v>2561.5112494829273</v>
      </c>
      <c r="N110">
        <f t="shared" si="13"/>
        <v>2377.6620409756101</v>
      </c>
      <c r="Q110">
        <v>18</v>
      </c>
    </row>
    <row r="111" spans="1:17" x14ac:dyDescent="0.2">
      <c r="A111" s="5">
        <f t="shared" si="14"/>
        <v>2001</v>
      </c>
      <c r="B111">
        <v>38.139790243902446</v>
      </c>
      <c r="C111">
        <v>11.832383414634144</v>
      </c>
      <c r="D111">
        <v>18.164307512195123</v>
      </c>
      <c r="E111">
        <v>24.874530731707313</v>
      </c>
      <c r="F111">
        <v>28.035286829268294</v>
      </c>
      <c r="G111">
        <v>39.639847902439023</v>
      </c>
      <c r="H111" s="5">
        <f t="shared" si="15"/>
        <v>2001</v>
      </c>
      <c r="I111">
        <f t="shared" si="8"/>
        <v>2562.9939043902446</v>
      </c>
      <c r="J111">
        <f t="shared" si="9"/>
        <v>795.13616546341461</v>
      </c>
      <c r="K111">
        <f t="shared" si="10"/>
        <v>1220.6414648195123</v>
      </c>
      <c r="L111">
        <f t="shared" si="11"/>
        <v>1671.5684651707318</v>
      </c>
      <c r="M111">
        <f t="shared" si="12"/>
        <v>1883.9712749268297</v>
      </c>
      <c r="N111">
        <f t="shared" si="13"/>
        <v>2663.7977790439027</v>
      </c>
      <c r="Q111">
        <v>31</v>
      </c>
    </row>
    <row r="112" spans="1:17" x14ac:dyDescent="0.2">
      <c r="A112" s="5">
        <f t="shared" si="14"/>
        <v>2002</v>
      </c>
      <c r="B112">
        <v>35.259</v>
      </c>
      <c r="C112">
        <v>18.036000000000001</v>
      </c>
      <c r="D112">
        <v>19.696999999999999</v>
      </c>
      <c r="E112">
        <v>41.664999999999999</v>
      </c>
      <c r="F112">
        <v>40.716000000000001</v>
      </c>
      <c r="G112">
        <v>41.524000000000001</v>
      </c>
      <c r="H112" s="5">
        <f t="shared" si="15"/>
        <v>2002</v>
      </c>
      <c r="I112">
        <f t="shared" ref="I112:N112" si="16">B112*60*1.12</f>
        <v>2369.4048000000003</v>
      </c>
      <c r="J112">
        <f t="shared" si="16"/>
        <v>1212.0192000000002</v>
      </c>
      <c r="K112">
        <f t="shared" si="16"/>
        <v>1323.6384</v>
      </c>
      <c r="L112">
        <f t="shared" si="16"/>
        <v>2799.8880000000004</v>
      </c>
      <c r="M112">
        <f t="shared" si="16"/>
        <v>2736.1152000000002</v>
      </c>
      <c r="N112">
        <f t="shared" si="16"/>
        <v>2790.4128000000005</v>
      </c>
      <c r="Q112">
        <v>38</v>
      </c>
    </row>
    <row r="113" spans="1:17" x14ac:dyDescent="0.2">
      <c r="A113" s="5">
        <v>2003</v>
      </c>
      <c r="B113">
        <v>34.5</v>
      </c>
      <c r="C113">
        <v>18.2</v>
      </c>
      <c r="D113">
        <v>23.6</v>
      </c>
      <c r="E113">
        <v>51.6</v>
      </c>
      <c r="F113">
        <v>59.5</v>
      </c>
      <c r="G113">
        <v>61</v>
      </c>
      <c r="Q113">
        <v>44</v>
      </c>
    </row>
    <row r="114" spans="1:17" x14ac:dyDescent="0.2">
      <c r="A114" s="5">
        <v>2004</v>
      </c>
      <c r="B114">
        <v>60.536890243902441</v>
      </c>
      <c r="C114">
        <v>18.924695121951224</v>
      </c>
      <c r="D114">
        <v>19.478048780487811</v>
      </c>
      <c r="E114">
        <v>54.671341463414635</v>
      </c>
      <c r="F114">
        <v>55.556707317073169</v>
      </c>
      <c r="G114">
        <v>65.262530487804867</v>
      </c>
      <c r="Q114" s="5">
        <v>33.111978098331775</v>
      </c>
    </row>
    <row r="115" spans="1:17" x14ac:dyDescent="0.2">
      <c r="A115" s="5">
        <v>2005</v>
      </c>
      <c r="B115">
        <v>44</v>
      </c>
      <c r="C115">
        <v>18</v>
      </c>
      <c r="D115">
        <v>18</v>
      </c>
      <c r="E115">
        <v>31</v>
      </c>
      <c r="F115">
        <v>38</v>
      </c>
      <c r="G115">
        <v>44</v>
      </c>
      <c r="Q115" s="5">
        <v>21.052994990112062</v>
      </c>
    </row>
    <row r="116" spans="1:17" x14ac:dyDescent="0.2">
      <c r="A116" s="5">
        <v>2006</v>
      </c>
      <c r="B116" s="5">
        <v>33.111978098331775</v>
      </c>
      <c r="C116" s="5">
        <v>21.052994990112062</v>
      </c>
      <c r="D116" s="5">
        <v>22.811939697224567</v>
      </c>
      <c r="E116" s="5">
        <v>43.634205134156346</v>
      </c>
      <c r="F116" s="5">
        <v>45.082316646933471</v>
      </c>
      <c r="G116" s="5">
        <v>46.319684745415088</v>
      </c>
      <c r="Q116" s="5">
        <v>22.811939697224567</v>
      </c>
    </row>
    <row r="117" spans="1:17" x14ac:dyDescent="0.2">
      <c r="A117" s="5">
        <v>2007</v>
      </c>
      <c r="B117">
        <v>2.95</v>
      </c>
      <c r="C117">
        <v>1.72</v>
      </c>
      <c r="D117">
        <v>1.0780000000000001</v>
      </c>
      <c r="E117">
        <v>6.0679999999999996</v>
      </c>
      <c r="F117">
        <v>4.7889999999999997</v>
      </c>
      <c r="G117">
        <v>6.85</v>
      </c>
      <c r="Q117" s="5">
        <v>43.634205134156346</v>
      </c>
    </row>
    <row r="118" spans="1:17" x14ac:dyDescent="0.2">
      <c r="A118" s="5">
        <v>2008</v>
      </c>
      <c r="B118">
        <v>51.69</v>
      </c>
      <c r="C118">
        <v>27.135999999999999</v>
      </c>
      <c r="D118">
        <v>38.021999999999998</v>
      </c>
      <c r="E118">
        <v>45.706000000000003</v>
      </c>
      <c r="F118">
        <v>45.856999999999999</v>
      </c>
      <c r="G118">
        <v>48.83</v>
      </c>
      <c r="Q118" s="5">
        <v>45.082316646933471</v>
      </c>
    </row>
    <row r="119" spans="1:17" x14ac:dyDescent="0.2">
      <c r="A119" s="5">
        <v>2009</v>
      </c>
      <c r="B119" s="25">
        <v>2.48</v>
      </c>
      <c r="C119" s="25">
        <v>4.91</v>
      </c>
      <c r="D119" s="25">
        <v>4.38</v>
      </c>
      <c r="E119" s="25">
        <v>2.61</v>
      </c>
      <c r="F119" s="25">
        <v>8.27</v>
      </c>
      <c r="G119" s="25">
        <v>5.32</v>
      </c>
      <c r="Q119" s="5">
        <v>46.319684745415088</v>
      </c>
    </row>
    <row r="120" spans="1:17" x14ac:dyDescent="0.2">
      <c r="A120" s="5">
        <v>2010</v>
      </c>
      <c r="B120" s="39">
        <v>34.426270772685001</v>
      </c>
      <c r="C120" s="39">
        <v>18.518178246727498</v>
      </c>
      <c r="D120" s="39">
        <v>24.411951305279995</v>
      </c>
      <c r="E120" s="39">
        <v>35.676356042002496</v>
      </c>
      <c r="F120" s="39">
        <v>37.017678177810005</v>
      </c>
      <c r="G120" s="39">
        <v>39.721065231375015</v>
      </c>
      <c r="Q120">
        <v>2.95</v>
      </c>
    </row>
    <row r="121" spans="1:17" x14ac:dyDescent="0.2">
      <c r="A121" s="5">
        <v>2011</v>
      </c>
      <c r="B121" s="39">
        <v>19.148468526000002</v>
      </c>
      <c r="C121" s="39">
        <v>6.4270760533269238</v>
      </c>
      <c r="D121" s="39">
        <v>8.4494429871161572</v>
      </c>
      <c r="E121" s="39">
        <v>23.147570857569235</v>
      </c>
      <c r="F121" s="39">
        <v>23.818030269583847</v>
      </c>
      <c r="G121" s="39">
        <v>24.932517517938461</v>
      </c>
      <c r="Q121">
        <v>1.72</v>
      </c>
    </row>
    <row r="122" spans="1:17" x14ac:dyDescent="0.2">
      <c r="A122" s="5">
        <v>2012</v>
      </c>
      <c r="B122" s="40">
        <v>39.520000000000003</v>
      </c>
      <c r="C122" s="40">
        <v>15.22</v>
      </c>
      <c r="D122" s="40">
        <v>19.41</v>
      </c>
      <c r="E122" s="40">
        <v>44.37</v>
      </c>
      <c r="F122" s="40">
        <v>46.67</v>
      </c>
      <c r="G122" s="40">
        <v>44.76</v>
      </c>
      <c r="Q122">
        <v>1.0780000000000001</v>
      </c>
    </row>
    <row r="123" spans="1:17" x14ac:dyDescent="0.2">
      <c r="Q123">
        <v>6.0679999999999996</v>
      </c>
    </row>
    <row r="124" spans="1:17" x14ac:dyDescent="0.2">
      <c r="Q124">
        <v>4.7889999999999997</v>
      </c>
    </row>
    <row r="125" spans="1:17" x14ac:dyDescent="0.2">
      <c r="Q125">
        <v>6.85</v>
      </c>
    </row>
    <row r="126" spans="1:17" x14ac:dyDescent="0.2">
      <c r="Q126">
        <v>51.69</v>
      </c>
    </row>
    <row r="127" spans="1:17" x14ac:dyDescent="0.2">
      <c r="Q127">
        <v>27.135999999999999</v>
      </c>
    </row>
    <row r="128" spans="1:17" x14ac:dyDescent="0.2">
      <c r="Q128">
        <v>38.021999999999998</v>
      </c>
    </row>
    <row r="129" spans="2:17" x14ac:dyDescent="0.2">
      <c r="Q129">
        <v>45.706000000000003</v>
      </c>
    </row>
    <row r="130" spans="2:17" x14ac:dyDescent="0.2">
      <c r="Q130">
        <v>45.856999999999999</v>
      </c>
    </row>
    <row r="131" spans="2:17" x14ac:dyDescent="0.2">
      <c r="Q131">
        <v>48.83</v>
      </c>
    </row>
    <row r="132" spans="2:17" x14ac:dyDescent="0.2">
      <c r="Q132" s="25">
        <v>2.48</v>
      </c>
    </row>
    <row r="133" spans="2:17" x14ac:dyDescent="0.2">
      <c r="Q133" s="25">
        <v>4.91</v>
      </c>
    </row>
    <row r="134" spans="2:17" x14ac:dyDescent="0.2">
      <c r="Q134" s="25">
        <v>4.38</v>
      </c>
    </row>
    <row r="135" spans="2:17" x14ac:dyDescent="0.2">
      <c r="Q135" s="25">
        <v>2.61</v>
      </c>
    </row>
    <row r="136" spans="2:17" x14ac:dyDescent="0.2">
      <c r="B136" s="5"/>
      <c r="C136" s="5"/>
      <c r="Q136" s="25">
        <v>8.27</v>
      </c>
    </row>
    <row r="137" spans="2:17" x14ac:dyDescent="0.2">
      <c r="Q137" s="25">
        <v>5.32</v>
      </c>
    </row>
    <row r="138" spans="2:17" x14ac:dyDescent="0.2">
      <c r="Q138" s="39">
        <v>34.426270772685001</v>
      </c>
    </row>
    <row r="139" spans="2:17" x14ac:dyDescent="0.2">
      <c r="B139" s="25"/>
      <c r="C139" s="25"/>
      <c r="Q139" s="39">
        <v>18.518178246727498</v>
      </c>
    </row>
    <row r="140" spans="2:17" x14ac:dyDescent="0.2">
      <c r="B140" s="39"/>
      <c r="C140" s="39"/>
      <c r="Q140" s="39">
        <v>24.411951305279995</v>
      </c>
    </row>
    <row r="141" spans="2:17" x14ac:dyDescent="0.2">
      <c r="B141" s="39"/>
      <c r="C141" s="39"/>
      <c r="Q141" s="39">
        <v>35.676356042002496</v>
      </c>
    </row>
    <row r="142" spans="2:17" x14ac:dyDescent="0.2">
      <c r="B142" s="40"/>
      <c r="C142" s="40"/>
      <c r="Q142" s="39">
        <v>37.017678177810005</v>
      </c>
    </row>
    <row r="143" spans="2:17" x14ac:dyDescent="0.2">
      <c r="Q143" s="39">
        <v>39.721065231375015</v>
      </c>
    </row>
    <row r="144" spans="2:17" x14ac:dyDescent="0.2">
      <c r="Q144" s="39">
        <v>19.148468526000002</v>
      </c>
    </row>
    <row r="145" spans="17:17" x14ac:dyDescent="0.2">
      <c r="Q145" s="39">
        <v>6.4270760533269238</v>
      </c>
    </row>
    <row r="146" spans="17:17" x14ac:dyDescent="0.2">
      <c r="Q146" s="39">
        <v>8.4494429871161572</v>
      </c>
    </row>
    <row r="147" spans="17:17" x14ac:dyDescent="0.2">
      <c r="Q147" s="39">
        <v>23.147570857569235</v>
      </c>
    </row>
    <row r="148" spans="17:17" x14ac:dyDescent="0.2">
      <c r="Q148" s="39">
        <v>23.818030269583847</v>
      </c>
    </row>
    <row r="149" spans="17:17" x14ac:dyDescent="0.2">
      <c r="Q149" s="39">
        <v>24.932517517938461</v>
      </c>
    </row>
  </sheetData>
  <phoneticPr fontId="5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81"/>
  <sheetViews>
    <sheetView topLeftCell="A391" workbookViewId="0">
      <selection activeCell="B434" sqref="B434"/>
    </sheetView>
  </sheetViews>
  <sheetFormatPr defaultRowHeight="12.75" x14ac:dyDescent="0.2"/>
  <cols>
    <col min="1" max="6" width="9.140625" style="36"/>
    <col min="7" max="7" width="12" style="36" customWidth="1"/>
    <col min="8" max="16384" width="9.140625" style="36"/>
  </cols>
  <sheetData>
    <row r="1" spans="2:20" x14ac:dyDescent="0.2">
      <c r="B1" s="36" t="s">
        <v>17</v>
      </c>
      <c r="C1" s="36" t="s">
        <v>60</v>
      </c>
      <c r="D1" s="36" t="s">
        <v>179</v>
      </c>
      <c r="E1" s="36" t="s">
        <v>61</v>
      </c>
      <c r="F1" s="36" t="s">
        <v>59</v>
      </c>
      <c r="G1" s="36" t="s">
        <v>180</v>
      </c>
      <c r="H1" s="36" t="s">
        <v>181</v>
      </c>
      <c r="R1" s="36" t="s">
        <v>17</v>
      </c>
      <c r="S1" s="36" t="s">
        <v>18</v>
      </c>
      <c r="T1" s="36" t="s">
        <v>19</v>
      </c>
    </row>
    <row r="2" spans="2:20" x14ac:dyDescent="0.2">
      <c r="B2" s="36">
        <v>1930</v>
      </c>
      <c r="C2" s="36">
        <v>4</v>
      </c>
      <c r="D2" s="36">
        <v>6.5</v>
      </c>
      <c r="E2" s="36">
        <v>5.5</v>
      </c>
      <c r="F2" s="36">
        <v>7.4</v>
      </c>
      <c r="G2" s="36">
        <f>E2-D2</f>
        <v>-1</v>
      </c>
      <c r="H2" s="36">
        <f>D2-F2</f>
        <v>-0.90000000000000036</v>
      </c>
      <c r="R2" s="36">
        <v>1930</v>
      </c>
      <c r="S2" s="36">
        <v>1</v>
      </c>
      <c r="T2" s="36">
        <v>19.100000000000001</v>
      </c>
    </row>
    <row r="3" spans="2:20" x14ac:dyDescent="0.2">
      <c r="B3" s="36">
        <v>1931</v>
      </c>
      <c r="C3" s="36">
        <v>4</v>
      </c>
      <c r="D3" s="36">
        <v>28.4</v>
      </c>
      <c r="E3" s="36">
        <v>32.299999999999997</v>
      </c>
      <c r="F3" s="36">
        <v>25.2</v>
      </c>
      <c r="G3" s="36">
        <f t="shared" ref="G3:G66" si="0">E3-D3</f>
        <v>3.8999999999999986</v>
      </c>
      <c r="H3" s="36">
        <f t="shared" ref="H3:H66" si="1">D3-F3</f>
        <v>3.1999999999999993</v>
      </c>
      <c r="R3" s="36">
        <v>1931</v>
      </c>
      <c r="S3" s="36">
        <v>1</v>
      </c>
      <c r="T3" s="36">
        <v>25</v>
      </c>
    </row>
    <row r="4" spans="2:20" x14ac:dyDescent="0.2">
      <c r="B4" s="36">
        <v>1932</v>
      </c>
      <c r="C4" s="36">
        <v>4</v>
      </c>
      <c r="D4" s="36">
        <v>28.6</v>
      </c>
      <c r="E4" s="36">
        <v>22.7</v>
      </c>
      <c r="F4" s="36">
        <v>23.9</v>
      </c>
      <c r="G4" s="36">
        <f t="shared" si="0"/>
        <v>-5.9000000000000021</v>
      </c>
      <c r="H4" s="36">
        <f t="shared" si="1"/>
        <v>4.7000000000000028</v>
      </c>
      <c r="R4" s="36">
        <v>1932</v>
      </c>
      <c r="S4" s="36">
        <v>1</v>
      </c>
      <c r="T4" s="36">
        <v>30.2</v>
      </c>
    </row>
    <row r="5" spans="2:20" x14ac:dyDescent="0.2">
      <c r="B5" s="36">
        <v>1933</v>
      </c>
      <c r="C5" s="36">
        <v>4</v>
      </c>
      <c r="D5" s="36">
        <v>22.9</v>
      </c>
      <c r="E5" s="36">
        <v>25.1</v>
      </c>
      <c r="F5" s="36">
        <v>22.1</v>
      </c>
      <c r="G5" s="36">
        <f t="shared" si="0"/>
        <v>2.2000000000000028</v>
      </c>
      <c r="H5" s="36">
        <f t="shared" si="1"/>
        <v>0.79999999999999716</v>
      </c>
      <c r="R5" s="36">
        <v>1933</v>
      </c>
      <c r="S5" s="36">
        <v>1</v>
      </c>
      <c r="T5" s="36">
        <v>28</v>
      </c>
    </row>
    <row r="6" spans="2:20" x14ac:dyDescent="0.2">
      <c r="B6" s="36">
        <v>1934</v>
      </c>
      <c r="C6" s="36">
        <v>4</v>
      </c>
      <c r="D6" s="36">
        <v>18</v>
      </c>
      <c r="E6" s="36">
        <v>21.9</v>
      </c>
      <c r="F6" s="36">
        <v>18.7</v>
      </c>
      <c r="G6" s="36">
        <f t="shared" si="0"/>
        <v>3.8999999999999986</v>
      </c>
      <c r="H6" s="36">
        <f t="shared" si="1"/>
        <v>-0.69999999999999929</v>
      </c>
      <c r="R6" s="36">
        <v>1934</v>
      </c>
      <c r="S6" s="36">
        <v>1</v>
      </c>
      <c r="T6" s="36">
        <v>12.7</v>
      </c>
    </row>
    <row r="7" spans="2:20" x14ac:dyDescent="0.2">
      <c r="B7" s="36">
        <v>1935</v>
      </c>
      <c r="C7" s="36">
        <v>4</v>
      </c>
      <c r="D7" s="36">
        <v>26.1</v>
      </c>
      <c r="E7" s="36">
        <v>27</v>
      </c>
      <c r="F7" s="36">
        <v>24.1</v>
      </c>
      <c r="G7" s="36">
        <f t="shared" si="0"/>
        <v>0.89999999999999858</v>
      </c>
      <c r="H7" s="36">
        <f t="shared" si="1"/>
        <v>2</v>
      </c>
      <c r="R7" s="36">
        <v>1935</v>
      </c>
      <c r="S7" s="36">
        <v>1</v>
      </c>
      <c r="T7" s="36">
        <v>27.7</v>
      </c>
    </row>
    <row r="8" spans="2:20" x14ac:dyDescent="0.2">
      <c r="B8" s="36">
        <v>1936</v>
      </c>
      <c r="C8" s="36">
        <v>4</v>
      </c>
      <c r="D8" s="36">
        <v>20.2</v>
      </c>
      <c r="E8" s="36">
        <v>20.6</v>
      </c>
      <c r="F8" s="36">
        <v>19.399999999999999</v>
      </c>
      <c r="G8" s="36">
        <f t="shared" si="0"/>
        <v>0.40000000000000213</v>
      </c>
      <c r="H8" s="36">
        <f t="shared" si="1"/>
        <v>0.80000000000000071</v>
      </c>
      <c r="R8" s="36">
        <v>1936</v>
      </c>
      <c r="S8" s="36">
        <v>1</v>
      </c>
      <c r="T8" s="36">
        <v>21.8</v>
      </c>
    </row>
    <row r="9" spans="2:20" x14ac:dyDescent="0.2">
      <c r="B9" s="36">
        <v>1937</v>
      </c>
      <c r="C9" s="36">
        <v>4</v>
      </c>
      <c r="D9" s="36">
        <v>30.3</v>
      </c>
      <c r="E9" s="36">
        <v>32.200000000000003</v>
      </c>
      <c r="F9" s="36">
        <v>28.8</v>
      </c>
      <c r="G9" s="36">
        <f t="shared" si="0"/>
        <v>1.9000000000000021</v>
      </c>
      <c r="H9" s="36">
        <f t="shared" si="1"/>
        <v>1.5</v>
      </c>
      <c r="R9" s="36">
        <v>1937</v>
      </c>
      <c r="S9" s="36">
        <v>1</v>
      </c>
      <c r="T9" s="36">
        <v>28.3</v>
      </c>
    </row>
    <row r="10" spans="2:20" x14ac:dyDescent="0.2">
      <c r="B10" s="36">
        <v>1938</v>
      </c>
      <c r="C10" s="36">
        <v>4</v>
      </c>
      <c r="D10" s="36">
        <v>11.7</v>
      </c>
      <c r="E10" s="36">
        <v>12.4</v>
      </c>
      <c r="F10" s="36">
        <v>11.7</v>
      </c>
      <c r="G10" s="36">
        <f t="shared" si="0"/>
        <v>0.70000000000000107</v>
      </c>
      <c r="H10" s="36">
        <f t="shared" si="1"/>
        <v>0</v>
      </c>
      <c r="R10" s="36">
        <v>1938</v>
      </c>
      <c r="S10" s="36">
        <v>1</v>
      </c>
      <c r="T10" s="36">
        <v>10.199999999999999</v>
      </c>
    </row>
    <row r="11" spans="2:20" x14ac:dyDescent="0.2">
      <c r="B11" s="36">
        <v>1939</v>
      </c>
      <c r="C11" s="36">
        <v>4</v>
      </c>
      <c r="D11" s="36">
        <v>24.4</v>
      </c>
      <c r="E11" s="36">
        <v>26.7</v>
      </c>
      <c r="F11" s="36">
        <v>25.8</v>
      </c>
      <c r="G11" s="36">
        <f t="shared" si="0"/>
        <v>2.3000000000000007</v>
      </c>
      <c r="H11" s="36">
        <f t="shared" si="1"/>
        <v>-1.4000000000000021</v>
      </c>
      <c r="R11" s="36">
        <v>1939</v>
      </c>
      <c r="S11" s="36">
        <v>1</v>
      </c>
      <c r="T11" s="36">
        <v>25.2</v>
      </c>
    </row>
    <row r="12" spans="2:20" x14ac:dyDescent="0.2">
      <c r="B12" s="36">
        <v>1940</v>
      </c>
      <c r="C12" s="36">
        <v>4</v>
      </c>
      <c r="D12" s="36">
        <v>30.6</v>
      </c>
      <c r="E12" s="36">
        <v>33.6</v>
      </c>
      <c r="F12" s="36">
        <v>28.6</v>
      </c>
      <c r="G12" s="36">
        <f t="shared" si="0"/>
        <v>3</v>
      </c>
      <c r="H12" s="36">
        <f t="shared" si="1"/>
        <v>2</v>
      </c>
      <c r="R12" s="36">
        <v>1940</v>
      </c>
      <c r="S12" s="36">
        <v>1</v>
      </c>
      <c r="T12" s="36">
        <v>28.2</v>
      </c>
    </row>
    <row r="13" spans="2:20" x14ac:dyDescent="0.2">
      <c r="B13" s="36">
        <v>1941</v>
      </c>
      <c r="C13" s="36">
        <v>4</v>
      </c>
      <c r="D13" s="36">
        <v>8.6999999999999993</v>
      </c>
      <c r="E13" s="36">
        <v>8.1999999999999993</v>
      </c>
      <c r="F13" s="36">
        <v>8.1</v>
      </c>
      <c r="G13" s="36">
        <f t="shared" si="0"/>
        <v>-0.5</v>
      </c>
      <c r="H13" s="36">
        <f t="shared" si="1"/>
        <v>0.59999999999999964</v>
      </c>
      <c r="R13" s="36">
        <v>1941</v>
      </c>
      <c r="S13" s="36">
        <v>1</v>
      </c>
      <c r="T13" s="36">
        <v>6.4</v>
      </c>
    </row>
    <row r="14" spans="2:20" x14ac:dyDescent="0.2">
      <c r="B14" s="36">
        <v>1942</v>
      </c>
      <c r="C14" s="36">
        <v>4</v>
      </c>
      <c r="D14" s="36">
        <v>10.9</v>
      </c>
      <c r="E14" s="36">
        <v>9.9</v>
      </c>
      <c r="F14" s="36">
        <v>10.7</v>
      </c>
      <c r="G14" s="36">
        <f t="shared" si="0"/>
        <v>-1</v>
      </c>
      <c r="H14" s="36">
        <f t="shared" si="1"/>
        <v>0.20000000000000107</v>
      </c>
      <c r="R14" s="36">
        <v>1942</v>
      </c>
      <c r="S14" s="36">
        <v>1</v>
      </c>
      <c r="T14" s="36">
        <v>12.5</v>
      </c>
    </row>
    <row r="15" spans="2:20" x14ac:dyDescent="0.2">
      <c r="B15" s="36">
        <v>1943</v>
      </c>
      <c r="C15" s="36">
        <v>4</v>
      </c>
      <c r="D15" s="36">
        <v>11.9</v>
      </c>
      <c r="E15" s="36">
        <v>10.9</v>
      </c>
      <c r="F15" s="36">
        <v>9.1999999999999993</v>
      </c>
      <c r="G15" s="36">
        <f t="shared" si="0"/>
        <v>-1</v>
      </c>
      <c r="H15" s="36">
        <f t="shared" si="1"/>
        <v>2.7000000000000011</v>
      </c>
      <c r="R15" s="36">
        <v>1943</v>
      </c>
      <c r="S15" s="36">
        <v>1</v>
      </c>
      <c r="T15" s="36">
        <v>11.3</v>
      </c>
    </row>
    <row r="16" spans="2:20" x14ac:dyDescent="0.2">
      <c r="B16" s="36">
        <v>1944</v>
      </c>
      <c r="C16" s="36">
        <v>4</v>
      </c>
      <c r="D16" s="36">
        <v>24.1</v>
      </c>
      <c r="E16" s="36">
        <v>23.1</v>
      </c>
      <c r="F16" s="36">
        <v>24.9</v>
      </c>
      <c r="G16" s="36">
        <f t="shared" si="0"/>
        <v>-1</v>
      </c>
      <c r="H16" s="36">
        <f t="shared" si="1"/>
        <v>-0.79999999999999716</v>
      </c>
      <c r="R16" s="36">
        <v>1944</v>
      </c>
      <c r="S16" s="36">
        <v>1</v>
      </c>
      <c r="T16" s="36">
        <v>23.3</v>
      </c>
    </row>
    <row r="17" spans="2:20" x14ac:dyDescent="0.2">
      <c r="B17" s="36">
        <v>1945</v>
      </c>
      <c r="C17" s="36">
        <v>4</v>
      </c>
      <c r="D17" s="36">
        <v>6.1</v>
      </c>
      <c r="E17" s="36">
        <v>9.9</v>
      </c>
      <c r="F17" s="36">
        <v>6.9</v>
      </c>
      <c r="G17" s="36">
        <f t="shared" si="0"/>
        <v>3.8000000000000007</v>
      </c>
      <c r="H17" s="36">
        <f t="shared" si="1"/>
        <v>-0.80000000000000071</v>
      </c>
      <c r="R17" s="36">
        <v>1945</v>
      </c>
      <c r="S17" s="36">
        <v>1</v>
      </c>
      <c r="T17" s="36">
        <v>8.1</v>
      </c>
    </row>
    <row r="18" spans="2:20" x14ac:dyDescent="0.2">
      <c r="B18" s="36">
        <v>1946</v>
      </c>
      <c r="C18" s="36">
        <v>4</v>
      </c>
      <c r="D18" s="36">
        <v>20.9</v>
      </c>
      <c r="E18" s="36">
        <v>15.1</v>
      </c>
      <c r="F18" s="36">
        <v>12.9</v>
      </c>
      <c r="G18" s="36">
        <f t="shared" si="0"/>
        <v>-5.7999999999999989</v>
      </c>
      <c r="H18" s="36">
        <f t="shared" si="1"/>
        <v>7.9999999999999982</v>
      </c>
      <c r="R18" s="36">
        <v>1946</v>
      </c>
      <c r="S18" s="36">
        <v>1</v>
      </c>
      <c r="T18" s="36">
        <v>28.4</v>
      </c>
    </row>
    <row r="19" spans="2:20" x14ac:dyDescent="0.2">
      <c r="B19" s="36">
        <v>1947</v>
      </c>
      <c r="C19" s="36">
        <v>4</v>
      </c>
      <c r="D19" s="36">
        <v>22.8</v>
      </c>
      <c r="E19" s="36">
        <v>24.1</v>
      </c>
      <c r="F19" s="36">
        <v>20.399999999999999</v>
      </c>
      <c r="G19" s="36">
        <f t="shared" si="0"/>
        <v>1.3000000000000007</v>
      </c>
      <c r="H19" s="36">
        <f t="shared" si="1"/>
        <v>2.4000000000000021</v>
      </c>
      <c r="R19" s="36">
        <v>1947</v>
      </c>
      <c r="S19" s="36">
        <v>1</v>
      </c>
      <c r="T19" s="36">
        <v>21.2</v>
      </c>
    </row>
    <row r="20" spans="2:20" x14ac:dyDescent="0.2">
      <c r="B20" s="36">
        <v>1948</v>
      </c>
      <c r="C20" s="36">
        <v>4</v>
      </c>
      <c r="D20" s="36">
        <v>34.4</v>
      </c>
      <c r="E20" s="36">
        <v>34.4</v>
      </c>
      <c r="F20" s="36">
        <v>33</v>
      </c>
      <c r="G20" s="36">
        <f t="shared" si="0"/>
        <v>0</v>
      </c>
      <c r="H20" s="36">
        <f t="shared" si="1"/>
        <v>1.3999999999999986</v>
      </c>
      <c r="R20" s="36">
        <v>1948</v>
      </c>
      <c r="S20" s="36">
        <v>1</v>
      </c>
      <c r="T20" s="36">
        <v>24.9</v>
      </c>
    </row>
    <row r="21" spans="2:20" x14ac:dyDescent="0.2">
      <c r="B21" s="36">
        <v>1949</v>
      </c>
      <c r="C21" s="36">
        <v>4</v>
      </c>
      <c r="D21" s="36">
        <v>17.399999999999999</v>
      </c>
      <c r="E21" s="36">
        <v>19.7</v>
      </c>
      <c r="F21" s="36">
        <v>15.9</v>
      </c>
      <c r="G21" s="36">
        <f t="shared" si="0"/>
        <v>2.3000000000000007</v>
      </c>
      <c r="H21" s="36">
        <f t="shared" si="1"/>
        <v>1.4999999999999982</v>
      </c>
      <c r="R21" s="36">
        <v>1949</v>
      </c>
      <c r="S21" s="36">
        <v>1</v>
      </c>
      <c r="T21" s="36">
        <v>20.9</v>
      </c>
    </row>
    <row r="22" spans="2:20" x14ac:dyDescent="0.2">
      <c r="B22" s="36">
        <v>1950</v>
      </c>
      <c r="C22" s="36">
        <v>4</v>
      </c>
      <c r="D22" s="36">
        <v>26.4</v>
      </c>
      <c r="E22" s="36">
        <v>21.4</v>
      </c>
      <c r="F22" s="36">
        <v>24.8</v>
      </c>
      <c r="G22" s="36">
        <f t="shared" si="0"/>
        <v>-5</v>
      </c>
      <c r="H22" s="36">
        <f t="shared" si="1"/>
        <v>1.5999999999999979</v>
      </c>
      <c r="R22" s="36">
        <v>1950</v>
      </c>
      <c r="S22" s="36">
        <v>1</v>
      </c>
      <c r="T22" s="36">
        <v>23.4</v>
      </c>
    </row>
    <row r="23" spans="2:20" x14ac:dyDescent="0.2">
      <c r="B23" s="36">
        <v>1951</v>
      </c>
      <c r="C23" s="36">
        <v>4</v>
      </c>
      <c r="D23" s="36">
        <v>21.4</v>
      </c>
      <c r="E23" s="36">
        <v>24.2</v>
      </c>
      <c r="F23" s="36">
        <v>18.5</v>
      </c>
      <c r="G23" s="36">
        <f t="shared" si="0"/>
        <v>2.8000000000000007</v>
      </c>
      <c r="H23" s="36">
        <f t="shared" si="1"/>
        <v>2.8999999999999986</v>
      </c>
      <c r="R23" s="36">
        <v>1951</v>
      </c>
      <c r="S23" s="36">
        <v>1</v>
      </c>
      <c r="T23" s="36">
        <v>25.9</v>
      </c>
    </row>
    <row r="24" spans="2:20" x14ac:dyDescent="0.2">
      <c r="B24" s="36">
        <v>1952</v>
      </c>
      <c r="C24" s="36">
        <v>4</v>
      </c>
      <c r="D24" s="36">
        <v>17.100000000000001</v>
      </c>
      <c r="E24" s="36">
        <v>16.7</v>
      </c>
      <c r="F24" s="36">
        <v>15.8</v>
      </c>
      <c r="G24" s="36">
        <f t="shared" si="0"/>
        <v>-0.40000000000000213</v>
      </c>
      <c r="H24" s="36">
        <f t="shared" si="1"/>
        <v>1.3000000000000007</v>
      </c>
      <c r="R24" s="36">
        <v>1952</v>
      </c>
      <c r="S24" s="36">
        <v>1</v>
      </c>
      <c r="T24" s="36">
        <v>12</v>
      </c>
    </row>
    <row r="25" spans="2:20" x14ac:dyDescent="0.2">
      <c r="B25" s="36">
        <v>1953</v>
      </c>
      <c r="C25" s="36">
        <v>4</v>
      </c>
      <c r="D25" s="36">
        <v>32</v>
      </c>
      <c r="E25" s="36">
        <v>32.1</v>
      </c>
      <c r="F25" s="36">
        <v>24.5</v>
      </c>
      <c r="G25" s="36">
        <f t="shared" si="0"/>
        <v>0.10000000000000142</v>
      </c>
      <c r="H25" s="36">
        <f t="shared" si="1"/>
        <v>7.5</v>
      </c>
      <c r="R25" s="36">
        <v>1953</v>
      </c>
      <c r="S25" s="36">
        <v>1</v>
      </c>
      <c r="T25" s="36">
        <v>21.6</v>
      </c>
    </row>
    <row r="26" spans="2:20" x14ac:dyDescent="0.2">
      <c r="B26" s="36">
        <v>1954</v>
      </c>
      <c r="C26" s="36">
        <v>4</v>
      </c>
      <c r="D26" s="36">
        <v>12.5</v>
      </c>
      <c r="E26" s="36">
        <v>15.3</v>
      </c>
      <c r="F26" s="36">
        <v>15.6</v>
      </c>
      <c r="G26" s="36">
        <f t="shared" si="0"/>
        <v>2.8000000000000007</v>
      </c>
      <c r="H26" s="36">
        <f t="shared" si="1"/>
        <v>-3.0999999999999996</v>
      </c>
      <c r="R26" s="36">
        <v>1954</v>
      </c>
      <c r="S26" s="36">
        <v>1</v>
      </c>
      <c r="T26" s="36">
        <v>15</v>
      </c>
    </row>
    <row r="27" spans="2:20" x14ac:dyDescent="0.2">
      <c r="B27" s="36">
        <v>1955</v>
      </c>
      <c r="C27" s="36">
        <v>4</v>
      </c>
      <c r="D27" s="36">
        <v>5.4</v>
      </c>
      <c r="E27" s="36">
        <v>2.5</v>
      </c>
      <c r="F27" s="36">
        <v>8</v>
      </c>
      <c r="G27" s="36">
        <f t="shared" si="0"/>
        <v>-2.9000000000000004</v>
      </c>
      <c r="H27" s="36">
        <f t="shared" si="1"/>
        <v>-2.5999999999999996</v>
      </c>
      <c r="R27" s="36">
        <v>1955</v>
      </c>
      <c r="S27" s="36">
        <v>1</v>
      </c>
      <c r="T27" s="36">
        <v>3.3</v>
      </c>
    </row>
    <row r="28" spans="2:20" x14ac:dyDescent="0.2">
      <c r="B28" s="36">
        <v>1956</v>
      </c>
      <c r="C28" s="36">
        <v>4</v>
      </c>
      <c r="D28" s="36">
        <v>15.1</v>
      </c>
      <c r="E28" s="36">
        <v>15.6</v>
      </c>
      <c r="F28" s="36">
        <v>19.2</v>
      </c>
      <c r="G28" s="36">
        <f t="shared" si="0"/>
        <v>0.5</v>
      </c>
      <c r="H28" s="36">
        <f t="shared" si="1"/>
        <v>-4.0999999999999996</v>
      </c>
      <c r="R28" s="36">
        <v>1956</v>
      </c>
      <c r="S28" s="36">
        <v>1</v>
      </c>
      <c r="T28" s="36">
        <v>12.3</v>
      </c>
    </row>
    <row r="29" spans="2:20" x14ac:dyDescent="0.2">
      <c r="B29" s="36">
        <v>1957</v>
      </c>
      <c r="C29" s="36">
        <v>4</v>
      </c>
      <c r="D29" s="36">
        <v>15.8</v>
      </c>
      <c r="E29" s="36">
        <v>17</v>
      </c>
      <c r="F29" s="36">
        <v>15.3</v>
      </c>
      <c r="G29" s="36">
        <f t="shared" si="0"/>
        <v>1.1999999999999993</v>
      </c>
      <c r="H29" s="36">
        <f t="shared" si="1"/>
        <v>0.5</v>
      </c>
      <c r="R29" s="36">
        <v>1957</v>
      </c>
      <c r="S29" s="36">
        <v>1</v>
      </c>
      <c r="T29" s="36">
        <v>20.8</v>
      </c>
    </row>
    <row r="30" spans="2:20" x14ac:dyDescent="0.2">
      <c r="B30" s="36">
        <v>1958</v>
      </c>
      <c r="C30" s="36">
        <v>4</v>
      </c>
      <c r="D30" s="36">
        <v>36.9</v>
      </c>
      <c r="E30" s="36">
        <v>35.700000000000003</v>
      </c>
      <c r="F30" s="36">
        <v>24.2</v>
      </c>
      <c r="G30" s="36">
        <f t="shared" si="0"/>
        <v>-1.1999999999999957</v>
      </c>
      <c r="H30" s="36">
        <f t="shared" si="1"/>
        <v>12.7</v>
      </c>
      <c r="R30" s="36">
        <v>1958</v>
      </c>
      <c r="S30" s="36">
        <v>1</v>
      </c>
      <c r="T30" s="36">
        <v>37.5</v>
      </c>
    </row>
    <row r="31" spans="2:20" x14ac:dyDescent="0.2">
      <c r="B31" s="36">
        <v>1959</v>
      </c>
      <c r="C31" s="36">
        <v>4</v>
      </c>
      <c r="D31" s="36">
        <v>39.5</v>
      </c>
      <c r="E31" s="36">
        <v>39.4</v>
      </c>
      <c r="F31" s="36">
        <v>27</v>
      </c>
      <c r="G31" s="36">
        <f t="shared" si="0"/>
        <v>-0.10000000000000142</v>
      </c>
      <c r="H31" s="36">
        <f t="shared" si="1"/>
        <v>12.5</v>
      </c>
      <c r="R31" s="36">
        <v>1959</v>
      </c>
      <c r="S31" s="36">
        <v>1</v>
      </c>
      <c r="T31" s="36">
        <v>44.5</v>
      </c>
    </row>
    <row r="32" spans="2:20" x14ac:dyDescent="0.2">
      <c r="B32" s="36">
        <v>1960</v>
      </c>
      <c r="C32" s="36">
        <v>4</v>
      </c>
      <c r="D32" s="36">
        <v>34</v>
      </c>
      <c r="E32" s="36">
        <v>35.200000000000003</v>
      </c>
      <c r="F32" s="36">
        <v>29.8</v>
      </c>
      <c r="G32" s="36">
        <f t="shared" si="0"/>
        <v>1.2000000000000028</v>
      </c>
      <c r="H32" s="36">
        <f t="shared" si="1"/>
        <v>4.1999999999999993</v>
      </c>
      <c r="R32" s="36">
        <v>1960</v>
      </c>
      <c r="S32" s="36">
        <v>1</v>
      </c>
      <c r="T32" s="36">
        <v>21.9</v>
      </c>
    </row>
    <row r="33" spans="2:20" x14ac:dyDescent="0.2">
      <c r="B33" s="36">
        <v>1961</v>
      </c>
      <c r="C33" s="36">
        <v>4</v>
      </c>
      <c r="D33" s="36">
        <v>26.1</v>
      </c>
      <c r="E33" s="36">
        <v>27.6</v>
      </c>
      <c r="F33" s="36">
        <v>17.5</v>
      </c>
      <c r="G33" s="36">
        <f t="shared" si="0"/>
        <v>1.5</v>
      </c>
      <c r="H33" s="36">
        <f t="shared" si="1"/>
        <v>8.6000000000000014</v>
      </c>
      <c r="R33" s="36">
        <v>1961</v>
      </c>
      <c r="S33" s="36">
        <v>1</v>
      </c>
      <c r="T33" s="36">
        <v>33.6</v>
      </c>
    </row>
    <row r="34" spans="2:20" x14ac:dyDescent="0.2">
      <c r="B34" s="36">
        <v>1962</v>
      </c>
      <c r="C34" s="36">
        <v>4</v>
      </c>
      <c r="D34" s="36">
        <v>28.5</v>
      </c>
      <c r="E34" s="36">
        <v>27</v>
      </c>
      <c r="F34" s="36">
        <v>18.899999999999999</v>
      </c>
      <c r="G34" s="36">
        <f t="shared" si="0"/>
        <v>-1.5</v>
      </c>
      <c r="H34" s="36">
        <f t="shared" si="1"/>
        <v>9.6000000000000014</v>
      </c>
      <c r="R34" s="36">
        <v>1962</v>
      </c>
      <c r="S34" s="36">
        <v>1</v>
      </c>
      <c r="T34" s="36">
        <v>24.6</v>
      </c>
    </row>
    <row r="35" spans="2:20" x14ac:dyDescent="0.2">
      <c r="B35" s="36">
        <v>1963</v>
      </c>
      <c r="C35" s="36">
        <v>4</v>
      </c>
      <c r="D35" s="36">
        <v>41.5</v>
      </c>
      <c r="E35" s="36">
        <v>32.299999999999997</v>
      </c>
      <c r="F35" s="36">
        <v>22.7</v>
      </c>
      <c r="G35" s="36">
        <f t="shared" si="0"/>
        <v>-9.2000000000000028</v>
      </c>
      <c r="H35" s="36">
        <f t="shared" si="1"/>
        <v>18.8</v>
      </c>
      <c r="R35" s="36">
        <v>1963</v>
      </c>
      <c r="S35" s="36">
        <v>1</v>
      </c>
      <c r="T35" s="36">
        <v>37.9</v>
      </c>
    </row>
    <row r="36" spans="2:20" x14ac:dyDescent="0.2">
      <c r="B36" s="36">
        <v>1964</v>
      </c>
      <c r="C36" s="36">
        <v>4</v>
      </c>
      <c r="D36" s="36">
        <v>20.7</v>
      </c>
      <c r="E36" s="36">
        <v>22.2</v>
      </c>
      <c r="F36" s="36">
        <v>17</v>
      </c>
      <c r="G36" s="36">
        <f t="shared" si="0"/>
        <v>1.5</v>
      </c>
      <c r="H36" s="36">
        <f t="shared" si="1"/>
        <v>3.6999999999999993</v>
      </c>
      <c r="R36" s="36">
        <v>1964</v>
      </c>
      <c r="S36" s="36">
        <v>1</v>
      </c>
      <c r="T36" s="36">
        <v>10.1</v>
      </c>
    </row>
    <row r="37" spans="2:20" x14ac:dyDescent="0.2">
      <c r="B37" s="36">
        <v>1965</v>
      </c>
      <c r="C37" s="36">
        <v>4</v>
      </c>
      <c r="D37" s="36">
        <v>30.7</v>
      </c>
      <c r="E37" s="36">
        <v>29.9</v>
      </c>
      <c r="F37" s="36">
        <v>25.8</v>
      </c>
      <c r="G37" s="36">
        <f t="shared" si="0"/>
        <v>-0.80000000000000071</v>
      </c>
      <c r="H37" s="36">
        <f t="shared" si="1"/>
        <v>4.8999999999999986</v>
      </c>
      <c r="R37" s="36">
        <v>1965</v>
      </c>
      <c r="S37" s="36">
        <v>1</v>
      </c>
      <c r="T37" s="36">
        <v>40.200000000000003</v>
      </c>
    </row>
    <row r="38" spans="2:20" x14ac:dyDescent="0.2">
      <c r="B38" s="36">
        <v>1966</v>
      </c>
      <c r="C38" s="36">
        <v>4</v>
      </c>
      <c r="D38" s="36">
        <v>49.3</v>
      </c>
      <c r="E38" s="36">
        <v>34.5</v>
      </c>
      <c r="F38" s="36">
        <v>25.2</v>
      </c>
      <c r="G38" s="36">
        <f t="shared" si="0"/>
        <v>-14.799999999999997</v>
      </c>
      <c r="H38" s="36">
        <f t="shared" si="1"/>
        <v>24.099999999999998</v>
      </c>
      <c r="R38" s="36">
        <v>1966</v>
      </c>
      <c r="S38" s="36">
        <v>1</v>
      </c>
      <c r="T38" s="36">
        <v>37.1</v>
      </c>
    </row>
    <row r="39" spans="2:20" x14ac:dyDescent="0.2">
      <c r="B39" s="36">
        <v>1967</v>
      </c>
      <c r="C39" s="36">
        <v>4</v>
      </c>
      <c r="D39" s="36">
        <v>10.1</v>
      </c>
      <c r="E39" s="36">
        <v>9.9</v>
      </c>
      <c r="F39" s="36">
        <v>6.5</v>
      </c>
      <c r="G39" s="36">
        <f t="shared" si="0"/>
        <v>-0.19999999999999929</v>
      </c>
      <c r="H39" s="36">
        <f t="shared" si="1"/>
        <v>3.5999999999999996</v>
      </c>
      <c r="R39" s="36">
        <v>1967</v>
      </c>
      <c r="S39" s="36">
        <v>1</v>
      </c>
      <c r="T39" s="36">
        <v>11.7</v>
      </c>
    </row>
    <row r="40" spans="2:20" x14ac:dyDescent="0.2">
      <c r="B40" s="36">
        <v>1968</v>
      </c>
      <c r="C40" s="36">
        <v>4</v>
      </c>
      <c r="D40" s="36">
        <v>23.5</v>
      </c>
      <c r="E40" s="36">
        <v>23.8</v>
      </c>
      <c r="F40" s="36">
        <v>13.6</v>
      </c>
      <c r="G40" s="36">
        <f t="shared" si="0"/>
        <v>0.30000000000000071</v>
      </c>
      <c r="H40" s="36">
        <f t="shared" si="1"/>
        <v>9.9</v>
      </c>
      <c r="R40" s="36">
        <v>1968</v>
      </c>
      <c r="S40" s="36">
        <v>1</v>
      </c>
      <c r="T40" s="36">
        <v>16.100000000000001</v>
      </c>
    </row>
    <row r="41" spans="2:20" x14ac:dyDescent="0.2">
      <c r="B41" s="36">
        <v>1969</v>
      </c>
      <c r="C41" s="36">
        <v>4</v>
      </c>
      <c r="D41" s="36">
        <v>25.4</v>
      </c>
      <c r="E41" s="36">
        <v>27.1</v>
      </c>
      <c r="F41" s="36">
        <v>12.5</v>
      </c>
      <c r="G41" s="36">
        <f t="shared" si="0"/>
        <v>1.7000000000000028</v>
      </c>
      <c r="H41" s="36">
        <f t="shared" si="1"/>
        <v>12.899999999999999</v>
      </c>
      <c r="R41" s="36">
        <v>1969</v>
      </c>
      <c r="S41" s="36">
        <v>1</v>
      </c>
      <c r="T41" s="36">
        <v>20.8</v>
      </c>
    </row>
    <row r="42" spans="2:20" x14ac:dyDescent="0.2">
      <c r="B42" s="36">
        <v>1970</v>
      </c>
      <c r="C42" s="36">
        <v>4</v>
      </c>
      <c r="D42" s="36">
        <v>23.5</v>
      </c>
      <c r="E42" s="36">
        <v>31</v>
      </c>
      <c r="F42" s="36">
        <v>20.8</v>
      </c>
      <c r="G42" s="36">
        <f t="shared" si="0"/>
        <v>7.5</v>
      </c>
      <c r="H42" s="36">
        <f t="shared" si="1"/>
        <v>2.6999999999999993</v>
      </c>
      <c r="R42" s="36">
        <v>1970</v>
      </c>
      <c r="S42" s="36">
        <v>1</v>
      </c>
      <c r="T42" s="36">
        <v>24.6</v>
      </c>
    </row>
    <row r="43" spans="2:20" x14ac:dyDescent="0.2">
      <c r="B43" s="36">
        <v>1971</v>
      </c>
      <c r="C43" s="36">
        <v>4</v>
      </c>
      <c r="D43" s="36">
        <v>36.200000000000003</v>
      </c>
      <c r="E43" s="36">
        <v>29.6</v>
      </c>
      <c r="F43" s="36">
        <v>33.1</v>
      </c>
      <c r="G43" s="36">
        <f t="shared" si="0"/>
        <v>-6.6000000000000014</v>
      </c>
      <c r="H43" s="36">
        <f t="shared" si="1"/>
        <v>3.1000000000000014</v>
      </c>
      <c r="R43" s="36">
        <v>1971</v>
      </c>
      <c r="S43" s="36">
        <v>1</v>
      </c>
      <c r="T43" s="36">
        <v>29.1</v>
      </c>
    </row>
    <row r="44" spans="2:20" x14ac:dyDescent="0.2">
      <c r="B44" s="36">
        <v>1972</v>
      </c>
      <c r="C44" s="36">
        <v>4</v>
      </c>
      <c r="D44" s="36">
        <v>38.9</v>
      </c>
      <c r="E44" s="36">
        <v>37.1</v>
      </c>
      <c r="F44" s="36">
        <v>14.6</v>
      </c>
      <c r="G44" s="36">
        <f t="shared" si="0"/>
        <v>-1.7999999999999972</v>
      </c>
      <c r="H44" s="36">
        <f t="shared" si="1"/>
        <v>24.299999999999997</v>
      </c>
      <c r="R44" s="36">
        <v>1972</v>
      </c>
      <c r="S44" s="36">
        <v>1</v>
      </c>
      <c r="T44" s="36">
        <v>33.6</v>
      </c>
    </row>
    <row r="45" spans="2:20" x14ac:dyDescent="0.2">
      <c r="B45" s="36">
        <v>1973</v>
      </c>
      <c r="C45" s="36">
        <v>4</v>
      </c>
      <c r="D45" s="36">
        <v>44.1</v>
      </c>
      <c r="E45" s="36">
        <v>43.3</v>
      </c>
      <c r="F45" s="36">
        <v>17.399999999999999</v>
      </c>
      <c r="G45" s="36">
        <f t="shared" si="0"/>
        <v>-0.80000000000000426</v>
      </c>
      <c r="H45" s="36">
        <f t="shared" si="1"/>
        <v>26.700000000000003</v>
      </c>
      <c r="R45" s="36">
        <v>1973</v>
      </c>
      <c r="S45" s="36">
        <v>1</v>
      </c>
      <c r="T45" s="36">
        <v>42.1</v>
      </c>
    </row>
    <row r="46" spans="2:20" x14ac:dyDescent="0.2">
      <c r="B46" s="36">
        <v>1974</v>
      </c>
      <c r="C46" s="36">
        <v>4</v>
      </c>
      <c r="D46" s="36">
        <v>38.799999999999997</v>
      </c>
      <c r="E46" s="36">
        <v>30.4</v>
      </c>
      <c r="F46" s="36">
        <v>14.3</v>
      </c>
      <c r="G46" s="36">
        <f t="shared" si="0"/>
        <v>-8.3999999999999986</v>
      </c>
      <c r="H46" s="36">
        <f t="shared" si="1"/>
        <v>24.499999999999996</v>
      </c>
      <c r="R46" s="36">
        <v>1974</v>
      </c>
      <c r="S46" s="36">
        <v>1</v>
      </c>
      <c r="T46" s="36">
        <v>34.4</v>
      </c>
    </row>
    <row r="47" spans="2:20" x14ac:dyDescent="0.2">
      <c r="B47" s="36">
        <v>1975</v>
      </c>
      <c r="C47" s="36">
        <v>4</v>
      </c>
      <c r="D47" s="36">
        <v>51.4</v>
      </c>
      <c r="E47" s="36">
        <v>47.8</v>
      </c>
      <c r="F47" s="36">
        <v>16.2</v>
      </c>
      <c r="G47" s="36">
        <f t="shared" si="0"/>
        <v>-3.6000000000000014</v>
      </c>
      <c r="H47" s="36">
        <f t="shared" si="1"/>
        <v>35.200000000000003</v>
      </c>
      <c r="R47" s="36">
        <v>1975</v>
      </c>
      <c r="S47" s="36">
        <v>1</v>
      </c>
      <c r="T47" s="36">
        <v>46.7</v>
      </c>
    </row>
    <row r="48" spans="2:20" x14ac:dyDescent="0.2">
      <c r="B48" s="36">
        <v>1976</v>
      </c>
      <c r="C48" s="36">
        <v>4</v>
      </c>
      <c r="D48" s="36">
        <v>45.6</v>
      </c>
      <c r="E48" s="36">
        <v>45.3</v>
      </c>
      <c r="F48" s="36">
        <v>19.600000000000001</v>
      </c>
      <c r="G48" s="36">
        <f t="shared" si="0"/>
        <v>-0.30000000000000426</v>
      </c>
      <c r="H48" s="36">
        <f t="shared" si="1"/>
        <v>26</v>
      </c>
      <c r="R48" s="36">
        <v>1976</v>
      </c>
      <c r="S48" s="36">
        <v>1</v>
      </c>
      <c r="T48" s="36">
        <v>42.3</v>
      </c>
    </row>
    <row r="49" spans="2:20" x14ac:dyDescent="0.2">
      <c r="B49" s="36">
        <v>1977</v>
      </c>
      <c r="C49" s="36">
        <v>4</v>
      </c>
      <c r="D49" s="36">
        <v>32.299999999999997</v>
      </c>
      <c r="E49" s="36">
        <v>23.8</v>
      </c>
      <c r="F49" s="36">
        <v>25.8</v>
      </c>
      <c r="G49" s="36">
        <f t="shared" si="0"/>
        <v>-8.4999999999999964</v>
      </c>
      <c r="H49" s="36">
        <f t="shared" si="1"/>
        <v>6.4999999999999964</v>
      </c>
      <c r="R49" s="36">
        <v>1977</v>
      </c>
      <c r="S49" s="36">
        <v>1</v>
      </c>
      <c r="T49" s="36">
        <v>12.7</v>
      </c>
    </row>
    <row r="50" spans="2:20" x14ac:dyDescent="0.2">
      <c r="B50" s="36">
        <v>1978</v>
      </c>
      <c r="C50" s="36">
        <v>4</v>
      </c>
      <c r="D50" s="36">
        <v>32.200000000000003</v>
      </c>
      <c r="E50" s="36">
        <v>33.700000000000003</v>
      </c>
      <c r="F50" s="36">
        <v>16.899999999999999</v>
      </c>
      <c r="G50" s="36">
        <f t="shared" si="0"/>
        <v>1.5</v>
      </c>
      <c r="H50" s="36">
        <f t="shared" si="1"/>
        <v>15.300000000000004</v>
      </c>
      <c r="R50" s="36">
        <v>1978</v>
      </c>
      <c r="S50" s="36">
        <v>1</v>
      </c>
      <c r="T50" s="36">
        <v>27.2</v>
      </c>
    </row>
    <row r="51" spans="2:20" x14ac:dyDescent="0.2">
      <c r="B51" s="36">
        <v>1979</v>
      </c>
      <c r="C51" s="36">
        <v>4</v>
      </c>
      <c r="D51" s="36">
        <v>52.6</v>
      </c>
      <c r="E51" s="36">
        <v>50.3</v>
      </c>
      <c r="F51" s="36">
        <v>39.5</v>
      </c>
      <c r="G51" s="36">
        <f t="shared" si="0"/>
        <v>-2.3000000000000043</v>
      </c>
      <c r="H51" s="36">
        <f t="shared" si="1"/>
        <v>13.100000000000001</v>
      </c>
      <c r="R51" s="36">
        <v>1979</v>
      </c>
      <c r="S51" s="36">
        <v>1</v>
      </c>
      <c r="T51" s="36">
        <v>49.3</v>
      </c>
    </row>
    <row r="52" spans="2:20" x14ac:dyDescent="0.2">
      <c r="B52" s="36">
        <v>1980</v>
      </c>
      <c r="C52" s="36">
        <v>4</v>
      </c>
      <c r="D52" s="36">
        <v>43</v>
      </c>
      <c r="E52" s="36">
        <v>37</v>
      </c>
      <c r="F52" s="36">
        <v>33.4</v>
      </c>
      <c r="G52" s="36">
        <f t="shared" si="0"/>
        <v>-6</v>
      </c>
      <c r="H52" s="36">
        <f t="shared" si="1"/>
        <v>9.6000000000000014</v>
      </c>
      <c r="R52" s="36">
        <v>1980</v>
      </c>
      <c r="S52" s="36">
        <v>1</v>
      </c>
      <c r="T52" s="36">
        <v>43.8</v>
      </c>
    </row>
    <row r="53" spans="2:20" x14ac:dyDescent="0.2">
      <c r="B53" s="36">
        <v>1981</v>
      </c>
      <c r="C53" s="36">
        <v>4</v>
      </c>
      <c r="D53" s="36">
        <v>38.299999999999997</v>
      </c>
      <c r="E53" s="36">
        <v>32.6</v>
      </c>
      <c r="F53" s="36">
        <v>19.5</v>
      </c>
      <c r="G53" s="36">
        <f t="shared" si="0"/>
        <v>-5.6999999999999957</v>
      </c>
      <c r="H53" s="36">
        <f t="shared" si="1"/>
        <v>18.799999999999997</v>
      </c>
      <c r="R53" s="36">
        <v>1981</v>
      </c>
      <c r="S53" s="36">
        <v>1</v>
      </c>
      <c r="T53" s="36">
        <v>39.200000000000003</v>
      </c>
    </row>
    <row r="54" spans="2:20" x14ac:dyDescent="0.2">
      <c r="B54" s="36">
        <v>1982</v>
      </c>
      <c r="C54" s="36">
        <v>4</v>
      </c>
      <c r="D54" s="36">
        <v>32.200000000000003</v>
      </c>
      <c r="E54" s="36">
        <v>40.299999999999997</v>
      </c>
      <c r="F54" s="36">
        <v>30.9</v>
      </c>
      <c r="G54" s="36">
        <f t="shared" si="0"/>
        <v>8.0999999999999943</v>
      </c>
      <c r="H54" s="36">
        <f t="shared" si="1"/>
        <v>1.3000000000000043</v>
      </c>
      <c r="R54" s="36">
        <v>1982</v>
      </c>
      <c r="S54" s="36">
        <v>1</v>
      </c>
      <c r="T54" s="36">
        <v>45.7</v>
      </c>
    </row>
    <row r="55" spans="2:20" x14ac:dyDescent="0.2">
      <c r="B55" s="36">
        <v>1983</v>
      </c>
      <c r="C55" s="36">
        <v>4</v>
      </c>
      <c r="D55" s="36">
        <v>27.9</v>
      </c>
      <c r="E55" s="36">
        <v>25.4</v>
      </c>
      <c r="F55" s="36">
        <v>17.100000000000001</v>
      </c>
      <c r="G55" s="36">
        <f t="shared" si="0"/>
        <v>-2.5</v>
      </c>
      <c r="H55" s="36">
        <f t="shared" si="1"/>
        <v>10.799999999999997</v>
      </c>
      <c r="R55" s="36">
        <v>1983</v>
      </c>
      <c r="S55" s="36">
        <v>1</v>
      </c>
      <c r="T55" s="36">
        <v>30.1</v>
      </c>
    </row>
    <row r="56" spans="2:20" x14ac:dyDescent="0.2">
      <c r="B56" s="36">
        <v>1984</v>
      </c>
      <c r="C56" s="36">
        <v>4</v>
      </c>
      <c r="D56" s="36">
        <v>31.8</v>
      </c>
      <c r="E56" s="36">
        <v>32.6</v>
      </c>
      <c r="F56" s="36">
        <v>29.6</v>
      </c>
      <c r="G56" s="36">
        <f t="shared" si="0"/>
        <v>0.80000000000000071</v>
      </c>
      <c r="H56" s="36">
        <f t="shared" si="1"/>
        <v>2.1999999999999993</v>
      </c>
      <c r="R56" s="36">
        <v>1984</v>
      </c>
      <c r="S56" s="36">
        <v>1</v>
      </c>
      <c r="T56" s="36">
        <v>44</v>
      </c>
    </row>
    <row r="57" spans="2:20" x14ac:dyDescent="0.2">
      <c r="B57" s="36">
        <v>1985</v>
      </c>
      <c r="C57" s="36">
        <v>4</v>
      </c>
      <c r="D57" s="36">
        <v>22.2</v>
      </c>
      <c r="E57" s="36">
        <v>23.4</v>
      </c>
      <c r="F57" s="36">
        <v>11</v>
      </c>
      <c r="G57" s="36">
        <f t="shared" si="0"/>
        <v>1.1999999999999993</v>
      </c>
      <c r="H57" s="36">
        <f t="shared" si="1"/>
        <v>11.2</v>
      </c>
      <c r="R57" s="36">
        <v>1985</v>
      </c>
      <c r="S57" s="36">
        <v>1</v>
      </c>
      <c r="T57" s="36">
        <v>30.5</v>
      </c>
    </row>
    <row r="58" spans="2:20" x14ac:dyDescent="0.2">
      <c r="B58" s="36">
        <v>1986</v>
      </c>
      <c r="C58" s="36">
        <v>4</v>
      </c>
      <c r="D58" s="36">
        <v>13.2</v>
      </c>
      <c r="E58" s="36">
        <v>21.3</v>
      </c>
      <c r="F58" s="36">
        <v>13.5</v>
      </c>
      <c r="G58" s="36">
        <f t="shared" si="0"/>
        <v>8.1000000000000014</v>
      </c>
      <c r="H58" s="36">
        <f t="shared" si="1"/>
        <v>-0.30000000000000071</v>
      </c>
      <c r="R58" s="36">
        <v>1986</v>
      </c>
      <c r="S58" s="36">
        <v>1</v>
      </c>
      <c r="T58" s="36">
        <v>18.2</v>
      </c>
    </row>
    <row r="59" spans="2:20" x14ac:dyDescent="0.2">
      <c r="B59" s="36">
        <v>1987</v>
      </c>
      <c r="C59" s="36">
        <v>4</v>
      </c>
      <c r="D59" s="36">
        <v>11.7</v>
      </c>
      <c r="E59" s="36">
        <v>12.3</v>
      </c>
      <c r="F59" s="36">
        <v>12.4</v>
      </c>
      <c r="G59" s="36">
        <f t="shared" si="0"/>
        <v>0.60000000000000142</v>
      </c>
      <c r="H59" s="36">
        <f t="shared" si="1"/>
        <v>-0.70000000000000107</v>
      </c>
      <c r="R59" s="36">
        <v>1987</v>
      </c>
      <c r="S59" s="36">
        <v>1</v>
      </c>
      <c r="T59" s="36">
        <v>13.2</v>
      </c>
    </row>
    <row r="60" spans="2:20" x14ac:dyDescent="0.2">
      <c r="B60" s="36">
        <v>1988</v>
      </c>
      <c r="C60" s="36">
        <v>4</v>
      </c>
      <c r="D60" s="36">
        <v>25</v>
      </c>
      <c r="E60" s="36">
        <v>29.7</v>
      </c>
      <c r="F60" s="36">
        <v>16</v>
      </c>
      <c r="G60" s="36">
        <f t="shared" si="0"/>
        <v>4.6999999999999993</v>
      </c>
      <c r="H60" s="36">
        <f t="shared" si="1"/>
        <v>9</v>
      </c>
      <c r="R60" s="36">
        <v>1988</v>
      </c>
      <c r="S60" s="36">
        <v>1</v>
      </c>
      <c r="T60" s="36">
        <v>30.6</v>
      </c>
    </row>
    <row r="61" spans="2:20" x14ac:dyDescent="0.2">
      <c r="B61" s="36">
        <v>1989</v>
      </c>
      <c r="C61" s="36">
        <v>4</v>
      </c>
      <c r="D61" s="36">
        <v>16.3</v>
      </c>
      <c r="E61" s="36">
        <v>25.07</v>
      </c>
      <c r="F61" s="36">
        <v>16.8</v>
      </c>
      <c r="G61" s="36">
        <f t="shared" si="0"/>
        <v>8.77</v>
      </c>
      <c r="H61" s="36">
        <f t="shared" si="1"/>
        <v>-0.5</v>
      </c>
      <c r="R61" s="36">
        <v>1989</v>
      </c>
      <c r="S61" s="36">
        <v>1</v>
      </c>
      <c r="T61" s="36">
        <v>25.9</v>
      </c>
    </row>
    <row r="62" spans="2:20" x14ac:dyDescent="0.2">
      <c r="B62" s="36">
        <v>1990</v>
      </c>
      <c r="C62" s="36">
        <v>4</v>
      </c>
      <c r="D62" s="36">
        <v>31.9</v>
      </c>
      <c r="E62" s="36">
        <v>32.200000000000003</v>
      </c>
      <c r="F62" s="36">
        <v>18.399999999999999</v>
      </c>
      <c r="G62" s="36">
        <f t="shared" si="0"/>
        <v>0.30000000000000426</v>
      </c>
      <c r="H62" s="36">
        <f t="shared" si="1"/>
        <v>13.5</v>
      </c>
      <c r="R62" s="36">
        <v>1990</v>
      </c>
      <c r="S62" s="36">
        <v>1</v>
      </c>
      <c r="T62" s="36">
        <v>34.6</v>
      </c>
    </row>
    <row r="63" spans="2:20" x14ac:dyDescent="0.2">
      <c r="B63" s="36">
        <v>1991</v>
      </c>
      <c r="C63" s="36">
        <v>4</v>
      </c>
      <c r="D63" s="36">
        <v>23.7</v>
      </c>
      <c r="E63" s="36">
        <v>42.1</v>
      </c>
      <c r="F63" s="36">
        <v>15.8</v>
      </c>
      <c r="G63" s="36">
        <f t="shared" si="0"/>
        <v>18.400000000000002</v>
      </c>
      <c r="H63" s="36">
        <f t="shared" si="1"/>
        <v>7.8999999999999986</v>
      </c>
      <c r="R63" s="36">
        <v>1991</v>
      </c>
      <c r="S63" s="36">
        <v>1</v>
      </c>
      <c r="T63" s="36">
        <v>26.1</v>
      </c>
    </row>
    <row r="64" spans="2:20" x14ac:dyDescent="0.2">
      <c r="B64" s="36">
        <v>1992</v>
      </c>
      <c r="C64" s="36">
        <v>4</v>
      </c>
      <c r="D64" s="36">
        <v>24.036799999999999</v>
      </c>
      <c r="E64" s="36">
        <v>31.578600000000002</v>
      </c>
      <c r="F64" s="36">
        <v>11.7339</v>
      </c>
      <c r="G64" s="36">
        <f t="shared" si="0"/>
        <v>7.5418000000000021</v>
      </c>
      <c r="H64" s="36">
        <f t="shared" si="1"/>
        <v>12.302899999999999</v>
      </c>
      <c r="R64" s="36">
        <v>1992</v>
      </c>
      <c r="S64" s="36">
        <v>1</v>
      </c>
      <c r="T64" s="36">
        <v>21.2681</v>
      </c>
    </row>
    <row r="65" spans="2:20" x14ac:dyDescent="0.2">
      <c r="B65" s="36">
        <v>1993</v>
      </c>
      <c r="C65" s="36">
        <v>4</v>
      </c>
      <c r="D65" s="36">
        <v>29.151599999999998</v>
      </c>
      <c r="E65" s="36">
        <v>36.942799999999998</v>
      </c>
      <c r="F65" s="36">
        <v>20.5701</v>
      </c>
      <c r="G65" s="36">
        <f t="shared" si="0"/>
        <v>7.7911999999999999</v>
      </c>
      <c r="H65" s="36">
        <f t="shared" si="1"/>
        <v>8.5814999999999984</v>
      </c>
      <c r="R65" s="36">
        <v>1993</v>
      </c>
      <c r="S65" s="36">
        <v>1</v>
      </c>
      <c r="T65" s="36">
        <v>37.195500000000003</v>
      </c>
    </row>
    <row r="66" spans="2:20" x14ac:dyDescent="0.2">
      <c r="B66" s="36">
        <v>1994</v>
      </c>
      <c r="C66" s="36">
        <v>4</v>
      </c>
      <c r="D66" s="36">
        <v>31.946000000000002</v>
      </c>
      <c r="E66" s="36">
        <v>31.651199999999999</v>
      </c>
      <c r="F66" s="36">
        <v>9.7248999999999999</v>
      </c>
      <c r="G66" s="36">
        <f t="shared" si="0"/>
        <v>-0.29480000000000217</v>
      </c>
      <c r="H66" s="36">
        <f t="shared" si="1"/>
        <v>22.2211</v>
      </c>
      <c r="R66" s="36">
        <v>1994</v>
      </c>
      <c r="S66" s="36">
        <v>1</v>
      </c>
      <c r="T66" s="36">
        <v>22.4724</v>
      </c>
    </row>
    <row r="67" spans="2:20" x14ac:dyDescent="0.2">
      <c r="B67" s="36">
        <v>1995</v>
      </c>
      <c r="C67" s="36">
        <v>4</v>
      </c>
      <c r="D67" s="36">
        <v>9.2579999999999991</v>
      </c>
      <c r="E67" s="36">
        <v>8.5061</v>
      </c>
      <c r="F67" s="36">
        <v>2.5886999999999998</v>
      </c>
      <c r="G67" s="36">
        <f t="shared" ref="G67:G81" si="2">E67-D67</f>
        <v>-0.75189999999999912</v>
      </c>
      <c r="H67" s="36">
        <f t="shared" ref="H67:H81" si="3">D67-F67</f>
        <v>6.6692999999999998</v>
      </c>
      <c r="R67" s="36">
        <v>1995</v>
      </c>
      <c r="S67" s="36">
        <v>1</v>
      </c>
      <c r="T67" s="36">
        <v>5.4981999999999998</v>
      </c>
    </row>
    <row r="68" spans="2:20" x14ac:dyDescent="0.2">
      <c r="B68" s="36">
        <v>1996</v>
      </c>
      <c r="C68" s="36">
        <v>4</v>
      </c>
      <c r="D68" s="36">
        <v>22.19</v>
      </c>
      <c r="E68" s="36">
        <v>24.05</v>
      </c>
      <c r="F68" s="36">
        <v>15.01</v>
      </c>
      <c r="G68" s="36">
        <f t="shared" si="2"/>
        <v>1.8599999999999994</v>
      </c>
      <c r="H68" s="36">
        <f t="shared" si="3"/>
        <v>7.1800000000000015</v>
      </c>
      <c r="R68" s="36">
        <v>1996</v>
      </c>
      <c r="S68" s="36">
        <v>1</v>
      </c>
      <c r="T68" s="36">
        <v>24.84</v>
      </c>
    </row>
    <row r="69" spans="2:20" x14ac:dyDescent="0.2">
      <c r="B69" s="36">
        <v>1997</v>
      </c>
      <c r="C69" s="36">
        <v>4</v>
      </c>
      <c r="D69" s="36">
        <v>60.8</v>
      </c>
      <c r="E69" s="36">
        <v>62.6</v>
      </c>
      <c r="F69" s="36">
        <v>20.7</v>
      </c>
      <c r="G69" s="36">
        <f t="shared" si="2"/>
        <v>1.8000000000000043</v>
      </c>
      <c r="H69" s="36">
        <f t="shared" si="3"/>
        <v>40.099999999999994</v>
      </c>
      <c r="R69" s="36">
        <v>1997</v>
      </c>
      <c r="S69" s="36">
        <v>1</v>
      </c>
      <c r="T69" s="36">
        <v>51.4</v>
      </c>
    </row>
    <row r="70" spans="2:20" x14ac:dyDescent="0.2">
      <c r="B70" s="36">
        <v>1998</v>
      </c>
      <c r="C70" s="36">
        <v>4</v>
      </c>
      <c r="D70" s="36">
        <v>33.81</v>
      </c>
      <c r="E70" s="36">
        <v>37.340000000000003</v>
      </c>
      <c r="F70" s="36">
        <v>18.77</v>
      </c>
      <c r="G70" s="36">
        <f t="shared" si="2"/>
        <v>3.5300000000000011</v>
      </c>
      <c r="H70" s="36">
        <f t="shared" si="3"/>
        <v>15.040000000000003</v>
      </c>
      <c r="R70" s="36">
        <v>1998</v>
      </c>
      <c r="S70" s="36">
        <v>1</v>
      </c>
      <c r="T70" s="36">
        <v>30.83</v>
      </c>
    </row>
    <row r="71" spans="2:20" x14ac:dyDescent="0.2">
      <c r="B71" s="36">
        <v>1999</v>
      </c>
      <c r="C71" s="36">
        <v>4</v>
      </c>
      <c r="D71" s="36">
        <v>52.067953461928937</v>
      </c>
      <c r="E71" s="36">
        <v>52.844544974619296</v>
      </c>
      <c r="F71" s="36">
        <v>20.397754964467008</v>
      </c>
      <c r="G71" s="36">
        <f t="shared" si="2"/>
        <v>0.77659151269035931</v>
      </c>
      <c r="H71" s="36">
        <f t="shared" si="3"/>
        <v>31.670198497461929</v>
      </c>
      <c r="R71" s="36">
        <v>1999</v>
      </c>
      <c r="S71" s="36">
        <v>1</v>
      </c>
      <c r="T71" s="36">
        <v>40.84256357360406</v>
      </c>
    </row>
    <row r="72" spans="2:20" x14ac:dyDescent="0.2">
      <c r="B72" s="36">
        <v>2000</v>
      </c>
      <c r="C72" s="36">
        <v>4</v>
      </c>
      <c r="D72" s="36">
        <v>33.103900097560974</v>
      </c>
      <c r="E72" s="36">
        <v>38.11772692682927</v>
      </c>
      <c r="F72" s="36">
        <v>22.829211658536583</v>
      </c>
      <c r="G72" s="36">
        <f t="shared" si="2"/>
        <v>5.0138268292682966</v>
      </c>
      <c r="H72" s="36">
        <f t="shared" si="3"/>
        <v>10.274688439024391</v>
      </c>
      <c r="R72" s="36">
        <v>2000</v>
      </c>
      <c r="S72" s="36">
        <v>1</v>
      </c>
      <c r="T72" s="36">
        <v>36.806818829268295</v>
      </c>
    </row>
    <row r="73" spans="2:20" x14ac:dyDescent="0.2">
      <c r="B73" s="36">
        <v>2001</v>
      </c>
      <c r="C73" s="36">
        <v>4</v>
      </c>
      <c r="D73" s="36">
        <v>24.874530731707313</v>
      </c>
      <c r="E73" s="36">
        <v>28.035286829268294</v>
      </c>
      <c r="F73" s="36">
        <v>18.164307512195123</v>
      </c>
      <c r="G73" s="36">
        <f t="shared" si="2"/>
        <v>3.1607560975609807</v>
      </c>
      <c r="H73" s="36">
        <f t="shared" si="3"/>
        <v>6.7102232195121907</v>
      </c>
      <c r="R73" s="36">
        <v>2001</v>
      </c>
      <c r="S73" s="36">
        <v>1</v>
      </c>
      <c r="T73" s="36">
        <v>38.139790243902446</v>
      </c>
    </row>
    <row r="74" spans="2:20" x14ac:dyDescent="0.2">
      <c r="B74" s="36">
        <v>2002</v>
      </c>
      <c r="C74" s="36">
        <v>4</v>
      </c>
      <c r="D74" s="36">
        <v>41.664999999999999</v>
      </c>
      <c r="E74" s="36">
        <v>40.716000000000001</v>
      </c>
      <c r="F74" s="36">
        <v>19.696999999999999</v>
      </c>
      <c r="G74" s="36">
        <f t="shared" si="2"/>
        <v>-0.94899999999999807</v>
      </c>
      <c r="H74" s="36">
        <f t="shared" si="3"/>
        <v>21.968</v>
      </c>
      <c r="R74" s="36">
        <v>2002</v>
      </c>
      <c r="S74" s="36">
        <v>1</v>
      </c>
      <c r="T74" s="36">
        <v>35.259</v>
      </c>
    </row>
    <row r="75" spans="2:20" x14ac:dyDescent="0.2">
      <c r="B75" s="36">
        <v>2003</v>
      </c>
      <c r="C75" s="36">
        <v>4</v>
      </c>
      <c r="D75" s="36">
        <v>51.6</v>
      </c>
      <c r="E75" s="36">
        <v>59.5</v>
      </c>
      <c r="F75" s="36">
        <v>23.6</v>
      </c>
      <c r="G75" s="36">
        <f t="shared" si="2"/>
        <v>7.8999999999999986</v>
      </c>
      <c r="H75" s="36">
        <f t="shared" si="3"/>
        <v>28</v>
      </c>
      <c r="R75" s="36">
        <v>2003</v>
      </c>
      <c r="S75" s="36">
        <v>1</v>
      </c>
      <c r="T75" s="36">
        <v>34.5</v>
      </c>
    </row>
    <row r="76" spans="2:20" x14ac:dyDescent="0.2">
      <c r="B76" s="36">
        <v>2004</v>
      </c>
      <c r="C76" s="36">
        <v>4</v>
      </c>
      <c r="D76" s="36">
        <v>54.671341463414635</v>
      </c>
      <c r="E76" s="36">
        <v>55.556707317073169</v>
      </c>
      <c r="F76" s="36">
        <v>19.478048780487811</v>
      </c>
      <c r="G76" s="36">
        <f t="shared" si="2"/>
        <v>0.88536585365853426</v>
      </c>
      <c r="H76" s="36">
        <f t="shared" si="3"/>
        <v>35.193292682926824</v>
      </c>
      <c r="R76" s="36">
        <v>2004</v>
      </c>
      <c r="S76" s="36">
        <v>1</v>
      </c>
      <c r="T76" s="36">
        <v>60.536890243902441</v>
      </c>
    </row>
    <row r="77" spans="2:20" x14ac:dyDescent="0.2">
      <c r="B77" s="36">
        <v>2005</v>
      </c>
      <c r="C77" s="36">
        <v>4</v>
      </c>
      <c r="D77" s="36">
        <v>31</v>
      </c>
      <c r="E77" s="36">
        <v>38</v>
      </c>
      <c r="F77" s="36">
        <v>18</v>
      </c>
      <c r="G77" s="36">
        <f t="shared" si="2"/>
        <v>7</v>
      </c>
      <c r="H77" s="36">
        <f t="shared" si="3"/>
        <v>13</v>
      </c>
      <c r="R77" s="36">
        <v>2005</v>
      </c>
      <c r="S77" s="36">
        <v>1</v>
      </c>
      <c r="T77" s="36">
        <v>44</v>
      </c>
    </row>
    <row r="78" spans="2:20" x14ac:dyDescent="0.2">
      <c r="B78" s="36">
        <v>2006</v>
      </c>
      <c r="C78" s="36">
        <v>4</v>
      </c>
      <c r="D78" s="36">
        <v>43.634205134156346</v>
      </c>
      <c r="E78" s="36">
        <v>45.082316646933471</v>
      </c>
      <c r="F78" s="36">
        <v>22.811939697224567</v>
      </c>
      <c r="G78" s="36">
        <f t="shared" si="2"/>
        <v>1.4481115127771247</v>
      </c>
      <c r="H78" s="36">
        <f t="shared" si="3"/>
        <v>20.822265436931779</v>
      </c>
      <c r="R78" s="36">
        <v>2006</v>
      </c>
      <c r="S78" s="36">
        <v>1</v>
      </c>
      <c r="T78" s="36">
        <v>33.111978098331775</v>
      </c>
    </row>
    <row r="79" spans="2:20" x14ac:dyDescent="0.2">
      <c r="B79" s="36">
        <v>2007</v>
      </c>
      <c r="C79" s="36">
        <v>4</v>
      </c>
      <c r="D79" s="36">
        <v>6.0679999999999996</v>
      </c>
      <c r="E79" s="36">
        <v>4.7889999999999997</v>
      </c>
      <c r="F79" s="36">
        <v>1.0780000000000001</v>
      </c>
      <c r="G79" s="36">
        <f t="shared" si="2"/>
        <v>-1.2789999999999999</v>
      </c>
      <c r="H79" s="36">
        <f t="shared" si="3"/>
        <v>4.9899999999999993</v>
      </c>
      <c r="R79" s="36">
        <v>2007</v>
      </c>
      <c r="S79" s="36">
        <v>1</v>
      </c>
      <c r="T79" s="36">
        <v>2.95</v>
      </c>
    </row>
    <row r="80" spans="2:20" x14ac:dyDescent="0.2">
      <c r="B80" s="36">
        <v>2008</v>
      </c>
      <c r="C80" s="36">
        <v>4</v>
      </c>
      <c r="D80" s="36">
        <v>45.706000000000003</v>
      </c>
      <c r="E80" s="36">
        <v>45.85</v>
      </c>
      <c r="F80" s="36">
        <v>38.021999999999998</v>
      </c>
      <c r="G80" s="36">
        <f t="shared" si="2"/>
        <v>0.14399999999999835</v>
      </c>
      <c r="H80" s="36">
        <f t="shared" si="3"/>
        <v>7.6840000000000046</v>
      </c>
      <c r="R80" s="36">
        <v>2008</v>
      </c>
      <c r="S80" s="36">
        <v>1</v>
      </c>
      <c r="T80" s="36">
        <v>51.69</v>
      </c>
    </row>
    <row r="81" spans="2:20" x14ac:dyDescent="0.2">
      <c r="B81" s="36">
        <v>2009</v>
      </c>
      <c r="C81" s="36">
        <v>4</v>
      </c>
      <c r="D81" s="36">
        <v>2.61</v>
      </c>
      <c r="E81" s="36">
        <v>8.27</v>
      </c>
      <c r="F81" s="36">
        <v>4.38</v>
      </c>
      <c r="G81" s="36">
        <f t="shared" si="2"/>
        <v>5.66</v>
      </c>
      <c r="H81" s="36">
        <f t="shared" si="3"/>
        <v>-1.77</v>
      </c>
      <c r="R81" s="36">
        <v>2009</v>
      </c>
      <c r="S81" s="36">
        <v>1</v>
      </c>
      <c r="T81" s="36">
        <v>2.48</v>
      </c>
    </row>
    <row r="82" spans="2:20" x14ac:dyDescent="0.2">
      <c r="R82" s="36">
        <v>1930</v>
      </c>
      <c r="S82" s="36">
        <v>2</v>
      </c>
      <c r="T82" s="36">
        <v>7.9</v>
      </c>
    </row>
    <row r="83" spans="2:20" x14ac:dyDescent="0.2">
      <c r="R83" s="36">
        <v>1931</v>
      </c>
      <c r="S83" s="36">
        <v>2</v>
      </c>
      <c r="T83" s="36">
        <v>25.6</v>
      </c>
    </row>
    <row r="84" spans="2:20" x14ac:dyDescent="0.2">
      <c r="R84" s="36">
        <v>1932</v>
      </c>
      <c r="S84" s="36">
        <v>2</v>
      </c>
      <c r="T84" s="36">
        <v>19.3</v>
      </c>
    </row>
    <row r="85" spans="2:20" x14ac:dyDescent="0.2">
      <c r="R85" s="36">
        <v>1933</v>
      </c>
      <c r="S85" s="36">
        <v>2</v>
      </c>
      <c r="T85" s="36">
        <v>12.3</v>
      </c>
    </row>
    <row r="86" spans="2:20" x14ac:dyDescent="0.2">
      <c r="R86" s="36">
        <v>1934</v>
      </c>
      <c r="S86" s="36">
        <v>2</v>
      </c>
      <c r="T86" s="36">
        <v>12.7</v>
      </c>
    </row>
    <row r="87" spans="2:20" x14ac:dyDescent="0.2">
      <c r="R87" s="36">
        <v>1935</v>
      </c>
      <c r="S87" s="36">
        <v>2</v>
      </c>
      <c r="T87" s="36">
        <v>14</v>
      </c>
    </row>
    <row r="88" spans="2:20" x14ac:dyDescent="0.2">
      <c r="R88" s="36">
        <v>1936</v>
      </c>
      <c r="S88" s="36">
        <v>2</v>
      </c>
      <c r="T88" s="36">
        <v>19.3</v>
      </c>
    </row>
    <row r="89" spans="2:20" x14ac:dyDescent="0.2">
      <c r="R89" s="36">
        <v>1937</v>
      </c>
      <c r="S89" s="36">
        <v>2</v>
      </c>
      <c r="T89" s="36">
        <v>22</v>
      </c>
    </row>
    <row r="90" spans="2:20" x14ac:dyDescent="0.2">
      <c r="R90" s="36">
        <v>1938</v>
      </c>
      <c r="S90" s="36">
        <v>2</v>
      </c>
      <c r="T90" s="36">
        <v>3.4</v>
      </c>
    </row>
    <row r="91" spans="2:20" x14ac:dyDescent="0.2">
      <c r="R91" s="36">
        <v>1939</v>
      </c>
      <c r="S91" s="36">
        <v>2</v>
      </c>
      <c r="T91" s="36">
        <v>15.3</v>
      </c>
    </row>
    <row r="92" spans="2:20" x14ac:dyDescent="0.2">
      <c r="R92" s="36">
        <v>1940</v>
      </c>
      <c r="S92" s="36">
        <v>2</v>
      </c>
      <c r="T92" s="36">
        <v>15.2</v>
      </c>
    </row>
    <row r="93" spans="2:20" x14ac:dyDescent="0.2">
      <c r="R93" s="36">
        <v>1941</v>
      </c>
      <c r="S93" s="36">
        <v>2</v>
      </c>
      <c r="T93" s="36">
        <v>0.9</v>
      </c>
    </row>
    <row r="94" spans="2:20" x14ac:dyDescent="0.2">
      <c r="R94" s="36">
        <v>1942</v>
      </c>
      <c r="S94" s="36">
        <v>2</v>
      </c>
      <c r="T94" s="36">
        <v>2.6</v>
      </c>
    </row>
    <row r="95" spans="2:20" x14ac:dyDescent="0.2">
      <c r="R95" s="36">
        <v>1943</v>
      </c>
      <c r="S95" s="36">
        <v>2</v>
      </c>
      <c r="T95" s="36">
        <v>4.3</v>
      </c>
    </row>
    <row r="96" spans="2:20" x14ac:dyDescent="0.2">
      <c r="R96" s="36">
        <v>1944</v>
      </c>
      <c r="S96" s="36">
        <v>2</v>
      </c>
      <c r="T96" s="36">
        <v>16.100000000000001</v>
      </c>
    </row>
    <row r="97" spans="18:20" x14ac:dyDescent="0.2">
      <c r="R97" s="36">
        <v>1945</v>
      </c>
      <c r="S97" s="36">
        <v>2</v>
      </c>
      <c r="T97" s="36">
        <v>6.7</v>
      </c>
    </row>
    <row r="98" spans="18:20" x14ac:dyDescent="0.2">
      <c r="R98" s="36">
        <v>1946</v>
      </c>
      <c r="S98" s="36">
        <v>2</v>
      </c>
      <c r="T98" s="36">
        <v>11.7</v>
      </c>
    </row>
    <row r="99" spans="18:20" x14ac:dyDescent="0.2">
      <c r="R99" s="36">
        <v>1947</v>
      </c>
      <c r="S99" s="36">
        <v>2</v>
      </c>
      <c r="T99" s="36">
        <v>18.7</v>
      </c>
    </row>
    <row r="100" spans="18:20" x14ac:dyDescent="0.2">
      <c r="R100" s="36">
        <v>1948</v>
      </c>
      <c r="S100" s="36">
        <v>2</v>
      </c>
      <c r="T100" s="36">
        <v>18.100000000000001</v>
      </c>
    </row>
    <row r="101" spans="18:20" x14ac:dyDescent="0.2">
      <c r="R101" s="36">
        <v>1949</v>
      </c>
      <c r="S101" s="36">
        <v>2</v>
      </c>
      <c r="T101" s="36">
        <v>9.8000000000000007</v>
      </c>
    </row>
    <row r="102" spans="18:20" x14ac:dyDescent="0.2">
      <c r="R102" s="36">
        <v>1950</v>
      </c>
      <c r="S102" s="36">
        <v>2</v>
      </c>
      <c r="T102" s="36">
        <v>20.3</v>
      </c>
    </row>
    <row r="103" spans="18:20" x14ac:dyDescent="0.2">
      <c r="R103" s="36">
        <v>1951</v>
      </c>
      <c r="S103" s="36">
        <v>2</v>
      </c>
      <c r="T103" s="36">
        <v>8.4</v>
      </c>
    </row>
    <row r="104" spans="18:20" x14ac:dyDescent="0.2">
      <c r="R104" s="36">
        <v>1952</v>
      </c>
      <c r="S104" s="36">
        <v>2</v>
      </c>
      <c r="T104" s="36">
        <v>8.6999999999999993</v>
      </c>
    </row>
    <row r="105" spans="18:20" x14ac:dyDescent="0.2">
      <c r="R105" s="36">
        <v>1953</v>
      </c>
      <c r="S105" s="36">
        <v>2</v>
      </c>
      <c r="T105" s="36">
        <v>14.7</v>
      </c>
    </row>
    <row r="106" spans="18:20" x14ac:dyDescent="0.2">
      <c r="R106" s="36">
        <v>1954</v>
      </c>
      <c r="S106" s="36">
        <v>2</v>
      </c>
      <c r="T106" s="36">
        <v>12.7</v>
      </c>
    </row>
    <row r="107" spans="18:20" x14ac:dyDescent="0.2">
      <c r="R107" s="36">
        <v>1955</v>
      </c>
      <c r="S107" s="36">
        <v>2</v>
      </c>
      <c r="T107" s="36">
        <v>7.8</v>
      </c>
    </row>
    <row r="108" spans="18:20" x14ac:dyDescent="0.2">
      <c r="R108" s="36">
        <v>1956</v>
      </c>
      <c r="S108" s="36">
        <v>2</v>
      </c>
      <c r="T108" s="36">
        <v>19.600000000000001</v>
      </c>
    </row>
    <row r="109" spans="18:20" x14ac:dyDescent="0.2">
      <c r="R109" s="36">
        <v>1957</v>
      </c>
      <c r="S109" s="36">
        <v>2</v>
      </c>
      <c r="T109" s="36">
        <v>13.3</v>
      </c>
    </row>
    <row r="110" spans="18:20" x14ac:dyDescent="0.2">
      <c r="R110" s="36">
        <v>1958</v>
      </c>
      <c r="S110" s="36">
        <v>2</v>
      </c>
      <c r="T110" s="36">
        <v>28.7</v>
      </c>
    </row>
    <row r="111" spans="18:20" x14ac:dyDescent="0.2">
      <c r="R111" s="36">
        <v>1959</v>
      </c>
      <c r="S111" s="36">
        <v>2</v>
      </c>
      <c r="T111" s="36">
        <v>28.1</v>
      </c>
    </row>
    <row r="112" spans="18:20" x14ac:dyDescent="0.2">
      <c r="R112" s="36">
        <v>1960</v>
      </c>
      <c r="S112" s="36">
        <v>2</v>
      </c>
      <c r="T112" s="36">
        <v>11.5</v>
      </c>
    </row>
    <row r="113" spans="18:20" x14ac:dyDescent="0.2">
      <c r="R113" s="36">
        <v>1961</v>
      </c>
      <c r="S113" s="36">
        <v>2</v>
      </c>
      <c r="T113" s="36">
        <v>10.5</v>
      </c>
    </row>
    <row r="114" spans="18:20" x14ac:dyDescent="0.2">
      <c r="R114" s="36">
        <v>1962</v>
      </c>
      <c r="S114" s="36">
        <v>2</v>
      </c>
      <c r="T114" s="36">
        <v>14.1</v>
      </c>
    </row>
    <row r="115" spans="18:20" x14ac:dyDescent="0.2">
      <c r="R115" s="36">
        <v>1963</v>
      </c>
      <c r="S115" s="36">
        <v>2</v>
      </c>
      <c r="T115" s="36">
        <v>27.6</v>
      </c>
    </row>
    <row r="116" spans="18:20" x14ac:dyDescent="0.2">
      <c r="R116" s="36">
        <v>1964</v>
      </c>
      <c r="S116" s="36">
        <v>2</v>
      </c>
      <c r="T116" s="36">
        <v>6</v>
      </c>
    </row>
    <row r="117" spans="18:20" x14ac:dyDescent="0.2">
      <c r="R117" s="36">
        <v>1965</v>
      </c>
      <c r="S117" s="36">
        <v>2</v>
      </c>
      <c r="T117" s="36">
        <v>25.8</v>
      </c>
    </row>
    <row r="118" spans="18:20" x14ac:dyDescent="0.2">
      <c r="R118" s="36">
        <v>1966</v>
      </c>
      <c r="S118" s="36">
        <v>2</v>
      </c>
      <c r="T118" s="36">
        <v>29.7</v>
      </c>
    </row>
    <row r="119" spans="18:20" x14ac:dyDescent="0.2">
      <c r="R119" s="36">
        <v>1967</v>
      </c>
      <c r="S119" s="36">
        <v>2</v>
      </c>
      <c r="T119" s="36">
        <v>6.6</v>
      </c>
    </row>
    <row r="120" spans="18:20" x14ac:dyDescent="0.2">
      <c r="R120" s="36">
        <v>1968</v>
      </c>
      <c r="S120" s="36">
        <v>2</v>
      </c>
      <c r="T120" s="36">
        <v>14.1</v>
      </c>
    </row>
    <row r="121" spans="18:20" x14ac:dyDescent="0.2">
      <c r="R121" s="36">
        <v>1969</v>
      </c>
      <c r="S121" s="36">
        <v>2</v>
      </c>
      <c r="T121" s="36">
        <v>14.8</v>
      </c>
    </row>
    <row r="122" spans="18:20" x14ac:dyDescent="0.2">
      <c r="R122" s="36">
        <v>1970</v>
      </c>
      <c r="S122" s="36">
        <v>2</v>
      </c>
      <c r="T122" s="36">
        <v>19.5</v>
      </c>
    </row>
    <row r="123" spans="18:20" x14ac:dyDescent="0.2">
      <c r="R123" s="36">
        <v>1971</v>
      </c>
      <c r="S123" s="36">
        <v>2</v>
      </c>
      <c r="T123" s="36">
        <v>24.3</v>
      </c>
    </row>
    <row r="124" spans="18:20" x14ac:dyDescent="0.2">
      <c r="R124" s="36">
        <v>1972</v>
      </c>
      <c r="S124" s="36">
        <v>2</v>
      </c>
      <c r="T124" s="36">
        <v>18.2</v>
      </c>
    </row>
    <row r="125" spans="18:20" x14ac:dyDescent="0.2">
      <c r="R125" s="36">
        <v>1973</v>
      </c>
      <c r="S125" s="36">
        <v>2</v>
      </c>
      <c r="T125" s="36">
        <v>19.2</v>
      </c>
    </row>
    <row r="126" spans="18:20" x14ac:dyDescent="0.2">
      <c r="R126" s="36">
        <v>1974</v>
      </c>
      <c r="S126" s="36">
        <v>2</v>
      </c>
      <c r="T126" s="36">
        <v>18.100000000000001</v>
      </c>
    </row>
    <row r="127" spans="18:20" x14ac:dyDescent="0.2">
      <c r="R127" s="36">
        <v>1975</v>
      </c>
      <c r="S127" s="36">
        <v>2</v>
      </c>
      <c r="T127" s="36">
        <v>18.7</v>
      </c>
    </row>
    <row r="128" spans="18:20" x14ac:dyDescent="0.2">
      <c r="R128" s="36">
        <v>1976</v>
      </c>
      <c r="S128" s="36">
        <v>2</v>
      </c>
      <c r="T128" s="36">
        <v>18.3</v>
      </c>
    </row>
    <row r="129" spans="18:20" x14ac:dyDescent="0.2">
      <c r="R129" s="36">
        <v>1977</v>
      </c>
      <c r="S129" s="36">
        <v>2</v>
      </c>
      <c r="T129" s="36">
        <v>14.7</v>
      </c>
    </row>
    <row r="130" spans="18:20" x14ac:dyDescent="0.2">
      <c r="R130" s="36">
        <v>1978</v>
      </c>
      <c r="S130" s="36">
        <v>2</v>
      </c>
      <c r="T130" s="36">
        <v>17.899999999999999</v>
      </c>
    </row>
    <row r="131" spans="18:20" x14ac:dyDescent="0.2">
      <c r="R131" s="36">
        <v>1979</v>
      </c>
      <c r="S131" s="36">
        <v>2</v>
      </c>
      <c r="T131" s="36">
        <v>25.3</v>
      </c>
    </row>
    <row r="132" spans="18:20" x14ac:dyDescent="0.2">
      <c r="R132" s="36">
        <v>1980</v>
      </c>
      <c r="S132" s="36">
        <v>2</v>
      </c>
      <c r="T132" s="36">
        <v>25</v>
      </c>
    </row>
    <row r="133" spans="18:20" x14ac:dyDescent="0.2">
      <c r="R133" s="36">
        <v>1981</v>
      </c>
      <c r="S133" s="36">
        <v>2</v>
      </c>
      <c r="T133" s="36">
        <v>21.1</v>
      </c>
    </row>
    <row r="134" spans="18:20" x14ac:dyDescent="0.2">
      <c r="R134" s="36">
        <v>1982</v>
      </c>
      <c r="S134" s="36">
        <v>2</v>
      </c>
      <c r="T134" s="36">
        <v>28.3</v>
      </c>
    </row>
    <row r="135" spans="18:20" x14ac:dyDescent="0.2">
      <c r="R135" s="36">
        <v>1983</v>
      </c>
      <c r="S135" s="36">
        <v>2</v>
      </c>
      <c r="T135" s="36">
        <v>20.7</v>
      </c>
    </row>
    <row r="136" spans="18:20" x14ac:dyDescent="0.2">
      <c r="R136" s="36">
        <v>1984</v>
      </c>
      <c r="S136" s="36">
        <v>2</v>
      </c>
      <c r="T136" s="36">
        <v>19.7</v>
      </c>
    </row>
    <row r="137" spans="18:20" x14ac:dyDescent="0.2">
      <c r="R137" s="36">
        <v>1985</v>
      </c>
      <c r="S137" s="36">
        <v>2</v>
      </c>
      <c r="T137" s="36">
        <v>14.1</v>
      </c>
    </row>
    <row r="138" spans="18:20" x14ac:dyDescent="0.2">
      <c r="R138" s="36">
        <v>1986</v>
      </c>
      <c r="S138" s="36">
        <v>2</v>
      </c>
      <c r="T138" s="36">
        <v>12.9</v>
      </c>
    </row>
    <row r="139" spans="18:20" x14ac:dyDescent="0.2">
      <c r="R139" s="36">
        <v>1987</v>
      </c>
      <c r="S139" s="36">
        <v>2</v>
      </c>
      <c r="T139" s="36">
        <v>10.8</v>
      </c>
    </row>
    <row r="140" spans="18:20" x14ac:dyDescent="0.2">
      <c r="R140" s="36">
        <v>1988</v>
      </c>
      <c r="S140" s="36">
        <v>2</v>
      </c>
      <c r="T140" s="36">
        <v>21.4</v>
      </c>
    </row>
    <row r="141" spans="18:20" x14ac:dyDescent="0.2">
      <c r="R141" s="36">
        <v>1989</v>
      </c>
      <c r="S141" s="36">
        <v>2</v>
      </c>
      <c r="T141" s="36">
        <v>11.9</v>
      </c>
    </row>
    <row r="142" spans="18:20" x14ac:dyDescent="0.2">
      <c r="R142" s="36">
        <v>1990</v>
      </c>
      <c r="S142" s="36">
        <v>2</v>
      </c>
      <c r="T142" s="36">
        <v>21.6</v>
      </c>
    </row>
    <row r="143" spans="18:20" x14ac:dyDescent="0.2">
      <c r="R143" s="36">
        <v>1991</v>
      </c>
      <c r="S143" s="36">
        <v>2</v>
      </c>
      <c r="T143" s="36">
        <v>16.600000000000001</v>
      </c>
    </row>
    <row r="144" spans="18:20" x14ac:dyDescent="0.2">
      <c r="R144" s="36">
        <v>1992</v>
      </c>
      <c r="S144" s="36">
        <v>2</v>
      </c>
      <c r="T144" s="36">
        <v>13.4411</v>
      </c>
    </row>
    <row r="145" spans="18:20" x14ac:dyDescent="0.2">
      <c r="R145" s="36">
        <v>1993</v>
      </c>
      <c r="S145" s="36">
        <v>2</v>
      </c>
      <c r="T145" s="36">
        <v>18.744399999999999</v>
      </c>
    </row>
    <row r="146" spans="18:20" x14ac:dyDescent="0.2">
      <c r="R146" s="36">
        <v>1994</v>
      </c>
      <c r="S146" s="36">
        <v>2</v>
      </c>
      <c r="T146" s="36">
        <v>9.3514999999999997</v>
      </c>
    </row>
    <row r="147" spans="18:20" x14ac:dyDescent="0.2">
      <c r="R147" s="36">
        <v>1995</v>
      </c>
      <c r="S147" s="36">
        <v>2</v>
      </c>
      <c r="T147" s="36">
        <v>2.6122000000000001</v>
      </c>
    </row>
    <row r="148" spans="18:20" x14ac:dyDescent="0.2">
      <c r="R148" s="36">
        <v>1996</v>
      </c>
      <c r="S148" s="36">
        <v>2</v>
      </c>
      <c r="T148" s="36">
        <v>14.4</v>
      </c>
    </row>
    <row r="149" spans="18:20" x14ac:dyDescent="0.2">
      <c r="R149" s="36">
        <v>1997</v>
      </c>
      <c r="S149" s="36">
        <v>2</v>
      </c>
      <c r="T149" s="36">
        <v>20.8</v>
      </c>
    </row>
    <row r="150" spans="18:20" x14ac:dyDescent="0.2">
      <c r="R150" s="36">
        <v>1998</v>
      </c>
      <c r="S150" s="36">
        <v>2</v>
      </c>
      <c r="T150" s="36">
        <v>14.5</v>
      </c>
    </row>
    <row r="151" spans="18:20" x14ac:dyDescent="0.2">
      <c r="R151" s="36">
        <v>1999</v>
      </c>
      <c r="S151" s="36">
        <v>2</v>
      </c>
      <c r="T151" s="36">
        <v>26.302368243654822</v>
      </c>
    </row>
    <row r="152" spans="18:20" x14ac:dyDescent="0.2">
      <c r="R152" s="36">
        <v>2000</v>
      </c>
      <c r="S152" s="36">
        <v>2</v>
      </c>
      <c r="T152" s="36">
        <v>22.49417151219512</v>
      </c>
    </row>
    <row r="153" spans="18:20" x14ac:dyDescent="0.2">
      <c r="R153" s="36">
        <v>2001</v>
      </c>
      <c r="S153" s="36">
        <v>2</v>
      </c>
      <c r="T153" s="36">
        <v>11.832383414634144</v>
      </c>
    </row>
    <row r="154" spans="18:20" x14ac:dyDescent="0.2">
      <c r="R154" s="36">
        <v>2002</v>
      </c>
      <c r="S154" s="36">
        <v>2</v>
      </c>
      <c r="T154" s="36">
        <v>18.036000000000001</v>
      </c>
    </row>
    <row r="155" spans="18:20" x14ac:dyDescent="0.2">
      <c r="R155" s="36">
        <v>2003</v>
      </c>
      <c r="S155" s="36">
        <v>2</v>
      </c>
      <c r="T155" s="36">
        <v>18.2</v>
      </c>
    </row>
    <row r="156" spans="18:20" x14ac:dyDescent="0.2">
      <c r="R156" s="36">
        <v>2004</v>
      </c>
      <c r="S156" s="36">
        <v>2</v>
      </c>
      <c r="T156" s="36">
        <v>18.924695121951224</v>
      </c>
    </row>
    <row r="157" spans="18:20" x14ac:dyDescent="0.2">
      <c r="R157" s="36">
        <v>2005</v>
      </c>
      <c r="S157" s="36">
        <v>2</v>
      </c>
      <c r="T157" s="36">
        <v>18</v>
      </c>
    </row>
    <row r="158" spans="18:20" x14ac:dyDescent="0.2">
      <c r="R158" s="36">
        <v>2006</v>
      </c>
      <c r="S158" s="36">
        <v>2</v>
      </c>
      <c r="T158" s="36">
        <v>21.052994990112062</v>
      </c>
    </row>
    <row r="159" spans="18:20" x14ac:dyDescent="0.2">
      <c r="R159" s="36">
        <v>2007</v>
      </c>
      <c r="S159" s="36">
        <v>2</v>
      </c>
      <c r="T159" s="36">
        <v>1.72</v>
      </c>
    </row>
    <row r="160" spans="18:20" x14ac:dyDescent="0.2">
      <c r="R160" s="36">
        <v>2008</v>
      </c>
      <c r="S160" s="36">
        <v>2</v>
      </c>
      <c r="T160" s="36">
        <v>27.135999999999999</v>
      </c>
    </row>
    <row r="161" spans="18:20" x14ac:dyDescent="0.2">
      <c r="R161" s="36">
        <v>2009</v>
      </c>
      <c r="S161" s="36">
        <v>2</v>
      </c>
      <c r="T161" s="36">
        <v>4.91</v>
      </c>
    </row>
    <row r="162" spans="18:20" x14ac:dyDescent="0.2">
      <c r="R162" s="36">
        <v>1930</v>
      </c>
      <c r="S162" s="36">
        <v>3</v>
      </c>
      <c r="T162" s="36">
        <v>7.4</v>
      </c>
    </row>
    <row r="163" spans="18:20" x14ac:dyDescent="0.2">
      <c r="R163" s="36">
        <v>1931</v>
      </c>
      <c r="S163" s="36">
        <v>3</v>
      </c>
      <c r="T163" s="36">
        <v>25.2</v>
      </c>
    </row>
    <row r="164" spans="18:20" x14ac:dyDescent="0.2">
      <c r="R164" s="36">
        <v>1932</v>
      </c>
      <c r="S164" s="36">
        <v>3</v>
      </c>
      <c r="T164" s="36">
        <v>23.9</v>
      </c>
    </row>
    <row r="165" spans="18:20" x14ac:dyDescent="0.2">
      <c r="R165" s="36">
        <v>1933</v>
      </c>
      <c r="S165" s="36">
        <v>3</v>
      </c>
      <c r="T165" s="36">
        <v>22.1</v>
      </c>
    </row>
    <row r="166" spans="18:20" x14ac:dyDescent="0.2">
      <c r="R166" s="36">
        <v>1934</v>
      </c>
      <c r="S166" s="36">
        <v>3</v>
      </c>
      <c r="T166" s="36">
        <v>18.7</v>
      </c>
    </row>
    <row r="167" spans="18:20" x14ac:dyDescent="0.2">
      <c r="R167" s="36">
        <v>1935</v>
      </c>
      <c r="S167" s="36">
        <v>3</v>
      </c>
      <c r="T167" s="36">
        <v>24.1</v>
      </c>
    </row>
    <row r="168" spans="18:20" x14ac:dyDescent="0.2">
      <c r="R168" s="36">
        <v>1936</v>
      </c>
      <c r="S168" s="36">
        <v>3</v>
      </c>
      <c r="T168" s="36">
        <v>19.399999999999999</v>
      </c>
    </row>
    <row r="169" spans="18:20" x14ac:dyDescent="0.2">
      <c r="R169" s="36">
        <v>1937</v>
      </c>
      <c r="S169" s="36">
        <v>3</v>
      </c>
      <c r="T169" s="36">
        <v>28.8</v>
      </c>
    </row>
    <row r="170" spans="18:20" x14ac:dyDescent="0.2">
      <c r="R170" s="36">
        <v>1938</v>
      </c>
      <c r="S170" s="36">
        <v>3</v>
      </c>
      <c r="T170" s="36">
        <v>11.7</v>
      </c>
    </row>
    <row r="171" spans="18:20" x14ac:dyDescent="0.2">
      <c r="R171" s="36">
        <v>1939</v>
      </c>
      <c r="S171" s="36">
        <v>3</v>
      </c>
      <c r="T171" s="36">
        <v>25.8</v>
      </c>
    </row>
    <row r="172" spans="18:20" x14ac:dyDescent="0.2">
      <c r="R172" s="36">
        <v>1940</v>
      </c>
      <c r="S172" s="36">
        <v>3</v>
      </c>
      <c r="T172" s="36">
        <v>28.6</v>
      </c>
    </row>
    <row r="173" spans="18:20" x14ac:dyDescent="0.2">
      <c r="R173" s="36">
        <v>1941</v>
      </c>
      <c r="S173" s="36">
        <v>3</v>
      </c>
      <c r="T173" s="36">
        <v>8.1</v>
      </c>
    </row>
    <row r="174" spans="18:20" x14ac:dyDescent="0.2">
      <c r="R174" s="36">
        <v>1942</v>
      </c>
      <c r="S174" s="36">
        <v>3</v>
      </c>
      <c r="T174" s="36">
        <v>10.7</v>
      </c>
    </row>
    <row r="175" spans="18:20" x14ac:dyDescent="0.2">
      <c r="R175" s="36">
        <v>1943</v>
      </c>
      <c r="S175" s="36">
        <v>3</v>
      </c>
      <c r="T175" s="36">
        <v>9.1999999999999993</v>
      </c>
    </row>
    <row r="176" spans="18:20" x14ac:dyDescent="0.2">
      <c r="R176" s="36">
        <v>1944</v>
      </c>
      <c r="S176" s="36">
        <v>3</v>
      </c>
      <c r="T176" s="36">
        <v>24.9</v>
      </c>
    </row>
    <row r="177" spans="18:20" x14ac:dyDescent="0.2">
      <c r="R177" s="36">
        <v>1945</v>
      </c>
      <c r="S177" s="36">
        <v>3</v>
      </c>
      <c r="T177" s="36">
        <v>6.9</v>
      </c>
    </row>
    <row r="178" spans="18:20" x14ac:dyDescent="0.2">
      <c r="R178" s="36">
        <v>1946</v>
      </c>
      <c r="S178" s="36">
        <v>3</v>
      </c>
      <c r="T178" s="36">
        <v>12.9</v>
      </c>
    </row>
    <row r="179" spans="18:20" x14ac:dyDescent="0.2">
      <c r="R179" s="36">
        <v>1947</v>
      </c>
      <c r="S179" s="36">
        <v>3</v>
      </c>
      <c r="T179" s="36">
        <v>20.399999999999999</v>
      </c>
    </row>
    <row r="180" spans="18:20" x14ac:dyDescent="0.2">
      <c r="R180" s="36">
        <v>1948</v>
      </c>
      <c r="S180" s="36">
        <v>3</v>
      </c>
      <c r="T180" s="36">
        <v>33</v>
      </c>
    </row>
    <row r="181" spans="18:20" x14ac:dyDescent="0.2">
      <c r="R181" s="36">
        <v>1949</v>
      </c>
      <c r="S181" s="36">
        <v>3</v>
      </c>
      <c r="T181" s="36">
        <v>15.9</v>
      </c>
    </row>
    <row r="182" spans="18:20" x14ac:dyDescent="0.2">
      <c r="R182" s="36">
        <v>1950</v>
      </c>
      <c r="S182" s="36">
        <v>3</v>
      </c>
      <c r="T182" s="36">
        <v>24.8</v>
      </c>
    </row>
    <row r="183" spans="18:20" x14ac:dyDescent="0.2">
      <c r="R183" s="36">
        <v>1951</v>
      </c>
      <c r="S183" s="36">
        <v>3</v>
      </c>
      <c r="T183" s="36">
        <v>18.5</v>
      </c>
    </row>
    <row r="184" spans="18:20" x14ac:dyDescent="0.2">
      <c r="R184" s="36">
        <v>1952</v>
      </c>
      <c r="S184" s="36">
        <v>3</v>
      </c>
      <c r="T184" s="36">
        <v>15.8</v>
      </c>
    </row>
    <row r="185" spans="18:20" x14ac:dyDescent="0.2">
      <c r="R185" s="36">
        <v>1953</v>
      </c>
      <c r="S185" s="36">
        <v>3</v>
      </c>
      <c r="T185" s="36">
        <v>24.5</v>
      </c>
    </row>
    <row r="186" spans="18:20" x14ac:dyDescent="0.2">
      <c r="R186" s="36">
        <v>1954</v>
      </c>
      <c r="S186" s="36">
        <v>3</v>
      </c>
      <c r="T186" s="36">
        <v>15.6</v>
      </c>
    </row>
    <row r="187" spans="18:20" x14ac:dyDescent="0.2">
      <c r="R187" s="36">
        <v>1955</v>
      </c>
      <c r="S187" s="36">
        <v>3</v>
      </c>
      <c r="T187" s="36">
        <v>8</v>
      </c>
    </row>
    <row r="188" spans="18:20" x14ac:dyDescent="0.2">
      <c r="R188" s="36">
        <v>1956</v>
      </c>
      <c r="S188" s="36">
        <v>3</v>
      </c>
      <c r="T188" s="36">
        <v>19.2</v>
      </c>
    </row>
    <row r="189" spans="18:20" x14ac:dyDescent="0.2">
      <c r="R189" s="36">
        <v>1957</v>
      </c>
      <c r="S189" s="36">
        <v>3</v>
      </c>
      <c r="T189" s="36">
        <v>15.3</v>
      </c>
    </row>
    <row r="190" spans="18:20" x14ac:dyDescent="0.2">
      <c r="R190" s="36">
        <v>1958</v>
      </c>
      <c r="S190" s="36">
        <v>3</v>
      </c>
      <c r="T190" s="36">
        <v>24.2</v>
      </c>
    </row>
    <row r="191" spans="18:20" x14ac:dyDescent="0.2">
      <c r="R191" s="36">
        <v>1959</v>
      </c>
      <c r="S191" s="36">
        <v>3</v>
      </c>
      <c r="T191" s="36">
        <v>27</v>
      </c>
    </row>
    <row r="192" spans="18:20" x14ac:dyDescent="0.2">
      <c r="R192" s="36">
        <v>1960</v>
      </c>
      <c r="S192" s="36">
        <v>3</v>
      </c>
      <c r="T192" s="36">
        <v>29.8</v>
      </c>
    </row>
    <row r="193" spans="18:20" x14ac:dyDescent="0.2">
      <c r="R193" s="36">
        <v>1961</v>
      </c>
      <c r="S193" s="36">
        <v>3</v>
      </c>
      <c r="T193" s="36">
        <v>17.5</v>
      </c>
    </row>
    <row r="194" spans="18:20" x14ac:dyDescent="0.2">
      <c r="R194" s="36">
        <v>1962</v>
      </c>
      <c r="S194" s="36">
        <v>3</v>
      </c>
      <c r="T194" s="36">
        <v>18.899999999999999</v>
      </c>
    </row>
    <row r="195" spans="18:20" x14ac:dyDescent="0.2">
      <c r="R195" s="36">
        <v>1963</v>
      </c>
      <c r="S195" s="36">
        <v>3</v>
      </c>
      <c r="T195" s="36">
        <v>22.7</v>
      </c>
    </row>
    <row r="196" spans="18:20" x14ac:dyDescent="0.2">
      <c r="R196" s="36">
        <v>1964</v>
      </c>
      <c r="S196" s="36">
        <v>3</v>
      </c>
      <c r="T196" s="36">
        <v>17</v>
      </c>
    </row>
    <row r="197" spans="18:20" x14ac:dyDescent="0.2">
      <c r="R197" s="36">
        <v>1965</v>
      </c>
      <c r="S197" s="36">
        <v>3</v>
      </c>
      <c r="T197" s="36">
        <v>25.8</v>
      </c>
    </row>
    <row r="198" spans="18:20" x14ac:dyDescent="0.2">
      <c r="R198" s="36">
        <v>1966</v>
      </c>
      <c r="S198" s="36">
        <v>3</v>
      </c>
      <c r="T198" s="36">
        <v>25.2</v>
      </c>
    </row>
    <row r="199" spans="18:20" x14ac:dyDescent="0.2">
      <c r="R199" s="36">
        <v>1967</v>
      </c>
      <c r="S199" s="36">
        <v>3</v>
      </c>
      <c r="T199" s="36">
        <v>6.5</v>
      </c>
    </row>
    <row r="200" spans="18:20" x14ac:dyDescent="0.2">
      <c r="R200" s="36">
        <v>1968</v>
      </c>
      <c r="S200" s="36">
        <v>3</v>
      </c>
      <c r="T200" s="36">
        <v>13.6</v>
      </c>
    </row>
    <row r="201" spans="18:20" x14ac:dyDescent="0.2">
      <c r="R201" s="36">
        <v>1969</v>
      </c>
      <c r="S201" s="36">
        <v>3</v>
      </c>
      <c r="T201" s="36">
        <v>12.5</v>
      </c>
    </row>
    <row r="202" spans="18:20" x14ac:dyDescent="0.2">
      <c r="R202" s="36">
        <v>1970</v>
      </c>
      <c r="S202" s="36">
        <v>3</v>
      </c>
      <c r="T202" s="36">
        <v>20.8</v>
      </c>
    </row>
    <row r="203" spans="18:20" x14ac:dyDescent="0.2">
      <c r="R203" s="36">
        <v>1971</v>
      </c>
      <c r="S203" s="36">
        <v>3</v>
      </c>
      <c r="T203" s="36">
        <v>33.1</v>
      </c>
    </row>
    <row r="204" spans="18:20" x14ac:dyDescent="0.2">
      <c r="R204" s="36">
        <v>1972</v>
      </c>
      <c r="S204" s="36">
        <v>3</v>
      </c>
      <c r="T204" s="36">
        <v>14.6</v>
      </c>
    </row>
    <row r="205" spans="18:20" x14ac:dyDescent="0.2">
      <c r="R205" s="36">
        <v>1973</v>
      </c>
      <c r="S205" s="36">
        <v>3</v>
      </c>
      <c r="T205" s="36">
        <v>17.399999999999999</v>
      </c>
    </row>
    <row r="206" spans="18:20" x14ac:dyDescent="0.2">
      <c r="R206" s="36">
        <v>1974</v>
      </c>
      <c r="S206" s="36">
        <v>3</v>
      </c>
      <c r="T206" s="36">
        <v>14.3</v>
      </c>
    </row>
    <row r="207" spans="18:20" x14ac:dyDescent="0.2">
      <c r="R207" s="36">
        <v>1975</v>
      </c>
      <c r="S207" s="36">
        <v>3</v>
      </c>
      <c r="T207" s="36">
        <v>16.2</v>
      </c>
    </row>
    <row r="208" spans="18:20" x14ac:dyDescent="0.2">
      <c r="R208" s="36">
        <v>1976</v>
      </c>
      <c r="S208" s="36">
        <v>3</v>
      </c>
      <c r="T208" s="36">
        <v>19.600000000000001</v>
      </c>
    </row>
    <row r="209" spans="18:20" x14ac:dyDescent="0.2">
      <c r="R209" s="36">
        <v>1977</v>
      </c>
      <c r="S209" s="36">
        <v>3</v>
      </c>
      <c r="T209" s="36">
        <v>25.8</v>
      </c>
    </row>
    <row r="210" spans="18:20" x14ac:dyDescent="0.2">
      <c r="R210" s="36">
        <v>1978</v>
      </c>
      <c r="S210" s="36">
        <v>3</v>
      </c>
      <c r="T210" s="36">
        <v>16.899999999999999</v>
      </c>
    </row>
    <row r="211" spans="18:20" x14ac:dyDescent="0.2">
      <c r="R211" s="36">
        <v>1979</v>
      </c>
      <c r="S211" s="36">
        <v>3</v>
      </c>
      <c r="T211" s="36">
        <v>39.5</v>
      </c>
    </row>
    <row r="212" spans="18:20" x14ac:dyDescent="0.2">
      <c r="R212" s="36">
        <v>1980</v>
      </c>
      <c r="S212" s="36">
        <v>3</v>
      </c>
      <c r="T212" s="36">
        <v>33.4</v>
      </c>
    </row>
    <row r="213" spans="18:20" x14ac:dyDescent="0.2">
      <c r="R213" s="36">
        <v>1981</v>
      </c>
      <c r="S213" s="36">
        <v>3</v>
      </c>
      <c r="T213" s="36">
        <v>19.5</v>
      </c>
    </row>
    <row r="214" spans="18:20" x14ac:dyDescent="0.2">
      <c r="R214" s="36">
        <v>1982</v>
      </c>
      <c r="S214" s="36">
        <v>3</v>
      </c>
      <c r="T214" s="36">
        <v>30.9</v>
      </c>
    </row>
    <row r="215" spans="18:20" x14ac:dyDescent="0.2">
      <c r="R215" s="36">
        <v>1983</v>
      </c>
      <c r="S215" s="36">
        <v>3</v>
      </c>
      <c r="T215" s="36">
        <v>17.100000000000001</v>
      </c>
    </row>
    <row r="216" spans="18:20" x14ac:dyDescent="0.2">
      <c r="R216" s="36">
        <v>1984</v>
      </c>
      <c r="S216" s="36">
        <v>3</v>
      </c>
      <c r="T216" s="36">
        <v>29.6</v>
      </c>
    </row>
    <row r="217" spans="18:20" x14ac:dyDescent="0.2">
      <c r="R217" s="36">
        <v>1985</v>
      </c>
      <c r="S217" s="36">
        <v>3</v>
      </c>
      <c r="T217" s="36">
        <v>11</v>
      </c>
    </row>
    <row r="218" spans="18:20" x14ac:dyDescent="0.2">
      <c r="R218" s="36">
        <v>1986</v>
      </c>
      <c r="S218" s="36">
        <v>3</v>
      </c>
      <c r="T218" s="36">
        <v>13.5</v>
      </c>
    </row>
    <row r="219" spans="18:20" x14ac:dyDescent="0.2">
      <c r="R219" s="36">
        <v>1987</v>
      </c>
      <c r="S219" s="36">
        <v>3</v>
      </c>
      <c r="T219" s="36">
        <v>12.4</v>
      </c>
    </row>
    <row r="220" spans="18:20" x14ac:dyDescent="0.2">
      <c r="R220" s="36">
        <v>1988</v>
      </c>
      <c r="S220" s="36">
        <v>3</v>
      </c>
      <c r="T220" s="36">
        <v>16</v>
      </c>
    </row>
    <row r="221" spans="18:20" x14ac:dyDescent="0.2">
      <c r="R221" s="36">
        <v>1989</v>
      </c>
      <c r="S221" s="36">
        <v>3</v>
      </c>
      <c r="T221" s="36">
        <v>16.8</v>
      </c>
    </row>
    <row r="222" spans="18:20" x14ac:dyDescent="0.2">
      <c r="R222" s="36">
        <v>1990</v>
      </c>
      <c r="S222" s="36">
        <v>3</v>
      </c>
      <c r="T222" s="36">
        <v>18.399999999999999</v>
      </c>
    </row>
    <row r="223" spans="18:20" x14ac:dyDescent="0.2">
      <c r="R223" s="36">
        <v>1991</v>
      </c>
      <c r="S223" s="36">
        <v>3</v>
      </c>
      <c r="T223" s="36">
        <v>15.8</v>
      </c>
    </row>
    <row r="224" spans="18:20" x14ac:dyDescent="0.2">
      <c r="R224" s="36">
        <v>1992</v>
      </c>
      <c r="S224" s="36">
        <v>3</v>
      </c>
      <c r="T224" s="36">
        <v>11.7339</v>
      </c>
    </row>
    <row r="225" spans="18:20" x14ac:dyDescent="0.2">
      <c r="R225" s="36">
        <v>1993</v>
      </c>
      <c r="S225" s="36">
        <v>3</v>
      </c>
      <c r="T225" s="36">
        <v>20.5701</v>
      </c>
    </row>
    <row r="226" spans="18:20" x14ac:dyDescent="0.2">
      <c r="R226" s="36">
        <v>1994</v>
      </c>
      <c r="S226" s="36">
        <v>3</v>
      </c>
      <c r="T226" s="36">
        <v>9.7248999999999999</v>
      </c>
    </row>
    <row r="227" spans="18:20" x14ac:dyDescent="0.2">
      <c r="R227" s="36">
        <v>1995</v>
      </c>
      <c r="S227" s="36">
        <v>3</v>
      </c>
      <c r="T227" s="36">
        <v>2.5886999999999998</v>
      </c>
    </row>
    <row r="228" spans="18:20" x14ac:dyDescent="0.2">
      <c r="R228" s="36">
        <v>1996</v>
      </c>
      <c r="S228" s="36">
        <v>3</v>
      </c>
      <c r="T228" s="36">
        <v>15.01</v>
      </c>
    </row>
    <row r="229" spans="18:20" x14ac:dyDescent="0.2">
      <c r="R229" s="36">
        <v>1997</v>
      </c>
      <c r="S229" s="36">
        <v>3</v>
      </c>
      <c r="T229" s="36">
        <v>20.7</v>
      </c>
    </row>
    <row r="230" spans="18:20" x14ac:dyDescent="0.2">
      <c r="R230" s="36">
        <v>1998</v>
      </c>
      <c r="S230" s="36">
        <v>3</v>
      </c>
      <c r="T230" s="36">
        <v>18.77</v>
      </c>
    </row>
    <row r="231" spans="18:20" x14ac:dyDescent="0.2">
      <c r="R231" s="36">
        <v>1999</v>
      </c>
      <c r="S231" s="36">
        <v>3</v>
      </c>
      <c r="T231" s="36">
        <v>20.397754964467008</v>
      </c>
    </row>
    <row r="232" spans="18:20" x14ac:dyDescent="0.2">
      <c r="R232" s="36">
        <v>2000</v>
      </c>
      <c r="S232" s="36">
        <v>3</v>
      </c>
      <c r="T232" s="36">
        <v>22.829211658536583</v>
      </c>
    </row>
    <row r="233" spans="18:20" x14ac:dyDescent="0.2">
      <c r="R233" s="36">
        <v>2001</v>
      </c>
      <c r="S233" s="36">
        <v>3</v>
      </c>
      <c r="T233" s="36">
        <v>18.164307512195123</v>
      </c>
    </row>
    <row r="234" spans="18:20" x14ac:dyDescent="0.2">
      <c r="R234" s="36">
        <v>2002</v>
      </c>
      <c r="S234" s="36">
        <v>3</v>
      </c>
      <c r="T234" s="36">
        <v>19.696999999999999</v>
      </c>
    </row>
    <row r="235" spans="18:20" x14ac:dyDescent="0.2">
      <c r="R235" s="36">
        <v>2003</v>
      </c>
      <c r="S235" s="36">
        <v>3</v>
      </c>
      <c r="T235" s="36">
        <v>23.6</v>
      </c>
    </row>
    <row r="236" spans="18:20" x14ac:dyDescent="0.2">
      <c r="R236" s="36">
        <v>2004</v>
      </c>
      <c r="S236" s="36">
        <v>3</v>
      </c>
      <c r="T236" s="36">
        <v>19.478048780487811</v>
      </c>
    </row>
    <row r="237" spans="18:20" x14ac:dyDescent="0.2">
      <c r="R237" s="36">
        <v>2005</v>
      </c>
      <c r="S237" s="36">
        <v>3</v>
      </c>
      <c r="T237" s="36">
        <v>18</v>
      </c>
    </row>
    <row r="238" spans="18:20" x14ac:dyDescent="0.2">
      <c r="R238" s="36">
        <v>2006</v>
      </c>
      <c r="S238" s="36">
        <v>3</v>
      </c>
      <c r="T238" s="36">
        <v>22.811939697224567</v>
      </c>
    </row>
    <row r="239" spans="18:20" x14ac:dyDescent="0.2">
      <c r="R239" s="36">
        <v>2007</v>
      </c>
      <c r="S239" s="36">
        <v>3</v>
      </c>
      <c r="T239" s="36">
        <v>1.0780000000000001</v>
      </c>
    </row>
    <row r="240" spans="18:20" x14ac:dyDescent="0.2">
      <c r="R240" s="36">
        <v>2008</v>
      </c>
      <c r="S240" s="36">
        <v>3</v>
      </c>
      <c r="T240" s="36">
        <v>38.021999999999998</v>
      </c>
    </row>
    <row r="241" spans="18:20" x14ac:dyDescent="0.2">
      <c r="R241" s="36">
        <v>2009</v>
      </c>
      <c r="S241" s="36">
        <v>3</v>
      </c>
      <c r="T241" s="36">
        <v>4.38</v>
      </c>
    </row>
    <row r="242" spans="18:20" x14ac:dyDescent="0.2">
      <c r="R242" s="36">
        <v>1930</v>
      </c>
      <c r="S242" s="36">
        <v>4</v>
      </c>
      <c r="T242" s="36">
        <v>6.5</v>
      </c>
    </row>
    <row r="243" spans="18:20" x14ac:dyDescent="0.2">
      <c r="R243" s="36">
        <v>1931</v>
      </c>
      <c r="S243" s="36">
        <v>4</v>
      </c>
      <c r="T243" s="36">
        <v>28.4</v>
      </c>
    </row>
    <row r="244" spans="18:20" x14ac:dyDescent="0.2">
      <c r="R244" s="36">
        <v>1932</v>
      </c>
      <c r="S244" s="36">
        <v>4</v>
      </c>
      <c r="T244" s="36">
        <v>28.6</v>
      </c>
    </row>
    <row r="245" spans="18:20" x14ac:dyDescent="0.2">
      <c r="R245" s="36">
        <v>1933</v>
      </c>
      <c r="S245" s="36">
        <v>4</v>
      </c>
      <c r="T245" s="36">
        <v>22.9</v>
      </c>
    </row>
    <row r="246" spans="18:20" x14ac:dyDescent="0.2">
      <c r="R246" s="36">
        <v>1934</v>
      </c>
      <c r="S246" s="36">
        <v>4</v>
      </c>
      <c r="T246" s="36">
        <v>18</v>
      </c>
    </row>
    <row r="247" spans="18:20" x14ac:dyDescent="0.2">
      <c r="R247" s="36">
        <v>1935</v>
      </c>
      <c r="S247" s="36">
        <v>4</v>
      </c>
      <c r="T247" s="36">
        <v>26.1</v>
      </c>
    </row>
    <row r="248" spans="18:20" x14ac:dyDescent="0.2">
      <c r="R248" s="36">
        <v>1936</v>
      </c>
      <c r="S248" s="36">
        <v>4</v>
      </c>
      <c r="T248" s="36">
        <v>20.2</v>
      </c>
    </row>
    <row r="249" spans="18:20" x14ac:dyDescent="0.2">
      <c r="R249" s="36">
        <v>1937</v>
      </c>
      <c r="S249" s="36">
        <v>4</v>
      </c>
      <c r="T249" s="36">
        <v>30.3</v>
      </c>
    </row>
    <row r="250" spans="18:20" x14ac:dyDescent="0.2">
      <c r="R250" s="36">
        <v>1938</v>
      </c>
      <c r="S250" s="36">
        <v>4</v>
      </c>
      <c r="T250" s="36">
        <v>11.7</v>
      </c>
    </row>
    <row r="251" spans="18:20" x14ac:dyDescent="0.2">
      <c r="R251" s="36">
        <v>1939</v>
      </c>
      <c r="S251" s="36">
        <v>4</v>
      </c>
      <c r="T251" s="36">
        <v>24.4</v>
      </c>
    </row>
    <row r="252" spans="18:20" x14ac:dyDescent="0.2">
      <c r="R252" s="36">
        <v>1940</v>
      </c>
      <c r="S252" s="36">
        <v>4</v>
      </c>
      <c r="T252" s="36">
        <v>30.6</v>
      </c>
    </row>
    <row r="253" spans="18:20" x14ac:dyDescent="0.2">
      <c r="R253" s="36">
        <v>1941</v>
      </c>
      <c r="S253" s="36">
        <v>4</v>
      </c>
      <c r="T253" s="36">
        <v>8.6999999999999993</v>
      </c>
    </row>
    <row r="254" spans="18:20" x14ac:dyDescent="0.2">
      <c r="R254" s="36">
        <v>1942</v>
      </c>
      <c r="S254" s="36">
        <v>4</v>
      </c>
      <c r="T254" s="36">
        <v>10.9</v>
      </c>
    </row>
    <row r="255" spans="18:20" x14ac:dyDescent="0.2">
      <c r="R255" s="36">
        <v>1943</v>
      </c>
      <c r="S255" s="36">
        <v>4</v>
      </c>
      <c r="T255" s="36">
        <v>11.9</v>
      </c>
    </row>
    <row r="256" spans="18:20" x14ac:dyDescent="0.2">
      <c r="R256" s="36">
        <v>1944</v>
      </c>
      <c r="S256" s="36">
        <v>4</v>
      </c>
      <c r="T256" s="36">
        <v>24.1</v>
      </c>
    </row>
    <row r="257" spans="18:20" x14ac:dyDescent="0.2">
      <c r="R257" s="36">
        <v>1945</v>
      </c>
      <c r="S257" s="36">
        <v>4</v>
      </c>
      <c r="T257" s="36">
        <v>6.1</v>
      </c>
    </row>
    <row r="258" spans="18:20" x14ac:dyDescent="0.2">
      <c r="R258" s="36">
        <v>1946</v>
      </c>
      <c r="S258" s="36">
        <v>4</v>
      </c>
      <c r="T258" s="36">
        <v>20.9</v>
      </c>
    </row>
    <row r="259" spans="18:20" x14ac:dyDescent="0.2">
      <c r="R259" s="36">
        <v>1947</v>
      </c>
      <c r="S259" s="36">
        <v>4</v>
      </c>
      <c r="T259" s="36">
        <v>22.8</v>
      </c>
    </row>
    <row r="260" spans="18:20" x14ac:dyDescent="0.2">
      <c r="R260" s="36">
        <v>1948</v>
      </c>
      <c r="S260" s="36">
        <v>4</v>
      </c>
      <c r="T260" s="36">
        <v>34.4</v>
      </c>
    </row>
    <row r="261" spans="18:20" x14ac:dyDescent="0.2">
      <c r="R261" s="36">
        <v>1949</v>
      </c>
      <c r="S261" s="36">
        <v>4</v>
      </c>
      <c r="T261" s="36">
        <v>17.399999999999999</v>
      </c>
    </row>
    <row r="262" spans="18:20" x14ac:dyDescent="0.2">
      <c r="R262" s="36">
        <v>1950</v>
      </c>
      <c r="S262" s="36">
        <v>4</v>
      </c>
      <c r="T262" s="36">
        <v>26.4</v>
      </c>
    </row>
    <row r="263" spans="18:20" x14ac:dyDescent="0.2">
      <c r="R263" s="36">
        <v>1951</v>
      </c>
      <c r="S263" s="36">
        <v>4</v>
      </c>
      <c r="T263" s="36">
        <v>21.4</v>
      </c>
    </row>
    <row r="264" spans="18:20" x14ac:dyDescent="0.2">
      <c r="R264" s="36">
        <v>1952</v>
      </c>
      <c r="S264" s="36">
        <v>4</v>
      </c>
      <c r="T264" s="36">
        <v>17.100000000000001</v>
      </c>
    </row>
    <row r="265" spans="18:20" x14ac:dyDescent="0.2">
      <c r="R265" s="36">
        <v>1953</v>
      </c>
      <c r="S265" s="36">
        <v>4</v>
      </c>
      <c r="T265" s="36">
        <v>32</v>
      </c>
    </row>
    <row r="266" spans="18:20" x14ac:dyDescent="0.2">
      <c r="R266" s="36">
        <v>1954</v>
      </c>
      <c r="S266" s="36">
        <v>4</v>
      </c>
      <c r="T266" s="36">
        <v>12.5</v>
      </c>
    </row>
    <row r="267" spans="18:20" x14ac:dyDescent="0.2">
      <c r="R267" s="36">
        <v>1955</v>
      </c>
      <c r="S267" s="36">
        <v>4</v>
      </c>
      <c r="T267" s="36">
        <v>5.4</v>
      </c>
    </row>
    <row r="268" spans="18:20" x14ac:dyDescent="0.2">
      <c r="R268" s="36">
        <v>1956</v>
      </c>
      <c r="S268" s="36">
        <v>4</v>
      </c>
      <c r="T268" s="36">
        <v>15.1</v>
      </c>
    </row>
    <row r="269" spans="18:20" x14ac:dyDescent="0.2">
      <c r="R269" s="36">
        <v>1957</v>
      </c>
      <c r="S269" s="36">
        <v>4</v>
      </c>
      <c r="T269" s="36">
        <v>15.8</v>
      </c>
    </row>
    <row r="270" spans="18:20" x14ac:dyDescent="0.2">
      <c r="R270" s="36">
        <v>1958</v>
      </c>
      <c r="S270" s="36">
        <v>4</v>
      </c>
      <c r="T270" s="36">
        <v>36.9</v>
      </c>
    </row>
    <row r="271" spans="18:20" x14ac:dyDescent="0.2">
      <c r="R271" s="36">
        <v>1959</v>
      </c>
      <c r="S271" s="36">
        <v>4</v>
      </c>
      <c r="T271" s="36">
        <v>39.5</v>
      </c>
    </row>
    <row r="272" spans="18:20" x14ac:dyDescent="0.2">
      <c r="R272" s="36">
        <v>1960</v>
      </c>
      <c r="S272" s="36">
        <v>4</v>
      </c>
      <c r="T272" s="36">
        <v>34</v>
      </c>
    </row>
    <row r="273" spans="18:20" x14ac:dyDescent="0.2">
      <c r="R273" s="36">
        <v>1961</v>
      </c>
      <c r="S273" s="36">
        <v>4</v>
      </c>
      <c r="T273" s="36">
        <v>26.1</v>
      </c>
    </row>
    <row r="274" spans="18:20" x14ac:dyDescent="0.2">
      <c r="R274" s="36">
        <v>1962</v>
      </c>
      <c r="S274" s="36">
        <v>4</v>
      </c>
      <c r="T274" s="36">
        <v>28.5</v>
      </c>
    </row>
    <row r="275" spans="18:20" x14ac:dyDescent="0.2">
      <c r="R275" s="36">
        <v>1963</v>
      </c>
      <c r="S275" s="36">
        <v>4</v>
      </c>
      <c r="T275" s="36">
        <v>41.5</v>
      </c>
    </row>
    <row r="276" spans="18:20" x14ac:dyDescent="0.2">
      <c r="R276" s="36">
        <v>1964</v>
      </c>
      <c r="S276" s="36">
        <v>4</v>
      </c>
      <c r="T276" s="36">
        <v>20.7</v>
      </c>
    </row>
    <row r="277" spans="18:20" x14ac:dyDescent="0.2">
      <c r="R277" s="36">
        <v>1965</v>
      </c>
      <c r="S277" s="36">
        <v>4</v>
      </c>
      <c r="T277" s="36">
        <v>30.7</v>
      </c>
    </row>
    <row r="278" spans="18:20" x14ac:dyDescent="0.2">
      <c r="R278" s="36">
        <v>1966</v>
      </c>
      <c r="S278" s="36">
        <v>4</v>
      </c>
      <c r="T278" s="36">
        <v>49.3</v>
      </c>
    </row>
    <row r="279" spans="18:20" x14ac:dyDescent="0.2">
      <c r="R279" s="36">
        <v>1967</v>
      </c>
      <c r="S279" s="36">
        <v>4</v>
      </c>
      <c r="T279" s="36">
        <v>10.1</v>
      </c>
    </row>
    <row r="280" spans="18:20" x14ac:dyDescent="0.2">
      <c r="R280" s="36">
        <v>1968</v>
      </c>
      <c r="S280" s="36">
        <v>4</v>
      </c>
      <c r="T280" s="36">
        <v>23.5</v>
      </c>
    </row>
    <row r="281" spans="18:20" x14ac:dyDescent="0.2">
      <c r="R281" s="36">
        <v>1969</v>
      </c>
      <c r="S281" s="36">
        <v>4</v>
      </c>
      <c r="T281" s="36">
        <v>25.4</v>
      </c>
    </row>
    <row r="282" spans="18:20" x14ac:dyDescent="0.2">
      <c r="R282" s="36">
        <v>1970</v>
      </c>
      <c r="S282" s="36">
        <v>4</v>
      </c>
      <c r="T282" s="36">
        <v>23.5</v>
      </c>
    </row>
    <row r="283" spans="18:20" x14ac:dyDescent="0.2">
      <c r="R283" s="36">
        <v>1971</v>
      </c>
      <c r="S283" s="36">
        <v>4</v>
      </c>
      <c r="T283" s="36">
        <v>36.200000000000003</v>
      </c>
    </row>
    <row r="284" spans="18:20" x14ac:dyDescent="0.2">
      <c r="R284" s="36">
        <v>1972</v>
      </c>
      <c r="S284" s="36">
        <v>4</v>
      </c>
      <c r="T284" s="36">
        <v>38.9</v>
      </c>
    </row>
    <row r="285" spans="18:20" x14ac:dyDescent="0.2">
      <c r="R285" s="36">
        <v>1973</v>
      </c>
      <c r="S285" s="36">
        <v>4</v>
      </c>
      <c r="T285" s="36">
        <v>44.1</v>
      </c>
    </row>
    <row r="286" spans="18:20" x14ac:dyDescent="0.2">
      <c r="R286" s="36">
        <v>1974</v>
      </c>
      <c r="S286" s="36">
        <v>4</v>
      </c>
      <c r="T286" s="36">
        <v>38.799999999999997</v>
      </c>
    </row>
    <row r="287" spans="18:20" x14ac:dyDescent="0.2">
      <c r="R287" s="36">
        <v>1975</v>
      </c>
      <c r="S287" s="36">
        <v>4</v>
      </c>
      <c r="T287" s="36">
        <v>51.4</v>
      </c>
    </row>
    <row r="288" spans="18:20" x14ac:dyDescent="0.2">
      <c r="R288" s="36">
        <v>1976</v>
      </c>
      <c r="S288" s="36">
        <v>4</v>
      </c>
      <c r="T288" s="36">
        <v>45.6</v>
      </c>
    </row>
    <row r="289" spans="18:20" x14ac:dyDescent="0.2">
      <c r="R289" s="36">
        <v>1977</v>
      </c>
      <c r="S289" s="36">
        <v>4</v>
      </c>
      <c r="T289" s="36">
        <v>32.299999999999997</v>
      </c>
    </row>
    <row r="290" spans="18:20" x14ac:dyDescent="0.2">
      <c r="R290" s="36">
        <v>1978</v>
      </c>
      <c r="S290" s="36">
        <v>4</v>
      </c>
      <c r="T290" s="36">
        <v>32.200000000000003</v>
      </c>
    </row>
    <row r="291" spans="18:20" x14ac:dyDescent="0.2">
      <c r="R291" s="36">
        <v>1979</v>
      </c>
      <c r="S291" s="36">
        <v>4</v>
      </c>
      <c r="T291" s="36">
        <v>52.6</v>
      </c>
    </row>
    <row r="292" spans="18:20" x14ac:dyDescent="0.2">
      <c r="R292" s="36">
        <v>1980</v>
      </c>
      <c r="S292" s="36">
        <v>4</v>
      </c>
      <c r="T292" s="36">
        <v>43</v>
      </c>
    </row>
    <row r="293" spans="18:20" x14ac:dyDescent="0.2">
      <c r="R293" s="36">
        <v>1981</v>
      </c>
      <c r="S293" s="36">
        <v>4</v>
      </c>
      <c r="T293" s="36">
        <v>38.299999999999997</v>
      </c>
    </row>
    <row r="294" spans="18:20" x14ac:dyDescent="0.2">
      <c r="R294" s="36">
        <v>1982</v>
      </c>
      <c r="S294" s="36">
        <v>4</v>
      </c>
      <c r="T294" s="36">
        <v>32.200000000000003</v>
      </c>
    </row>
    <row r="295" spans="18:20" x14ac:dyDescent="0.2">
      <c r="R295" s="36">
        <v>1983</v>
      </c>
      <c r="S295" s="36">
        <v>4</v>
      </c>
      <c r="T295" s="36">
        <v>27.9</v>
      </c>
    </row>
    <row r="296" spans="18:20" x14ac:dyDescent="0.2">
      <c r="R296" s="36">
        <v>1984</v>
      </c>
      <c r="S296" s="36">
        <v>4</v>
      </c>
      <c r="T296" s="36">
        <v>31.8</v>
      </c>
    </row>
    <row r="297" spans="18:20" x14ac:dyDescent="0.2">
      <c r="R297" s="36">
        <v>1985</v>
      </c>
      <c r="S297" s="36">
        <v>4</v>
      </c>
      <c r="T297" s="36">
        <v>22.2</v>
      </c>
    </row>
    <row r="298" spans="18:20" x14ac:dyDescent="0.2">
      <c r="R298" s="36">
        <v>1986</v>
      </c>
      <c r="S298" s="36">
        <v>4</v>
      </c>
      <c r="T298" s="36">
        <v>13.2</v>
      </c>
    </row>
    <row r="299" spans="18:20" x14ac:dyDescent="0.2">
      <c r="R299" s="36">
        <v>1987</v>
      </c>
      <c r="S299" s="36">
        <v>4</v>
      </c>
      <c r="T299" s="36">
        <v>11.7</v>
      </c>
    </row>
    <row r="300" spans="18:20" x14ac:dyDescent="0.2">
      <c r="R300" s="36">
        <v>1988</v>
      </c>
      <c r="S300" s="36">
        <v>4</v>
      </c>
      <c r="T300" s="36">
        <v>25</v>
      </c>
    </row>
    <row r="301" spans="18:20" x14ac:dyDescent="0.2">
      <c r="R301" s="36">
        <v>1989</v>
      </c>
      <c r="S301" s="36">
        <v>4</v>
      </c>
      <c r="T301" s="36">
        <v>16.3</v>
      </c>
    </row>
    <row r="302" spans="18:20" x14ac:dyDescent="0.2">
      <c r="R302" s="36">
        <v>1990</v>
      </c>
      <c r="S302" s="36">
        <v>4</v>
      </c>
      <c r="T302" s="36">
        <v>31.9</v>
      </c>
    </row>
    <row r="303" spans="18:20" x14ac:dyDescent="0.2">
      <c r="R303" s="36">
        <v>1991</v>
      </c>
      <c r="S303" s="36">
        <v>4</v>
      </c>
      <c r="T303" s="36">
        <v>23.7</v>
      </c>
    </row>
    <row r="304" spans="18:20" x14ac:dyDescent="0.2">
      <c r="R304" s="36">
        <v>1992</v>
      </c>
      <c r="S304" s="36">
        <v>4</v>
      </c>
      <c r="T304" s="36">
        <v>24.036799999999999</v>
      </c>
    </row>
    <row r="305" spans="18:20" x14ac:dyDescent="0.2">
      <c r="R305" s="36">
        <v>1993</v>
      </c>
      <c r="S305" s="36">
        <v>4</v>
      </c>
      <c r="T305" s="36">
        <v>29.151599999999998</v>
      </c>
    </row>
    <row r="306" spans="18:20" x14ac:dyDescent="0.2">
      <c r="R306" s="36">
        <v>1994</v>
      </c>
      <c r="S306" s="36">
        <v>4</v>
      </c>
      <c r="T306" s="36">
        <v>31.946000000000002</v>
      </c>
    </row>
    <row r="307" spans="18:20" x14ac:dyDescent="0.2">
      <c r="R307" s="36">
        <v>1995</v>
      </c>
      <c r="S307" s="36">
        <v>4</v>
      </c>
      <c r="T307" s="36">
        <v>9.2579999999999991</v>
      </c>
    </row>
    <row r="308" spans="18:20" x14ac:dyDescent="0.2">
      <c r="R308" s="36">
        <v>1996</v>
      </c>
      <c r="S308" s="36">
        <v>4</v>
      </c>
      <c r="T308" s="36">
        <v>22.19</v>
      </c>
    </row>
    <row r="309" spans="18:20" x14ac:dyDescent="0.2">
      <c r="R309" s="36">
        <v>1997</v>
      </c>
      <c r="S309" s="36">
        <v>4</v>
      </c>
      <c r="T309" s="36">
        <v>60.8</v>
      </c>
    </row>
    <row r="310" spans="18:20" x14ac:dyDescent="0.2">
      <c r="R310" s="36">
        <v>1998</v>
      </c>
      <c r="S310" s="36">
        <v>4</v>
      </c>
      <c r="T310" s="36">
        <v>33.81</v>
      </c>
    </row>
    <row r="311" spans="18:20" x14ac:dyDescent="0.2">
      <c r="R311" s="36">
        <v>1999</v>
      </c>
      <c r="S311" s="36">
        <v>4</v>
      </c>
      <c r="T311" s="36">
        <v>52.067953461928937</v>
      </c>
    </row>
    <row r="312" spans="18:20" x14ac:dyDescent="0.2">
      <c r="R312" s="36">
        <v>2000</v>
      </c>
      <c r="S312" s="36">
        <v>4</v>
      </c>
      <c r="T312" s="36">
        <v>33.103900097560974</v>
      </c>
    </row>
    <row r="313" spans="18:20" x14ac:dyDescent="0.2">
      <c r="R313" s="36">
        <v>2001</v>
      </c>
      <c r="S313" s="36">
        <v>4</v>
      </c>
      <c r="T313" s="36">
        <v>24.874530731707313</v>
      </c>
    </row>
    <row r="314" spans="18:20" x14ac:dyDescent="0.2">
      <c r="R314" s="36">
        <v>2002</v>
      </c>
      <c r="S314" s="36">
        <v>4</v>
      </c>
      <c r="T314" s="36">
        <v>41.664999999999999</v>
      </c>
    </row>
    <row r="315" spans="18:20" x14ac:dyDescent="0.2">
      <c r="R315" s="36">
        <v>2003</v>
      </c>
      <c r="S315" s="36">
        <v>4</v>
      </c>
      <c r="T315" s="36">
        <v>51.6</v>
      </c>
    </row>
    <row r="316" spans="18:20" x14ac:dyDescent="0.2">
      <c r="R316" s="36">
        <v>2004</v>
      </c>
      <c r="S316" s="36">
        <v>4</v>
      </c>
      <c r="T316" s="36">
        <v>54.671341463414635</v>
      </c>
    </row>
    <row r="317" spans="18:20" x14ac:dyDescent="0.2">
      <c r="R317" s="36">
        <v>2005</v>
      </c>
      <c r="S317" s="36">
        <v>4</v>
      </c>
      <c r="T317" s="36">
        <v>31</v>
      </c>
    </row>
    <row r="318" spans="18:20" x14ac:dyDescent="0.2">
      <c r="R318" s="36">
        <v>2006</v>
      </c>
      <c r="S318" s="36">
        <v>4</v>
      </c>
      <c r="T318" s="36">
        <v>43.634205134156346</v>
      </c>
    </row>
    <row r="319" spans="18:20" x14ac:dyDescent="0.2">
      <c r="R319" s="36">
        <v>2007</v>
      </c>
      <c r="S319" s="36">
        <v>4</v>
      </c>
      <c r="T319" s="36">
        <v>6.0679999999999996</v>
      </c>
    </row>
    <row r="320" spans="18:20" x14ac:dyDescent="0.2">
      <c r="R320" s="36">
        <v>2008</v>
      </c>
      <c r="S320" s="36">
        <v>4</v>
      </c>
      <c r="T320" s="36">
        <v>45.706000000000003</v>
      </c>
    </row>
    <row r="321" spans="18:20" x14ac:dyDescent="0.2">
      <c r="R321" s="36">
        <v>2009</v>
      </c>
      <c r="S321" s="36">
        <v>4</v>
      </c>
      <c r="T321" s="36">
        <v>2.61</v>
      </c>
    </row>
    <row r="322" spans="18:20" x14ac:dyDescent="0.2">
      <c r="R322" s="36">
        <v>1930</v>
      </c>
      <c r="S322" s="36">
        <v>5</v>
      </c>
      <c r="T322" s="36">
        <v>5.5</v>
      </c>
    </row>
    <row r="323" spans="18:20" x14ac:dyDescent="0.2">
      <c r="R323" s="36">
        <v>1931</v>
      </c>
      <c r="S323" s="36">
        <v>5</v>
      </c>
      <c r="T323" s="36">
        <v>32.299999999999997</v>
      </c>
    </row>
    <row r="324" spans="18:20" x14ac:dyDescent="0.2">
      <c r="R324" s="36">
        <v>1932</v>
      </c>
      <c r="S324" s="36">
        <v>5</v>
      </c>
      <c r="T324" s="36">
        <v>22.7</v>
      </c>
    </row>
    <row r="325" spans="18:20" x14ac:dyDescent="0.2">
      <c r="R325" s="36">
        <v>1933</v>
      </c>
      <c r="S325" s="36">
        <v>5</v>
      </c>
      <c r="T325" s="36">
        <v>25.1</v>
      </c>
    </row>
    <row r="326" spans="18:20" x14ac:dyDescent="0.2">
      <c r="R326" s="36">
        <v>1934</v>
      </c>
      <c r="S326" s="36">
        <v>5</v>
      </c>
      <c r="T326" s="36">
        <v>21.9</v>
      </c>
    </row>
    <row r="327" spans="18:20" x14ac:dyDescent="0.2">
      <c r="R327" s="36">
        <v>1935</v>
      </c>
      <c r="S327" s="36">
        <v>5</v>
      </c>
      <c r="T327" s="36">
        <v>27</v>
      </c>
    </row>
    <row r="328" spans="18:20" x14ac:dyDescent="0.2">
      <c r="R328" s="36">
        <v>1936</v>
      </c>
      <c r="S328" s="36">
        <v>5</v>
      </c>
      <c r="T328" s="36">
        <v>20.6</v>
      </c>
    </row>
    <row r="329" spans="18:20" x14ac:dyDescent="0.2">
      <c r="R329" s="36">
        <v>1937</v>
      </c>
      <c r="S329" s="36">
        <v>5</v>
      </c>
      <c r="T329" s="36">
        <v>32.200000000000003</v>
      </c>
    </row>
    <row r="330" spans="18:20" x14ac:dyDescent="0.2">
      <c r="R330" s="36">
        <v>1938</v>
      </c>
      <c r="S330" s="36">
        <v>5</v>
      </c>
      <c r="T330" s="36">
        <v>12.4</v>
      </c>
    </row>
    <row r="331" spans="18:20" x14ac:dyDescent="0.2">
      <c r="R331" s="36">
        <v>1939</v>
      </c>
      <c r="S331" s="36">
        <v>5</v>
      </c>
      <c r="T331" s="36">
        <v>26.7</v>
      </c>
    </row>
    <row r="332" spans="18:20" x14ac:dyDescent="0.2">
      <c r="R332" s="36">
        <v>1940</v>
      </c>
      <c r="S332" s="36">
        <v>5</v>
      </c>
      <c r="T332" s="36">
        <v>33.6</v>
      </c>
    </row>
    <row r="333" spans="18:20" x14ac:dyDescent="0.2">
      <c r="R333" s="36">
        <v>1941</v>
      </c>
      <c r="S333" s="36">
        <v>5</v>
      </c>
      <c r="T333" s="36">
        <v>8.1999999999999993</v>
      </c>
    </row>
    <row r="334" spans="18:20" x14ac:dyDescent="0.2">
      <c r="R334" s="36">
        <v>1942</v>
      </c>
      <c r="S334" s="36">
        <v>5</v>
      </c>
      <c r="T334" s="36">
        <v>9.9</v>
      </c>
    </row>
    <row r="335" spans="18:20" x14ac:dyDescent="0.2">
      <c r="R335" s="36">
        <v>1943</v>
      </c>
      <c r="S335" s="36">
        <v>5</v>
      </c>
      <c r="T335" s="36">
        <v>10.9</v>
      </c>
    </row>
    <row r="336" spans="18:20" x14ac:dyDescent="0.2">
      <c r="R336" s="36">
        <v>1944</v>
      </c>
      <c r="S336" s="36">
        <v>5</v>
      </c>
      <c r="T336" s="36">
        <v>23.1</v>
      </c>
    </row>
    <row r="337" spans="18:20" x14ac:dyDescent="0.2">
      <c r="R337" s="36">
        <v>1945</v>
      </c>
      <c r="S337" s="36">
        <v>5</v>
      </c>
      <c r="T337" s="36">
        <v>9.9</v>
      </c>
    </row>
    <row r="338" spans="18:20" x14ac:dyDescent="0.2">
      <c r="R338" s="36">
        <v>1946</v>
      </c>
      <c r="S338" s="36">
        <v>5</v>
      </c>
      <c r="T338" s="36">
        <v>15.1</v>
      </c>
    </row>
    <row r="339" spans="18:20" x14ac:dyDescent="0.2">
      <c r="R339" s="36">
        <v>1947</v>
      </c>
      <c r="S339" s="36">
        <v>5</v>
      </c>
      <c r="T339" s="36">
        <v>24.1</v>
      </c>
    </row>
    <row r="340" spans="18:20" x14ac:dyDescent="0.2">
      <c r="R340" s="36">
        <v>1948</v>
      </c>
      <c r="S340" s="36">
        <v>5</v>
      </c>
      <c r="T340" s="36">
        <v>34.4</v>
      </c>
    </row>
    <row r="341" spans="18:20" x14ac:dyDescent="0.2">
      <c r="R341" s="36">
        <v>1949</v>
      </c>
      <c r="S341" s="36">
        <v>5</v>
      </c>
      <c r="T341" s="36">
        <v>19.7</v>
      </c>
    </row>
    <row r="342" spans="18:20" x14ac:dyDescent="0.2">
      <c r="R342" s="36">
        <v>1950</v>
      </c>
      <c r="S342" s="36">
        <v>5</v>
      </c>
      <c r="T342" s="36">
        <v>21.4</v>
      </c>
    </row>
    <row r="343" spans="18:20" x14ac:dyDescent="0.2">
      <c r="R343" s="36">
        <v>1951</v>
      </c>
      <c r="S343" s="36">
        <v>5</v>
      </c>
      <c r="T343" s="36">
        <v>24.2</v>
      </c>
    </row>
    <row r="344" spans="18:20" x14ac:dyDescent="0.2">
      <c r="R344" s="36">
        <v>1952</v>
      </c>
      <c r="S344" s="36">
        <v>5</v>
      </c>
      <c r="T344" s="36">
        <v>16.7</v>
      </c>
    </row>
    <row r="345" spans="18:20" x14ac:dyDescent="0.2">
      <c r="R345" s="36">
        <v>1953</v>
      </c>
      <c r="S345" s="36">
        <v>5</v>
      </c>
      <c r="T345" s="36">
        <v>32.1</v>
      </c>
    </row>
    <row r="346" spans="18:20" x14ac:dyDescent="0.2">
      <c r="R346" s="36">
        <v>1954</v>
      </c>
      <c r="S346" s="36">
        <v>5</v>
      </c>
      <c r="T346" s="36">
        <v>15.3</v>
      </c>
    </row>
    <row r="347" spans="18:20" x14ac:dyDescent="0.2">
      <c r="R347" s="36">
        <v>1955</v>
      </c>
      <c r="S347" s="36">
        <v>5</v>
      </c>
      <c r="T347" s="36">
        <v>2.5</v>
      </c>
    </row>
    <row r="348" spans="18:20" x14ac:dyDescent="0.2">
      <c r="R348" s="36">
        <v>1956</v>
      </c>
      <c r="S348" s="36">
        <v>5</v>
      </c>
      <c r="T348" s="36">
        <v>15.6</v>
      </c>
    </row>
    <row r="349" spans="18:20" x14ac:dyDescent="0.2">
      <c r="R349" s="36">
        <v>1957</v>
      </c>
      <c r="S349" s="36">
        <v>5</v>
      </c>
      <c r="T349" s="36">
        <v>17</v>
      </c>
    </row>
    <row r="350" spans="18:20" x14ac:dyDescent="0.2">
      <c r="R350" s="36">
        <v>1958</v>
      </c>
      <c r="S350" s="36">
        <v>5</v>
      </c>
      <c r="T350" s="36">
        <v>35.700000000000003</v>
      </c>
    </row>
    <row r="351" spans="18:20" x14ac:dyDescent="0.2">
      <c r="R351" s="36">
        <v>1959</v>
      </c>
      <c r="S351" s="36">
        <v>5</v>
      </c>
      <c r="T351" s="36">
        <v>39.4</v>
      </c>
    </row>
    <row r="352" spans="18:20" x14ac:dyDescent="0.2">
      <c r="R352" s="36">
        <v>1960</v>
      </c>
      <c r="S352" s="36">
        <v>5</v>
      </c>
      <c r="T352" s="36">
        <v>35.200000000000003</v>
      </c>
    </row>
    <row r="353" spans="18:20" x14ac:dyDescent="0.2">
      <c r="R353" s="36">
        <v>1961</v>
      </c>
      <c r="S353" s="36">
        <v>5</v>
      </c>
      <c r="T353" s="36">
        <v>27.6</v>
      </c>
    </row>
    <row r="354" spans="18:20" x14ac:dyDescent="0.2">
      <c r="R354" s="36">
        <v>1962</v>
      </c>
      <c r="S354" s="36">
        <v>5</v>
      </c>
      <c r="T354" s="36">
        <v>27</v>
      </c>
    </row>
    <row r="355" spans="18:20" x14ac:dyDescent="0.2">
      <c r="R355" s="36">
        <v>1963</v>
      </c>
      <c r="S355" s="36">
        <v>5</v>
      </c>
      <c r="T355" s="36">
        <v>32.299999999999997</v>
      </c>
    </row>
    <row r="356" spans="18:20" x14ac:dyDescent="0.2">
      <c r="R356" s="36">
        <v>1964</v>
      </c>
      <c r="S356" s="36">
        <v>5</v>
      </c>
      <c r="T356" s="36">
        <v>22.2</v>
      </c>
    </row>
    <row r="357" spans="18:20" x14ac:dyDescent="0.2">
      <c r="R357" s="36">
        <v>1965</v>
      </c>
      <c r="S357" s="36">
        <v>5</v>
      </c>
      <c r="T357" s="36">
        <v>29.9</v>
      </c>
    </row>
    <row r="358" spans="18:20" x14ac:dyDescent="0.2">
      <c r="R358" s="36">
        <v>1966</v>
      </c>
      <c r="S358" s="36">
        <v>5</v>
      </c>
      <c r="T358" s="36">
        <v>34.5</v>
      </c>
    </row>
    <row r="359" spans="18:20" x14ac:dyDescent="0.2">
      <c r="R359" s="36">
        <v>1967</v>
      </c>
      <c r="S359" s="36">
        <v>5</v>
      </c>
      <c r="T359" s="36">
        <v>9.9</v>
      </c>
    </row>
    <row r="360" spans="18:20" x14ac:dyDescent="0.2">
      <c r="R360" s="36">
        <v>1968</v>
      </c>
      <c r="S360" s="36">
        <v>5</v>
      </c>
      <c r="T360" s="36">
        <v>23.8</v>
      </c>
    </row>
    <row r="361" spans="18:20" x14ac:dyDescent="0.2">
      <c r="R361" s="36">
        <v>1969</v>
      </c>
      <c r="S361" s="36">
        <v>5</v>
      </c>
      <c r="T361" s="36">
        <v>27.1</v>
      </c>
    </row>
    <row r="362" spans="18:20" x14ac:dyDescent="0.2">
      <c r="R362" s="36">
        <v>1970</v>
      </c>
      <c r="S362" s="36">
        <v>5</v>
      </c>
      <c r="T362" s="36">
        <v>31</v>
      </c>
    </row>
    <row r="363" spans="18:20" x14ac:dyDescent="0.2">
      <c r="R363" s="36">
        <v>1971</v>
      </c>
      <c r="S363" s="36">
        <v>5</v>
      </c>
      <c r="T363" s="36">
        <v>29.6</v>
      </c>
    </row>
    <row r="364" spans="18:20" x14ac:dyDescent="0.2">
      <c r="R364" s="36">
        <v>1972</v>
      </c>
      <c r="S364" s="36">
        <v>5</v>
      </c>
      <c r="T364" s="36">
        <v>37.1</v>
      </c>
    </row>
    <row r="365" spans="18:20" x14ac:dyDescent="0.2">
      <c r="R365" s="36">
        <v>1973</v>
      </c>
      <c r="S365" s="36">
        <v>5</v>
      </c>
      <c r="T365" s="36">
        <v>43.3</v>
      </c>
    </row>
    <row r="366" spans="18:20" x14ac:dyDescent="0.2">
      <c r="R366" s="36">
        <v>1974</v>
      </c>
      <c r="S366" s="36">
        <v>5</v>
      </c>
      <c r="T366" s="36">
        <v>30.4</v>
      </c>
    </row>
    <row r="367" spans="18:20" x14ac:dyDescent="0.2">
      <c r="R367" s="36">
        <v>1975</v>
      </c>
      <c r="S367" s="36">
        <v>5</v>
      </c>
      <c r="T367" s="36">
        <v>47.8</v>
      </c>
    </row>
    <row r="368" spans="18:20" x14ac:dyDescent="0.2">
      <c r="R368" s="36">
        <v>1976</v>
      </c>
      <c r="S368" s="36">
        <v>5</v>
      </c>
      <c r="T368" s="36">
        <v>45.3</v>
      </c>
    </row>
    <row r="369" spans="18:20" x14ac:dyDescent="0.2">
      <c r="R369" s="36">
        <v>1977</v>
      </c>
      <c r="S369" s="36">
        <v>5</v>
      </c>
      <c r="T369" s="36">
        <v>23.8</v>
      </c>
    </row>
    <row r="370" spans="18:20" x14ac:dyDescent="0.2">
      <c r="R370" s="36">
        <v>1978</v>
      </c>
      <c r="S370" s="36">
        <v>5</v>
      </c>
      <c r="T370" s="36">
        <v>33.700000000000003</v>
      </c>
    </row>
    <row r="371" spans="18:20" x14ac:dyDescent="0.2">
      <c r="R371" s="36">
        <v>1979</v>
      </c>
      <c r="S371" s="36">
        <v>5</v>
      </c>
      <c r="T371" s="36">
        <v>50.3</v>
      </c>
    </row>
    <row r="372" spans="18:20" x14ac:dyDescent="0.2">
      <c r="R372" s="36">
        <v>1980</v>
      </c>
      <c r="S372" s="36">
        <v>5</v>
      </c>
      <c r="T372" s="36">
        <v>37</v>
      </c>
    </row>
    <row r="373" spans="18:20" x14ac:dyDescent="0.2">
      <c r="R373" s="36">
        <v>1981</v>
      </c>
      <c r="S373" s="36">
        <v>5</v>
      </c>
      <c r="T373" s="36">
        <v>32.6</v>
      </c>
    </row>
    <row r="374" spans="18:20" x14ac:dyDescent="0.2">
      <c r="R374" s="36">
        <v>1982</v>
      </c>
      <c r="S374" s="36">
        <v>5</v>
      </c>
      <c r="T374" s="36">
        <v>40.299999999999997</v>
      </c>
    </row>
    <row r="375" spans="18:20" x14ac:dyDescent="0.2">
      <c r="R375" s="36">
        <v>1983</v>
      </c>
      <c r="S375" s="36">
        <v>5</v>
      </c>
      <c r="T375" s="36">
        <v>25.4</v>
      </c>
    </row>
    <row r="376" spans="18:20" x14ac:dyDescent="0.2">
      <c r="R376" s="36">
        <v>1984</v>
      </c>
      <c r="S376" s="36">
        <v>5</v>
      </c>
      <c r="T376" s="36">
        <v>32.6</v>
      </c>
    </row>
    <row r="377" spans="18:20" x14ac:dyDescent="0.2">
      <c r="R377" s="36">
        <v>1985</v>
      </c>
      <c r="S377" s="36">
        <v>5</v>
      </c>
      <c r="T377" s="36">
        <v>23.4</v>
      </c>
    </row>
    <row r="378" spans="18:20" x14ac:dyDescent="0.2">
      <c r="R378" s="36">
        <v>1986</v>
      </c>
      <c r="S378" s="36">
        <v>5</v>
      </c>
      <c r="T378" s="36">
        <v>21.3</v>
      </c>
    </row>
    <row r="379" spans="18:20" x14ac:dyDescent="0.2">
      <c r="R379" s="36">
        <v>1987</v>
      </c>
      <c r="S379" s="36">
        <v>5</v>
      </c>
      <c r="T379" s="36">
        <v>12.3</v>
      </c>
    </row>
    <row r="380" spans="18:20" x14ac:dyDescent="0.2">
      <c r="R380" s="36">
        <v>1988</v>
      </c>
      <c r="S380" s="36">
        <v>5</v>
      </c>
      <c r="T380" s="36">
        <v>29.7</v>
      </c>
    </row>
    <row r="381" spans="18:20" x14ac:dyDescent="0.2">
      <c r="R381" s="36">
        <v>1989</v>
      </c>
      <c r="S381" s="36">
        <v>5</v>
      </c>
      <c r="T381" s="36">
        <v>25.07</v>
      </c>
    </row>
    <row r="382" spans="18:20" x14ac:dyDescent="0.2">
      <c r="R382" s="36">
        <v>1990</v>
      </c>
      <c r="S382" s="36">
        <v>5</v>
      </c>
      <c r="T382" s="36">
        <v>32.200000000000003</v>
      </c>
    </row>
    <row r="383" spans="18:20" x14ac:dyDescent="0.2">
      <c r="R383" s="36">
        <v>1991</v>
      </c>
      <c r="S383" s="36">
        <v>5</v>
      </c>
      <c r="T383" s="36">
        <v>42.1</v>
      </c>
    </row>
    <row r="384" spans="18:20" x14ac:dyDescent="0.2">
      <c r="R384" s="36">
        <v>1992</v>
      </c>
      <c r="S384" s="36">
        <v>5</v>
      </c>
      <c r="T384" s="36">
        <v>31.578600000000002</v>
      </c>
    </row>
    <row r="385" spans="18:20" x14ac:dyDescent="0.2">
      <c r="R385" s="36">
        <v>1993</v>
      </c>
      <c r="S385" s="36">
        <v>5</v>
      </c>
      <c r="T385" s="36">
        <v>36.942799999999998</v>
      </c>
    </row>
    <row r="386" spans="18:20" x14ac:dyDescent="0.2">
      <c r="R386" s="36">
        <v>1994</v>
      </c>
      <c r="S386" s="36">
        <v>5</v>
      </c>
      <c r="T386" s="36">
        <v>31.651199999999999</v>
      </c>
    </row>
    <row r="387" spans="18:20" x14ac:dyDescent="0.2">
      <c r="R387" s="36">
        <v>1995</v>
      </c>
      <c r="S387" s="36">
        <v>5</v>
      </c>
      <c r="T387" s="36">
        <v>8.5061</v>
      </c>
    </row>
    <row r="388" spans="18:20" x14ac:dyDescent="0.2">
      <c r="R388" s="36">
        <v>1996</v>
      </c>
      <c r="S388" s="36">
        <v>5</v>
      </c>
      <c r="T388" s="36">
        <v>24.05</v>
      </c>
    </row>
    <row r="389" spans="18:20" x14ac:dyDescent="0.2">
      <c r="R389" s="36">
        <v>1997</v>
      </c>
      <c r="S389" s="36">
        <v>5</v>
      </c>
      <c r="T389" s="36">
        <v>62.6</v>
      </c>
    </row>
    <row r="390" spans="18:20" x14ac:dyDescent="0.2">
      <c r="R390" s="36">
        <v>1998</v>
      </c>
      <c r="S390" s="36">
        <v>5</v>
      </c>
      <c r="T390" s="36">
        <v>37.340000000000003</v>
      </c>
    </row>
    <row r="391" spans="18:20" x14ac:dyDescent="0.2">
      <c r="R391" s="36">
        <v>1999</v>
      </c>
      <c r="S391" s="36">
        <v>5</v>
      </c>
      <c r="T391" s="36">
        <v>52.844544974619296</v>
      </c>
    </row>
    <row r="392" spans="18:20" x14ac:dyDescent="0.2">
      <c r="R392" s="36">
        <v>2000</v>
      </c>
      <c r="S392" s="36">
        <v>5</v>
      </c>
      <c r="T392" s="36">
        <v>38.11772692682927</v>
      </c>
    </row>
    <row r="393" spans="18:20" x14ac:dyDescent="0.2">
      <c r="R393" s="36">
        <v>2001</v>
      </c>
      <c r="S393" s="36">
        <v>5</v>
      </c>
      <c r="T393" s="36">
        <v>28.035286829268294</v>
      </c>
    </row>
    <row r="394" spans="18:20" x14ac:dyDescent="0.2">
      <c r="R394" s="36">
        <v>2002</v>
      </c>
      <c r="S394" s="36">
        <v>5</v>
      </c>
      <c r="T394" s="36">
        <v>40.716000000000001</v>
      </c>
    </row>
    <row r="395" spans="18:20" x14ac:dyDescent="0.2">
      <c r="R395" s="36">
        <v>2003</v>
      </c>
      <c r="S395" s="36">
        <v>5</v>
      </c>
      <c r="T395" s="36">
        <v>59.5</v>
      </c>
    </row>
    <row r="396" spans="18:20" x14ac:dyDescent="0.2">
      <c r="R396" s="36">
        <v>2004</v>
      </c>
      <c r="S396" s="36">
        <v>5</v>
      </c>
      <c r="T396" s="36">
        <v>55.556707317073169</v>
      </c>
    </row>
    <row r="397" spans="18:20" x14ac:dyDescent="0.2">
      <c r="R397" s="36">
        <v>2005</v>
      </c>
      <c r="S397" s="36">
        <v>5</v>
      </c>
      <c r="T397" s="36">
        <v>38</v>
      </c>
    </row>
    <row r="398" spans="18:20" x14ac:dyDescent="0.2">
      <c r="R398" s="36">
        <v>2006</v>
      </c>
      <c r="S398" s="36">
        <v>5</v>
      </c>
      <c r="T398" s="36">
        <v>45.082316646933471</v>
      </c>
    </row>
    <row r="399" spans="18:20" x14ac:dyDescent="0.2">
      <c r="R399" s="36">
        <v>2007</v>
      </c>
      <c r="S399" s="36">
        <v>5</v>
      </c>
      <c r="T399" s="36">
        <v>4.7889999999999997</v>
      </c>
    </row>
    <row r="400" spans="18:20" x14ac:dyDescent="0.2">
      <c r="R400" s="36">
        <v>2008</v>
      </c>
      <c r="S400" s="36">
        <v>5</v>
      </c>
      <c r="T400" s="36">
        <v>45.856999999999999</v>
      </c>
    </row>
    <row r="401" spans="18:20" x14ac:dyDescent="0.2">
      <c r="R401" s="36">
        <v>2009</v>
      </c>
      <c r="S401" s="36">
        <v>5</v>
      </c>
      <c r="T401" s="36">
        <v>8.27</v>
      </c>
    </row>
    <row r="402" spans="18:20" x14ac:dyDescent="0.2">
      <c r="R402" s="36">
        <v>1930</v>
      </c>
      <c r="S402" s="36">
        <v>6</v>
      </c>
      <c r="T402" s="36">
        <v>5.8</v>
      </c>
    </row>
    <row r="403" spans="18:20" x14ac:dyDescent="0.2">
      <c r="R403" s="36">
        <v>1931</v>
      </c>
      <c r="S403" s="36">
        <v>6</v>
      </c>
      <c r="T403" s="36">
        <v>32.4</v>
      </c>
    </row>
    <row r="404" spans="18:20" x14ac:dyDescent="0.2">
      <c r="R404" s="36">
        <v>1932</v>
      </c>
      <c r="S404" s="36">
        <v>6</v>
      </c>
      <c r="T404" s="36">
        <v>27.5</v>
      </c>
    </row>
    <row r="405" spans="18:20" x14ac:dyDescent="0.2">
      <c r="R405" s="36">
        <v>1933</v>
      </c>
      <c r="S405" s="36">
        <v>6</v>
      </c>
      <c r="T405" s="36">
        <v>23.1</v>
      </c>
    </row>
    <row r="406" spans="18:20" x14ac:dyDescent="0.2">
      <c r="R406" s="36">
        <v>1934</v>
      </c>
      <c r="S406" s="36">
        <v>6</v>
      </c>
      <c r="T406" s="36">
        <v>12.4</v>
      </c>
    </row>
    <row r="407" spans="18:20" x14ac:dyDescent="0.2">
      <c r="R407" s="36">
        <v>1935</v>
      </c>
      <c r="S407" s="36">
        <v>6</v>
      </c>
      <c r="T407" s="36">
        <v>28</v>
      </c>
    </row>
    <row r="408" spans="18:20" x14ac:dyDescent="0.2">
      <c r="R408" s="36">
        <v>1936</v>
      </c>
      <c r="S408" s="36">
        <v>6</v>
      </c>
      <c r="T408" s="36">
        <v>16.899999999999999</v>
      </c>
    </row>
    <row r="409" spans="18:20" x14ac:dyDescent="0.2">
      <c r="R409" s="36">
        <v>1937</v>
      </c>
      <c r="S409" s="36">
        <v>6</v>
      </c>
      <c r="T409" s="36">
        <v>32.5</v>
      </c>
    </row>
    <row r="410" spans="18:20" x14ac:dyDescent="0.2">
      <c r="R410" s="36">
        <v>1938</v>
      </c>
      <c r="S410" s="36">
        <v>6</v>
      </c>
      <c r="T410" s="36">
        <v>14.1</v>
      </c>
    </row>
    <row r="411" spans="18:20" x14ac:dyDescent="0.2">
      <c r="R411" s="36">
        <v>1939</v>
      </c>
      <c r="S411" s="36">
        <v>6</v>
      </c>
      <c r="T411" s="36">
        <v>28</v>
      </c>
    </row>
    <row r="412" spans="18:20" x14ac:dyDescent="0.2">
      <c r="R412" s="36">
        <v>1940</v>
      </c>
      <c r="S412" s="36">
        <v>6</v>
      </c>
      <c r="T412" s="36">
        <v>33.700000000000003</v>
      </c>
    </row>
    <row r="413" spans="18:20" x14ac:dyDescent="0.2">
      <c r="R413" s="36">
        <v>1941</v>
      </c>
      <c r="S413" s="36">
        <v>6</v>
      </c>
      <c r="T413" s="36">
        <v>8.5</v>
      </c>
    </row>
    <row r="414" spans="18:20" x14ac:dyDescent="0.2">
      <c r="R414" s="36">
        <v>1942</v>
      </c>
      <c r="S414" s="36">
        <v>6</v>
      </c>
      <c r="T414" s="36">
        <v>10.8</v>
      </c>
    </row>
    <row r="415" spans="18:20" x14ac:dyDescent="0.2">
      <c r="R415" s="36">
        <v>1943</v>
      </c>
      <c r="S415" s="36">
        <v>6</v>
      </c>
      <c r="T415" s="36">
        <v>12.3</v>
      </c>
    </row>
    <row r="416" spans="18:20" x14ac:dyDescent="0.2">
      <c r="R416" s="36">
        <v>1944</v>
      </c>
      <c r="S416" s="36">
        <v>6</v>
      </c>
      <c r="T416" s="36">
        <v>23.6</v>
      </c>
    </row>
    <row r="417" spans="18:20" x14ac:dyDescent="0.2">
      <c r="R417" s="36">
        <v>1945</v>
      </c>
      <c r="S417" s="36">
        <v>6</v>
      </c>
      <c r="T417" s="36">
        <v>10.3</v>
      </c>
    </row>
    <row r="418" spans="18:20" x14ac:dyDescent="0.2">
      <c r="R418" s="36">
        <v>1946</v>
      </c>
      <c r="S418" s="36">
        <v>6</v>
      </c>
      <c r="T418" s="36">
        <v>12.1</v>
      </c>
    </row>
    <row r="419" spans="18:20" x14ac:dyDescent="0.2">
      <c r="R419" s="36">
        <v>1947</v>
      </c>
      <c r="S419" s="36">
        <v>6</v>
      </c>
      <c r="T419" s="36">
        <v>20</v>
      </c>
    </row>
    <row r="420" spans="18:20" x14ac:dyDescent="0.2">
      <c r="R420" s="36">
        <v>1948</v>
      </c>
      <c r="S420" s="36">
        <v>6</v>
      </c>
      <c r="T420" s="36">
        <v>33.700000000000003</v>
      </c>
    </row>
    <row r="421" spans="18:20" x14ac:dyDescent="0.2">
      <c r="R421" s="36">
        <v>1949</v>
      </c>
      <c r="S421" s="36">
        <v>6</v>
      </c>
      <c r="T421" s="36">
        <v>20.399999999999999</v>
      </c>
    </row>
    <row r="422" spans="18:20" x14ac:dyDescent="0.2">
      <c r="R422" s="36">
        <v>1950</v>
      </c>
      <c r="S422" s="36">
        <v>6</v>
      </c>
      <c r="T422" s="36">
        <v>26.2</v>
      </c>
    </row>
    <row r="423" spans="18:20" x14ac:dyDescent="0.2">
      <c r="R423" s="36">
        <v>1951</v>
      </c>
      <c r="S423" s="36">
        <v>6</v>
      </c>
      <c r="T423" s="36">
        <v>29.1</v>
      </c>
    </row>
    <row r="424" spans="18:20" x14ac:dyDescent="0.2">
      <c r="R424" s="36">
        <v>1952</v>
      </c>
      <c r="S424" s="36">
        <v>6</v>
      </c>
      <c r="T424" s="36">
        <v>29</v>
      </c>
    </row>
    <row r="425" spans="18:20" x14ac:dyDescent="0.2">
      <c r="R425" s="36">
        <v>1953</v>
      </c>
      <c r="S425" s="36">
        <v>6</v>
      </c>
      <c r="T425" s="36">
        <v>33.6</v>
      </c>
    </row>
    <row r="426" spans="18:20" x14ac:dyDescent="0.2">
      <c r="R426" s="36">
        <v>1954</v>
      </c>
      <c r="S426" s="36">
        <v>6</v>
      </c>
      <c r="T426" s="36">
        <v>16.7</v>
      </c>
    </row>
    <row r="427" spans="18:20" x14ac:dyDescent="0.2">
      <c r="R427" s="36">
        <v>1955</v>
      </c>
      <c r="S427" s="36">
        <v>6</v>
      </c>
      <c r="T427" s="36">
        <v>6.5</v>
      </c>
    </row>
    <row r="428" spans="18:20" x14ac:dyDescent="0.2">
      <c r="R428" s="36">
        <v>1956</v>
      </c>
      <c r="S428" s="36">
        <v>6</v>
      </c>
      <c r="T428" s="36">
        <v>15.4</v>
      </c>
    </row>
    <row r="429" spans="18:20" x14ac:dyDescent="0.2">
      <c r="R429" s="36">
        <v>1957</v>
      </c>
      <c r="S429" s="36">
        <v>6</v>
      </c>
      <c r="T429" s="36">
        <v>14.1</v>
      </c>
    </row>
    <row r="430" spans="18:20" x14ac:dyDescent="0.2">
      <c r="R430" s="36">
        <v>1958</v>
      </c>
      <c r="S430" s="36">
        <v>6</v>
      </c>
      <c r="T430" s="36">
        <v>37.5</v>
      </c>
    </row>
    <row r="431" spans="18:20" x14ac:dyDescent="0.2">
      <c r="R431" s="36">
        <v>1959</v>
      </c>
      <c r="S431" s="36">
        <v>6</v>
      </c>
      <c r="T431" s="36">
        <v>43</v>
      </c>
    </row>
    <row r="432" spans="18:20" x14ac:dyDescent="0.2">
      <c r="R432" s="36">
        <v>1960</v>
      </c>
      <c r="S432" s="36">
        <v>6</v>
      </c>
      <c r="T432" s="36">
        <v>33.799999999999997</v>
      </c>
    </row>
    <row r="433" spans="18:20" x14ac:dyDescent="0.2">
      <c r="R433" s="36">
        <v>1961</v>
      </c>
      <c r="S433" s="36">
        <v>6</v>
      </c>
      <c r="T433" s="36">
        <v>29.3</v>
      </c>
    </row>
    <row r="434" spans="18:20" x14ac:dyDescent="0.2">
      <c r="R434" s="36">
        <v>1962</v>
      </c>
      <c r="S434" s="36">
        <v>6</v>
      </c>
      <c r="T434" s="36">
        <v>30.6</v>
      </c>
    </row>
    <row r="435" spans="18:20" x14ac:dyDescent="0.2">
      <c r="R435" s="36">
        <v>1963</v>
      </c>
      <c r="S435" s="36">
        <v>6</v>
      </c>
      <c r="T435" s="36">
        <v>44.1</v>
      </c>
    </row>
    <row r="436" spans="18:20" x14ac:dyDescent="0.2">
      <c r="R436" s="36">
        <v>1964</v>
      </c>
      <c r="S436" s="36">
        <v>6</v>
      </c>
      <c r="T436" s="36">
        <v>23.5</v>
      </c>
    </row>
    <row r="437" spans="18:20" x14ac:dyDescent="0.2">
      <c r="R437" s="36">
        <v>1965</v>
      </c>
      <c r="S437" s="36">
        <v>6</v>
      </c>
      <c r="T437" s="36">
        <v>38.6</v>
      </c>
    </row>
    <row r="438" spans="18:20" x14ac:dyDescent="0.2">
      <c r="R438" s="36">
        <v>1966</v>
      </c>
      <c r="S438" s="36">
        <v>6</v>
      </c>
      <c r="T438" s="36">
        <v>38.1</v>
      </c>
    </row>
    <row r="439" spans="18:20" x14ac:dyDescent="0.2">
      <c r="R439" s="36">
        <v>1967</v>
      </c>
      <c r="S439" s="36">
        <v>6</v>
      </c>
      <c r="T439" s="36">
        <v>11.3</v>
      </c>
    </row>
    <row r="440" spans="18:20" x14ac:dyDescent="0.2">
      <c r="R440" s="36">
        <v>1968</v>
      </c>
      <c r="S440" s="36">
        <v>6</v>
      </c>
      <c r="T440" s="36">
        <v>25.2</v>
      </c>
    </row>
    <row r="441" spans="18:20" x14ac:dyDescent="0.2">
      <c r="R441" s="36">
        <v>1969</v>
      </c>
      <c r="S441" s="36">
        <v>6</v>
      </c>
      <c r="T441" s="36">
        <v>28.2</v>
      </c>
    </row>
    <row r="442" spans="18:20" x14ac:dyDescent="0.2">
      <c r="R442" s="36">
        <v>1970</v>
      </c>
      <c r="S442" s="36">
        <v>6</v>
      </c>
      <c r="T442" s="36">
        <v>30.2</v>
      </c>
    </row>
    <row r="443" spans="18:20" x14ac:dyDescent="0.2">
      <c r="R443" s="36">
        <v>1971</v>
      </c>
      <c r="S443" s="36">
        <v>6</v>
      </c>
      <c r="T443" s="36">
        <v>33.4</v>
      </c>
    </row>
    <row r="444" spans="18:20" x14ac:dyDescent="0.2">
      <c r="R444" s="36">
        <v>1972</v>
      </c>
      <c r="S444" s="36">
        <v>6</v>
      </c>
      <c r="T444" s="36">
        <v>39.4</v>
      </c>
    </row>
    <row r="445" spans="18:20" x14ac:dyDescent="0.2">
      <c r="R445" s="36">
        <v>1973</v>
      </c>
      <c r="S445" s="36">
        <v>6</v>
      </c>
      <c r="T445" s="36">
        <v>42.6</v>
      </c>
    </row>
    <row r="446" spans="18:20" x14ac:dyDescent="0.2">
      <c r="R446" s="36">
        <v>1974</v>
      </c>
      <c r="S446" s="36">
        <v>6</v>
      </c>
      <c r="T446" s="36">
        <v>42.7</v>
      </c>
    </row>
    <row r="447" spans="18:20" x14ac:dyDescent="0.2">
      <c r="R447" s="36">
        <v>1975</v>
      </c>
      <c r="S447" s="36">
        <v>6</v>
      </c>
      <c r="T447" s="36">
        <v>50.1</v>
      </c>
    </row>
    <row r="448" spans="18:20" x14ac:dyDescent="0.2">
      <c r="R448" s="36">
        <v>1976</v>
      </c>
      <c r="S448" s="36">
        <v>6</v>
      </c>
      <c r="T448" s="36">
        <v>46.2</v>
      </c>
    </row>
    <row r="449" spans="18:20" x14ac:dyDescent="0.2">
      <c r="R449" s="36">
        <v>1977</v>
      </c>
      <c r="S449" s="36">
        <v>6</v>
      </c>
      <c r="T449" s="36" t="s">
        <v>0</v>
      </c>
    </row>
    <row r="450" spans="18:20" x14ac:dyDescent="0.2">
      <c r="R450" s="36">
        <v>1978</v>
      </c>
      <c r="S450" s="36">
        <v>6</v>
      </c>
      <c r="T450" s="36">
        <v>32.799999999999997</v>
      </c>
    </row>
    <row r="451" spans="18:20" x14ac:dyDescent="0.2">
      <c r="R451" s="36">
        <v>1979</v>
      </c>
      <c r="S451" s="36">
        <v>6</v>
      </c>
      <c r="T451" s="36">
        <v>52.3</v>
      </c>
    </row>
    <row r="452" spans="18:20" x14ac:dyDescent="0.2">
      <c r="R452" s="36">
        <v>1980</v>
      </c>
      <c r="S452" s="36">
        <v>6</v>
      </c>
      <c r="T452" s="36">
        <v>31.9</v>
      </c>
    </row>
    <row r="453" spans="18:20" x14ac:dyDescent="0.2">
      <c r="R453" s="36">
        <v>1981</v>
      </c>
      <c r="S453" s="36">
        <v>6</v>
      </c>
      <c r="T453" s="36">
        <v>36.9</v>
      </c>
    </row>
    <row r="454" spans="18:20" x14ac:dyDescent="0.2">
      <c r="R454" s="36">
        <v>1982</v>
      </c>
      <c r="S454" s="36">
        <v>6</v>
      </c>
      <c r="T454" s="36">
        <v>43.1</v>
      </c>
    </row>
    <row r="455" spans="18:20" x14ac:dyDescent="0.2">
      <c r="R455" s="36">
        <v>1983</v>
      </c>
      <c r="S455" s="36">
        <v>6</v>
      </c>
      <c r="T455" s="36">
        <v>25.1</v>
      </c>
    </row>
    <row r="456" spans="18:20" x14ac:dyDescent="0.2">
      <c r="R456" s="36">
        <v>1984</v>
      </c>
      <c r="S456" s="36">
        <v>6</v>
      </c>
      <c r="T456" s="36">
        <v>41.2</v>
      </c>
    </row>
    <row r="457" spans="18:20" x14ac:dyDescent="0.2">
      <c r="R457" s="36">
        <v>1985</v>
      </c>
      <c r="S457" s="36">
        <v>6</v>
      </c>
      <c r="T457" s="36">
        <v>28.4</v>
      </c>
    </row>
    <row r="458" spans="18:20" x14ac:dyDescent="0.2">
      <c r="R458" s="36">
        <v>1986</v>
      </c>
      <c r="S458" s="36">
        <v>6</v>
      </c>
      <c r="T458" s="36">
        <v>24.3</v>
      </c>
    </row>
    <row r="459" spans="18:20" x14ac:dyDescent="0.2">
      <c r="R459" s="36">
        <v>1987</v>
      </c>
      <c r="S459" s="36">
        <v>6</v>
      </c>
      <c r="T459" s="36">
        <v>13.9</v>
      </c>
    </row>
    <row r="460" spans="18:20" x14ac:dyDescent="0.2">
      <c r="R460" s="36">
        <v>1988</v>
      </c>
      <c r="S460" s="36">
        <v>6</v>
      </c>
      <c r="T460" s="36">
        <v>31.9</v>
      </c>
    </row>
    <row r="461" spans="18:20" x14ac:dyDescent="0.2">
      <c r="R461" s="36">
        <v>1989</v>
      </c>
      <c r="S461" s="36">
        <v>6</v>
      </c>
      <c r="T461" s="36">
        <v>24.7</v>
      </c>
    </row>
    <row r="462" spans="18:20" x14ac:dyDescent="0.2">
      <c r="R462" s="36">
        <v>1990</v>
      </c>
      <c r="S462" s="36">
        <v>6</v>
      </c>
      <c r="T462" s="36">
        <v>32.5</v>
      </c>
    </row>
    <row r="463" spans="18:20" x14ac:dyDescent="0.2">
      <c r="R463" s="36">
        <v>1991</v>
      </c>
      <c r="S463" s="36">
        <v>6</v>
      </c>
      <c r="T463" s="36">
        <v>44.1</v>
      </c>
    </row>
    <row r="464" spans="18:20" x14ac:dyDescent="0.2">
      <c r="R464" s="36">
        <v>1992</v>
      </c>
      <c r="S464" s="36">
        <v>6</v>
      </c>
      <c r="T464" s="36">
        <v>29.3705</v>
      </c>
    </row>
    <row r="465" spans="18:20" x14ac:dyDescent="0.2">
      <c r="R465" s="36">
        <v>1993</v>
      </c>
      <c r="S465" s="36">
        <v>6</v>
      </c>
      <c r="T465" s="36">
        <v>40.986899999999999</v>
      </c>
    </row>
    <row r="466" spans="18:20" x14ac:dyDescent="0.2">
      <c r="R466" s="36">
        <v>1994</v>
      </c>
      <c r="S466" s="36">
        <v>6</v>
      </c>
      <c r="T466" s="36">
        <v>27.758600000000001</v>
      </c>
    </row>
    <row r="467" spans="18:20" x14ac:dyDescent="0.2">
      <c r="R467" s="36">
        <v>1995</v>
      </c>
      <c r="S467" s="36">
        <v>6</v>
      </c>
      <c r="T467" s="36">
        <v>7.0061999999999998</v>
      </c>
    </row>
    <row r="468" spans="18:20" x14ac:dyDescent="0.2">
      <c r="R468" s="36">
        <v>1996</v>
      </c>
      <c r="S468" s="36">
        <v>6</v>
      </c>
      <c r="T468" s="36">
        <v>28.04</v>
      </c>
    </row>
    <row r="469" spans="18:20" x14ac:dyDescent="0.2">
      <c r="R469" s="36">
        <v>1997</v>
      </c>
      <c r="S469" s="36">
        <v>6</v>
      </c>
      <c r="T469" s="36">
        <v>62.3</v>
      </c>
    </row>
    <row r="470" spans="18:20" x14ac:dyDescent="0.2">
      <c r="R470" s="36">
        <v>1998</v>
      </c>
      <c r="S470" s="36">
        <v>6</v>
      </c>
      <c r="T470" s="36">
        <v>38.57</v>
      </c>
    </row>
    <row r="471" spans="18:20" x14ac:dyDescent="0.2">
      <c r="R471" s="36">
        <v>1999</v>
      </c>
      <c r="S471" s="36">
        <v>6</v>
      </c>
      <c r="T471" s="36">
        <v>37.618150659898475</v>
      </c>
    </row>
    <row r="472" spans="18:20" x14ac:dyDescent="0.2">
      <c r="R472" s="36">
        <v>2000</v>
      </c>
      <c r="S472" s="36">
        <v>6</v>
      </c>
      <c r="T472" s="36">
        <v>35.381875609756101</v>
      </c>
    </row>
    <row r="473" spans="18:20" x14ac:dyDescent="0.2">
      <c r="R473" s="36">
        <v>2001</v>
      </c>
      <c r="S473" s="36">
        <v>6</v>
      </c>
      <c r="T473" s="36">
        <v>39.639847902439023</v>
      </c>
    </row>
    <row r="474" spans="18:20" x14ac:dyDescent="0.2">
      <c r="R474" s="36">
        <v>2002</v>
      </c>
      <c r="S474" s="36">
        <v>6</v>
      </c>
      <c r="T474" s="36">
        <v>41.524000000000001</v>
      </c>
    </row>
    <row r="475" spans="18:20" x14ac:dyDescent="0.2">
      <c r="R475" s="36">
        <v>2003</v>
      </c>
      <c r="S475" s="36">
        <v>6</v>
      </c>
      <c r="T475" s="36">
        <v>61</v>
      </c>
    </row>
    <row r="476" spans="18:20" x14ac:dyDescent="0.2">
      <c r="R476" s="36">
        <v>2004</v>
      </c>
      <c r="S476" s="36">
        <v>6</v>
      </c>
      <c r="T476" s="36">
        <v>65.262530487804867</v>
      </c>
    </row>
    <row r="477" spans="18:20" x14ac:dyDescent="0.2">
      <c r="R477" s="36">
        <v>2005</v>
      </c>
      <c r="S477" s="36">
        <v>6</v>
      </c>
      <c r="T477" s="36">
        <v>44</v>
      </c>
    </row>
    <row r="478" spans="18:20" x14ac:dyDescent="0.2">
      <c r="R478" s="36">
        <v>2006</v>
      </c>
      <c r="S478" s="36">
        <v>6</v>
      </c>
      <c r="T478" s="36">
        <v>46.319684745415088</v>
      </c>
    </row>
    <row r="479" spans="18:20" x14ac:dyDescent="0.2">
      <c r="R479" s="36">
        <v>2007</v>
      </c>
      <c r="S479" s="36">
        <v>6</v>
      </c>
      <c r="T479" s="36">
        <v>6.85</v>
      </c>
    </row>
    <row r="480" spans="18:20" x14ac:dyDescent="0.2">
      <c r="R480" s="36">
        <v>2008</v>
      </c>
      <c r="S480" s="36">
        <v>6</v>
      </c>
      <c r="T480" s="36">
        <v>48.83</v>
      </c>
    </row>
    <row r="481" spans="18:20" x14ac:dyDescent="0.2">
      <c r="R481" s="36">
        <v>2009</v>
      </c>
      <c r="S481" s="36">
        <v>6</v>
      </c>
      <c r="T481" s="36">
        <v>5.32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A1048576"/>
    </sheetView>
  </sheetViews>
  <sheetFormatPr defaultRowHeight="12.75" x14ac:dyDescent="0.2"/>
  <cols>
    <col min="1" max="1" width="24.28515625" customWidth="1"/>
  </cols>
  <sheetData>
    <row r="1" spans="1:9" x14ac:dyDescent="0.2">
      <c r="A1" t="s">
        <v>28</v>
      </c>
      <c r="B1" t="s">
        <v>143</v>
      </c>
      <c r="C1" t="s">
        <v>17</v>
      </c>
      <c r="D1" t="s">
        <v>18</v>
      </c>
      <c r="E1" t="s">
        <v>51</v>
      </c>
      <c r="F1" t="s">
        <v>54</v>
      </c>
      <c r="G1" t="s">
        <v>55</v>
      </c>
      <c r="H1" t="s">
        <v>52</v>
      </c>
      <c r="I1" t="s">
        <v>72</v>
      </c>
    </row>
    <row r="2" spans="1:9" x14ac:dyDescent="0.2">
      <c r="A2" t="s">
        <v>1</v>
      </c>
      <c r="B2">
        <v>1</v>
      </c>
      <c r="C2">
        <v>1893</v>
      </c>
      <c r="D2">
        <v>1</v>
      </c>
      <c r="E2">
        <v>0</v>
      </c>
      <c r="F2">
        <v>0</v>
      </c>
      <c r="G2">
        <v>0</v>
      </c>
      <c r="H2">
        <v>0</v>
      </c>
      <c r="I2">
        <v>0.7056</v>
      </c>
    </row>
    <row r="3" spans="1:9" x14ac:dyDescent="0.2">
      <c r="A3" t="s">
        <v>1</v>
      </c>
      <c r="B3">
        <v>1</v>
      </c>
      <c r="C3">
        <v>1893</v>
      </c>
      <c r="D3">
        <v>2</v>
      </c>
      <c r="E3">
        <v>0</v>
      </c>
      <c r="F3">
        <v>0</v>
      </c>
      <c r="G3">
        <v>0</v>
      </c>
      <c r="H3">
        <v>0</v>
      </c>
      <c r="I3">
        <v>0.7056</v>
      </c>
    </row>
    <row r="4" spans="1:9" x14ac:dyDescent="0.2">
      <c r="A4" t="s">
        <v>2</v>
      </c>
      <c r="B4">
        <v>1</v>
      </c>
      <c r="C4">
        <v>1894</v>
      </c>
      <c r="D4">
        <v>1</v>
      </c>
      <c r="E4">
        <v>0</v>
      </c>
      <c r="F4">
        <v>0</v>
      </c>
      <c r="G4">
        <v>0</v>
      </c>
      <c r="H4">
        <v>0</v>
      </c>
      <c r="I4">
        <v>1.40448</v>
      </c>
    </row>
    <row r="5" spans="1:9" x14ac:dyDescent="0.2">
      <c r="A5" t="s">
        <v>2</v>
      </c>
      <c r="B5">
        <v>1</v>
      </c>
      <c r="C5">
        <v>1894</v>
      </c>
      <c r="D5">
        <v>2</v>
      </c>
      <c r="E5">
        <v>0</v>
      </c>
      <c r="F5">
        <v>0</v>
      </c>
      <c r="G5">
        <v>0</v>
      </c>
      <c r="H5">
        <v>0</v>
      </c>
      <c r="I5">
        <v>1.40448</v>
      </c>
    </row>
    <row r="6" spans="1:9" x14ac:dyDescent="0.2">
      <c r="A6" t="s">
        <v>1</v>
      </c>
      <c r="B6">
        <v>1</v>
      </c>
      <c r="C6">
        <v>1895</v>
      </c>
      <c r="D6">
        <v>1</v>
      </c>
      <c r="E6">
        <v>0</v>
      </c>
      <c r="F6">
        <v>0</v>
      </c>
      <c r="G6">
        <v>0</v>
      </c>
      <c r="H6">
        <v>0</v>
      </c>
      <c r="I6">
        <v>0</v>
      </c>
    </row>
    <row r="7" spans="1:9" x14ac:dyDescent="0.2">
      <c r="A7" t="s">
        <v>1</v>
      </c>
      <c r="B7">
        <v>1</v>
      </c>
      <c r="C7">
        <v>1895</v>
      </c>
      <c r="D7">
        <v>2</v>
      </c>
      <c r="E7">
        <v>0</v>
      </c>
      <c r="F7">
        <v>0</v>
      </c>
      <c r="G7">
        <v>0</v>
      </c>
      <c r="H7">
        <v>0</v>
      </c>
      <c r="I7">
        <v>0</v>
      </c>
    </row>
    <row r="8" spans="1:9" x14ac:dyDescent="0.2">
      <c r="A8" t="s">
        <v>1</v>
      </c>
      <c r="B8">
        <v>1</v>
      </c>
      <c r="C8">
        <v>1896</v>
      </c>
      <c r="D8">
        <v>1</v>
      </c>
      <c r="E8">
        <v>0</v>
      </c>
      <c r="F8">
        <v>0</v>
      </c>
      <c r="G8">
        <v>0</v>
      </c>
      <c r="H8">
        <v>0</v>
      </c>
      <c r="I8">
        <v>0.46368000000000004</v>
      </c>
    </row>
    <row r="9" spans="1:9" x14ac:dyDescent="0.2">
      <c r="A9" t="s">
        <v>1</v>
      </c>
      <c r="B9">
        <v>1</v>
      </c>
      <c r="C9">
        <v>1896</v>
      </c>
      <c r="D9">
        <v>2</v>
      </c>
      <c r="E9">
        <v>0</v>
      </c>
      <c r="F9">
        <v>0</v>
      </c>
      <c r="G9">
        <v>0</v>
      </c>
      <c r="H9">
        <v>0</v>
      </c>
      <c r="I9">
        <v>0.46368000000000004</v>
      </c>
    </row>
    <row r="10" spans="1:9" x14ac:dyDescent="0.2">
      <c r="A10" t="s">
        <v>1</v>
      </c>
      <c r="B10">
        <v>1</v>
      </c>
      <c r="C10">
        <v>1897</v>
      </c>
      <c r="D10">
        <v>1</v>
      </c>
      <c r="E10">
        <v>0</v>
      </c>
      <c r="F10">
        <v>0</v>
      </c>
      <c r="G10">
        <v>0</v>
      </c>
      <c r="H10">
        <v>0</v>
      </c>
      <c r="I10">
        <v>1.1961600000000001</v>
      </c>
    </row>
    <row r="11" spans="1:9" x14ac:dyDescent="0.2">
      <c r="A11" t="s">
        <v>1</v>
      </c>
      <c r="B11">
        <v>1</v>
      </c>
      <c r="C11">
        <v>1897</v>
      </c>
      <c r="D11">
        <v>2</v>
      </c>
      <c r="E11">
        <v>0</v>
      </c>
      <c r="F11">
        <v>0</v>
      </c>
      <c r="G11">
        <v>0</v>
      </c>
      <c r="H11">
        <v>0</v>
      </c>
      <c r="I11">
        <v>1.1961600000000001</v>
      </c>
    </row>
    <row r="12" spans="1:9" x14ac:dyDescent="0.2">
      <c r="A12" t="s">
        <v>1</v>
      </c>
      <c r="B12">
        <v>1</v>
      </c>
      <c r="C12">
        <v>1898</v>
      </c>
      <c r="D12">
        <v>1</v>
      </c>
      <c r="E12">
        <v>0</v>
      </c>
      <c r="F12">
        <v>0</v>
      </c>
      <c r="G12">
        <v>0</v>
      </c>
      <c r="H12">
        <v>0</v>
      </c>
      <c r="I12">
        <v>0.504</v>
      </c>
    </row>
    <row r="13" spans="1:9" x14ac:dyDescent="0.2">
      <c r="A13" t="s">
        <v>1</v>
      </c>
      <c r="B13">
        <v>1</v>
      </c>
      <c r="C13">
        <v>1898</v>
      </c>
      <c r="D13">
        <v>2</v>
      </c>
      <c r="E13">
        <v>0</v>
      </c>
      <c r="F13">
        <v>0</v>
      </c>
      <c r="G13">
        <v>0</v>
      </c>
      <c r="H13">
        <v>0</v>
      </c>
      <c r="I13">
        <v>0.504</v>
      </c>
    </row>
    <row r="14" spans="1:9" x14ac:dyDescent="0.2">
      <c r="A14" t="s">
        <v>1</v>
      </c>
      <c r="B14">
        <v>2</v>
      </c>
      <c r="C14">
        <v>1899</v>
      </c>
      <c r="D14">
        <v>1</v>
      </c>
      <c r="E14">
        <v>120</v>
      </c>
      <c r="F14">
        <v>0</v>
      </c>
      <c r="G14">
        <v>0</v>
      </c>
      <c r="H14">
        <v>0</v>
      </c>
      <c r="I14">
        <v>2.0563200000000004</v>
      </c>
    </row>
    <row r="15" spans="1:9" x14ac:dyDescent="0.2">
      <c r="A15" t="s">
        <v>1</v>
      </c>
      <c r="B15">
        <v>2</v>
      </c>
      <c r="C15">
        <v>1899</v>
      </c>
      <c r="D15">
        <v>2</v>
      </c>
      <c r="E15">
        <v>0</v>
      </c>
      <c r="F15">
        <v>0</v>
      </c>
      <c r="G15">
        <v>0</v>
      </c>
      <c r="H15">
        <v>0</v>
      </c>
      <c r="I15">
        <v>0.80640000000000012</v>
      </c>
    </row>
    <row r="16" spans="1:9" x14ac:dyDescent="0.2">
      <c r="A16" t="s">
        <v>1</v>
      </c>
      <c r="B16">
        <v>2</v>
      </c>
      <c r="C16">
        <v>1900</v>
      </c>
      <c r="D16">
        <v>1</v>
      </c>
      <c r="E16">
        <v>0</v>
      </c>
      <c r="F16">
        <v>0</v>
      </c>
      <c r="G16">
        <v>0</v>
      </c>
      <c r="H16">
        <v>0</v>
      </c>
      <c r="I16">
        <v>2.47296</v>
      </c>
    </row>
    <row r="17" spans="1:9" x14ac:dyDescent="0.2">
      <c r="A17" t="s">
        <v>1</v>
      </c>
      <c r="B17">
        <v>2</v>
      </c>
      <c r="C17">
        <v>1900</v>
      </c>
      <c r="D17">
        <v>2</v>
      </c>
      <c r="E17">
        <v>0</v>
      </c>
      <c r="F17">
        <v>0</v>
      </c>
      <c r="G17">
        <v>0</v>
      </c>
      <c r="H17">
        <v>0</v>
      </c>
      <c r="I17">
        <v>1.2163200000000001</v>
      </c>
    </row>
    <row r="18" spans="1:9" x14ac:dyDescent="0.2">
      <c r="A18" t="s">
        <v>1</v>
      </c>
      <c r="B18">
        <v>2</v>
      </c>
      <c r="C18">
        <v>1901</v>
      </c>
      <c r="D18">
        <v>1</v>
      </c>
      <c r="E18">
        <v>0</v>
      </c>
      <c r="F18">
        <v>0</v>
      </c>
      <c r="G18">
        <v>0</v>
      </c>
      <c r="H18">
        <v>0</v>
      </c>
      <c r="I18">
        <v>2.5334400000000006</v>
      </c>
    </row>
    <row r="19" spans="1:9" x14ac:dyDescent="0.2">
      <c r="A19" t="s">
        <v>1</v>
      </c>
      <c r="B19">
        <v>2</v>
      </c>
      <c r="C19">
        <v>1901</v>
      </c>
      <c r="D19">
        <v>2</v>
      </c>
      <c r="E19">
        <v>0</v>
      </c>
      <c r="F19">
        <v>0</v>
      </c>
      <c r="G19">
        <v>0</v>
      </c>
      <c r="H19">
        <v>0</v>
      </c>
      <c r="I19">
        <v>1.8816000000000002</v>
      </c>
    </row>
    <row r="20" spans="1:9" x14ac:dyDescent="0.2">
      <c r="A20" t="s">
        <v>1</v>
      </c>
      <c r="B20">
        <v>2</v>
      </c>
      <c r="C20">
        <v>1902</v>
      </c>
      <c r="D20">
        <v>1</v>
      </c>
      <c r="E20">
        <v>0</v>
      </c>
      <c r="F20">
        <v>0</v>
      </c>
      <c r="G20">
        <v>0</v>
      </c>
      <c r="H20">
        <v>0</v>
      </c>
      <c r="I20">
        <v>1.1692799999999999</v>
      </c>
    </row>
    <row r="21" spans="1:9" x14ac:dyDescent="0.2">
      <c r="A21" t="s">
        <v>1</v>
      </c>
      <c r="B21">
        <v>2</v>
      </c>
      <c r="C21">
        <v>1902</v>
      </c>
      <c r="D21">
        <v>2</v>
      </c>
      <c r="E21">
        <v>0</v>
      </c>
      <c r="F21">
        <v>0</v>
      </c>
      <c r="G21">
        <v>0</v>
      </c>
      <c r="H21">
        <v>0</v>
      </c>
      <c r="I21">
        <v>1.0281600000000002</v>
      </c>
    </row>
    <row r="22" spans="1:9" x14ac:dyDescent="0.2">
      <c r="A22" t="s">
        <v>1</v>
      </c>
      <c r="B22">
        <v>2</v>
      </c>
      <c r="C22">
        <v>1903</v>
      </c>
      <c r="D22">
        <v>1</v>
      </c>
      <c r="E22">
        <v>120</v>
      </c>
      <c r="F22">
        <v>0</v>
      </c>
      <c r="G22">
        <v>0</v>
      </c>
      <c r="H22">
        <v>0</v>
      </c>
      <c r="I22">
        <v>1.8547200000000001</v>
      </c>
    </row>
    <row r="23" spans="1:9" x14ac:dyDescent="0.2">
      <c r="A23" t="s">
        <v>1</v>
      </c>
      <c r="B23">
        <v>2</v>
      </c>
      <c r="C23">
        <v>1903</v>
      </c>
      <c r="D23">
        <v>2</v>
      </c>
      <c r="E23">
        <v>0</v>
      </c>
      <c r="F23">
        <v>0</v>
      </c>
      <c r="G23">
        <v>0</v>
      </c>
      <c r="H23">
        <v>0</v>
      </c>
      <c r="I23">
        <v>1.36416</v>
      </c>
    </row>
    <row r="24" spans="1:9" x14ac:dyDescent="0.2">
      <c r="A24" t="s">
        <v>1</v>
      </c>
      <c r="B24">
        <v>2</v>
      </c>
      <c r="C24">
        <v>1904</v>
      </c>
      <c r="D24">
        <v>1</v>
      </c>
      <c r="E24">
        <v>0</v>
      </c>
      <c r="F24">
        <v>0</v>
      </c>
      <c r="G24">
        <v>0</v>
      </c>
      <c r="H24">
        <v>0</v>
      </c>
      <c r="I24">
        <v>1.05504</v>
      </c>
    </row>
    <row r="25" spans="1:9" x14ac:dyDescent="0.2">
      <c r="A25" t="s">
        <v>1</v>
      </c>
      <c r="B25">
        <v>2</v>
      </c>
      <c r="C25">
        <v>1904</v>
      </c>
      <c r="D25">
        <v>2</v>
      </c>
      <c r="E25">
        <v>0</v>
      </c>
      <c r="F25">
        <v>0</v>
      </c>
      <c r="G25">
        <v>0</v>
      </c>
      <c r="H25">
        <v>0</v>
      </c>
      <c r="I25">
        <v>0.84672000000000003</v>
      </c>
    </row>
    <row r="26" spans="1:9" x14ac:dyDescent="0.2">
      <c r="A26" t="s">
        <v>1</v>
      </c>
      <c r="B26">
        <v>2</v>
      </c>
      <c r="C26">
        <v>1905</v>
      </c>
      <c r="D26">
        <v>1</v>
      </c>
      <c r="E26">
        <v>0</v>
      </c>
      <c r="F26">
        <v>0</v>
      </c>
      <c r="G26">
        <v>0</v>
      </c>
      <c r="H26">
        <v>0</v>
      </c>
      <c r="I26">
        <v>0.78624000000000005</v>
      </c>
    </row>
    <row r="27" spans="1:9" x14ac:dyDescent="0.2">
      <c r="A27" t="s">
        <v>1</v>
      </c>
      <c r="B27">
        <v>2</v>
      </c>
      <c r="C27">
        <v>1905</v>
      </c>
      <c r="D27">
        <v>2</v>
      </c>
      <c r="E27">
        <v>0</v>
      </c>
      <c r="F27">
        <v>0</v>
      </c>
      <c r="G27">
        <v>0</v>
      </c>
      <c r="H27">
        <v>0</v>
      </c>
      <c r="I27">
        <v>0.32256000000000001</v>
      </c>
    </row>
    <row r="28" spans="1:9" x14ac:dyDescent="0.2">
      <c r="A28" t="s">
        <v>1</v>
      </c>
      <c r="B28">
        <v>2</v>
      </c>
      <c r="C28">
        <v>1906</v>
      </c>
      <c r="D28">
        <v>1</v>
      </c>
      <c r="E28">
        <v>0</v>
      </c>
      <c r="F28">
        <v>0</v>
      </c>
      <c r="G28">
        <v>0</v>
      </c>
      <c r="H28">
        <v>0</v>
      </c>
      <c r="I28">
        <v>1.5657600000000003</v>
      </c>
    </row>
    <row r="29" spans="1:9" x14ac:dyDescent="0.2">
      <c r="A29" t="s">
        <v>1</v>
      </c>
      <c r="B29">
        <v>2</v>
      </c>
      <c r="C29">
        <v>1906</v>
      </c>
      <c r="D29">
        <v>2</v>
      </c>
      <c r="E29">
        <v>0</v>
      </c>
      <c r="F29">
        <v>0</v>
      </c>
      <c r="G29">
        <v>0</v>
      </c>
      <c r="H29">
        <v>0</v>
      </c>
      <c r="I29">
        <v>0.47711999999999999</v>
      </c>
    </row>
    <row r="30" spans="1:9" x14ac:dyDescent="0.2">
      <c r="A30" t="s">
        <v>1</v>
      </c>
      <c r="B30">
        <v>2</v>
      </c>
      <c r="C30">
        <v>1907</v>
      </c>
      <c r="D30">
        <v>1</v>
      </c>
      <c r="E30">
        <v>120</v>
      </c>
      <c r="F30">
        <v>0</v>
      </c>
      <c r="G30">
        <v>0</v>
      </c>
      <c r="H30">
        <v>0</v>
      </c>
      <c r="I30">
        <v>1.0012800000000002</v>
      </c>
    </row>
    <row r="31" spans="1:9" x14ac:dyDescent="0.2">
      <c r="A31" t="s">
        <v>1</v>
      </c>
      <c r="B31">
        <v>2</v>
      </c>
      <c r="C31">
        <v>1907</v>
      </c>
      <c r="D31">
        <v>2</v>
      </c>
      <c r="E31">
        <v>0</v>
      </c>
      <c r="F31">
        <v>0</v>
      </c>
      <c r="G31">
        <v>0</v>
      </c>
      <c r="H31">
        <v>0</v>
      </c>
      <c r="I31">
        <v>0.34944000000000003</v>
      </c>
    </row>
    <row r="32" spans="1:9" x14ac:dyDescent="0.2">
      <c r="A32" t="s">
        <v>3</v>
      </c>
      <c r="B32">
        <v>2</v>
      </c>
      <c r="C32">
        <v>1908</v>
      </c>
      <c r="D32">
        <v>1</v>
      </c>
      <c r="E32">
        <v>0</v>
      </c>
      <c r="F32">
        <v>0</v>
      </c>
      <c r="G32">
        <v>0</v>
      </c>
      <c r="H32">
        <v>0</v>
      </c>
      <c r="I32">
        <v>1.0416000000000001</v>
      </c>
    </row>
    <row r="33" spans="1:9" x14ac:dyDescent="0.2">
      <c r="A33" t="s">
        <v>3</v>
      </c>
      <c r="B33">
        <v>2</v>
      </c>
      <c r="C33">
        <v>1908</v>
      </c>
      <c r="D33">
        <v>2</v>
      </c>
      <c r="E33">
        <v>0</v>
      </c>
      <c r="F33">
        <v>0</v>
      </c>
      <c r="G33">
        <v>0</v>
      </c>
      <c r="H33">
        <v>0</v>
      </c>
      <c r="I33">
        <v>0.86688000000000009</v>
      </c>
    </row>
    <row r="34" spans="1:9" x14ac:dyDescent="0.2">
      <c r="A34" t="s">
        <v>3</v>
      </c>
      <c r="B34">
        <v>2</v>
      </c>
      <c r="C34">
        <v>1909</v>
      </c>
      <c r="D34">
        <v>1</v>
      </c>
      <c r="E34">
        <v>0</v>
      </c>
      <c r="F34">
        <v>0</v>
      </c>
      <c r="G34">
        <v>0</v>
      </c>
      <c r="H34">
        <v>0</v>
      </c>
      <c r="I34">
        <v>1.70688</v>
      </c>
    </row>
    <row r="35" spans="1:9" x14ac:dyDescent="0.2">
      <c r="A35" t="s">
        <v>3</v>
      </c>
      <c r="B35">
        <v>2</v>
      </c>
      <c r="C35">
        <v>1909</v>
      </c>
      <c r="D35">
        <v>2</v>
      </c>
      <c r="E35">
        <v>0</v>
      </c>
      <c r="F35">
        <v>0</v>
      </c>
      <c r="G35">
        <v>0</v>
      </c>
      <c r="H35">
        <v>0</v>
      </c>
      <c r="I35">
        <v>1.45824</v>
      </c>
    </row>
    <row r="36" spans="1:9" x14ac:dyDescent="0.2">
      <c r="A36" t="s">
        <v>3</v>
      </c>
      <c r="B36">
        <v>2</v>
      </c>
      <c r="C36">
        <v>1910</v>
      </c>
      <c r="D36">
        <v>1</v>
      </c>
      <c r="E36">
        <v>0</v>
      </c>
      <c r="F36">
        <v>0</v>
      </c>
      <c r="G36">
        <v>0</v>
      </c>
      <c r="H36">
        <v>0</v>
      </c>
      <c r="I36">
        <v>2.3654400000000004</v>
      </c>
    </row>
    <row r="37" spans="1:9" x14ac:dyDescent="0.2">
      <c r="A37" t="s">
        <v>3</v>
      </c>
      <c r="B37">
        <v>2</v>
      </c>
      <c r="C37">
        <v>1910</v>
      </c>
      <c r="D37">
        <v>2</v>
      </c>
      <c r="E37">
        <v>0</v>
      </c>
      <c r="F37">
        <v>0</v>
      </c>
      <c r="G37">
        <v>0</v>
      </c>
      <c r="H37">
        <v>0</v>
      </c>
      <c r="I37">
        <v>1.2566400000000002</v>
      </c>
    </row>
    <row r="38" spans="1:9" x14ac:dyDescent="0.2">
      <c r="A38" t="s">
        <v>3</v>
      </c>
      <c r="B38">
        <v>2</v>
      </c>
      <c r="C38">
        <v>1911</v>
      </c>
      <c r="D38">
        <v>1</v>
      </c>
      <c r="E38">
        <v>120</v>
      </c>
      <c r="F38">
        <v>0</v>
      </c>
      <c r="G38">
        <v>0</v>
      </c>
      <c r="H38">
        <v>0</v>
      </c>
      <c r="I38">
        <v>0.32928000000000002</v>
      </c>
    </row>
    <row r="39" spans="1:9" x14ac:dyDescent="0.2">
      <c r="A39" t="s">
        <v>3</v>
      </c>
      <c r="B39">
        <v>2</v>
      </c>
      <c r="C39">
        <v>1911</v>
      </c>
      <c r="D39">
        <v>2</v>
      </c>
      <c r="E39">
        <v>0</v>
      </c>
      <c r="F39">
        <v>0</v>
      </c>
      <c r="G39">
        <v>0</v>
      </c>
      <c r="H39">
        <v>0</v>
      </c>
      <c r="I39">
        <v>0.15456</v>
      </c>
    </row>
    <row r="40" spans="1:9" x14ac:dyDescent="0.2">
      <c r="A40" t="s">
        <v>4</v>
      </c>
      <c r="B40">
        <v>2</v>
      </c>
      <c r="C40">
        <v>1912</v>
      </c>
      <c r="D40">
        <v>1</v>
      </c>
      <c r="E40">
        <v>0</v>
      </c>
      <c r="F40">
        <v>0</v>
      </c>
      <c r="G40">
        <v>0</v>
      </c>
      <c r="H40">
        <v>0</v>
      </c>
      <c r="I40">
        <v>1.3708799999999999</v>
      </c>
    </row>
    <row r="41" spans="1:9" x14ac:dyDescent="0.2">
      <c r="A41" t="s">
        <v>4</v>
      </c>
      <c r="B41">
        <v>2</v>
      </c>
      <c r="C41">
        <v>1912</v>
      </c>
      <c r="D41">
        <v>2</v>
      </c>
      <c r="E41">
        <v>0</v>
      </c>
      <c r="F41">
        <v>0</v>
      </c>
      <c r="G41">
        <v>0</v>
      </c>
      <c r="H41">
        <v>0</v>
      </c>
      <c r="I41">
        <v>0.35616000000000003</v>
      </c>
    </row>
    <row r="42" spans="1:9" x14ac:dyDescent="0.2">
      <c r="A42" t="s">
        <v>4</v>
      </c>
      <c r="B42">
        <v>2</v>
      </c>
      <c r="C42">
        <v>1913</v>
      </c>
      <c r="D42">
        <v>1</v>
      </c>
      <c r="E42">
        <v>0</v>
      </c>
      <c r="F42">
        <v>0</v>
      </c>
      <c r="G42">
        <v>0</v>
      </c>
      <c r="H42">
        <v>0</v>
      </c>
      <c r="I42">
        <v>0.99456000000000011</v>
      </c>
    </row>
    <row r="43" spans="1:9" x14ac:dyDescent="0.2">
      <c r="A43" t="s">
        <v>4</v>
      </c>
      <c r="B43">
        <v>2</v>
      </c>
      <c r="C43">
        <v>1913</v>
      </c>
      <c r="D43">
        <v>2</v>
      </c>
      <c r="E43">
        <v>0</v>
      </c>
      <c r="F43">
        <v>0</v>
      </c>
      <c r="G43">
        <v>0</v>
      </c>
      <c r="H43">
        <v>0</v>
      </c>
      <c r="I43">
        <v>0.37631999999999999</v>
      </c>
    </row>
    <row r="44" spans="1:9" x14ac:dyDescent="0.2">
      <c r="A44" t="s">
        <v>4</v>
      </c>
      <c r="B44">
        <v>2</v>
      </c>
      <c r="C44">
        <v>1914</v>
      </c>
      <c r="D44">
        <v>1</v>
      </c>
      <c r="E44">
        <v>0</v>
      </c>
      <c r="F44">
        <v>0</v>
      </c>
      <c r="G44">
        <v>0</v>
      </c>
      <c r="H44">
        <v>0</v>
      </c>
      <c r="I44">
        <v>2.2512000000000003</v>
      </c>
    </row>
    <row r="45" spans="1:9" x14ac:dyDescent="0.2">
      <c r="A45" t="s">
        <v>4</v>
      </c>
      <c r="B45">
        <v>2</v>
      </c>
      <c r="C45">
        <v>1914</v>
      </c>
      <c r="D45">
        <v>2</v>
      </c>
      <c r="E45">
        <v>0</v>
      </c>
      <c r="F45">
        <v>0</v>
      </c>
      <c r="G45">
        <v>0</v>
      </c>
      <c r="H45">
        <v>0</v>
      </c>
      <c r="I45">
        <v>1.55904</v>
      </c>
    </row>
    <row r="46" spans="1:9" x14ac:dyDescent="0.2">
      <c r="A46" t="s">
        <v>4</v>
      </c>
      <c r="B46">
        <v>2</v>
      </c>
      <c r="C46">
        <v>1915</v>
      </c>
      <c r="D46">
        <v>1</v>
      </c>
      <c r="E46">
        <v>120</v>
      </c>
      <c r="F46">
        <v>0</v>
      </c>
      <c r="G46">
        <v>0</v>
      </c>
      <c r="H46">
        <v>0</v>
      </c>
      <c r="I46">
        <v>1.3104</v>
      </c>
    </row>
    <row r="47" spans="1:9" x14ac:dyDescent="0.2">
      <c r="A47" t="s">
        <v>4</v>
      </c>
      <c r="B47">
        <v>2</v>
      </c>
      <c r="C47">
        <v>1915</v>
      </c>
      <c r="D47">
        <v>2</v>
      </c>
      <c r="E47">
        <v>0</v>
      </c>
      <c r="F47">
        <v>0</v>
      </c>
      <c r="G47">
        <v>0</v>
      </c>
      <c r="H47">
        <v>0</v>
      </c>
      <c r="I47">
        <v>1.0214399999999999</v>
      </c>
    </row>
    <row r="48" spans="1:9" x14ac:dyDescent="0.2">
      <c r="A48" t="s">
        <v>4</v>
      </c>
      <c r="B48">
        <v>2</v>
      </c>
      <c r="C48">
        <v>1916</v>
      </c>
      <c r="D48">
        <v>1</v>
      </c>
      <c r="E48">
        <v>0</v>
      </c>
      <c r="F48">
        <v>0</v>
      </c>
      <c r="G48">
        <v>0</v>
      </c>
      <c r="H48">
        <v>0</v>
      </c>
      <c r="I48">
        <v>0.89376000000000011</v>
      </c>
    </row>
    <row r="49" spans="1:9" x14ac:dyDescent="0.2">
      <c r="A49" t="s">
        <v>4</v>
      </c>
      <c r="B49">
        <v>2</v>
      </c>
      <c r="C49">
        <v>1916</v>
      </c>
      <c r="D49">
        <v>2</v>
      </c>
      <c r="E49">
        <v>0</v>
      </c>
      <c r="F49">
        <v>0</v>
      </c>
      <c r="G49">
        <v>0</v>
      </c>
      <c r="H49">
        <v>0</v>
      </c>
      <c r="I49">
        <v>0.53088000000000002</v>
      </c>
    </row>
    <row r="50" spans="1:9" x14ac:dyDescent="0.2">
      <c r="A50" t="s">
        <v>5</v>
      </c>
      <c r="B50">
        <v>2</v>
      </c>
      <c r="C50">
        <v>1917</v>
      </c>
      <c r="D50">
        <v>1</v>
      </c>
      <c r="E50">
        <v>0</v>
      </c>
      <c r="F50">
        <v>0</v>
      </c>
      <c r="G50">
        <v>0</v>
      </c>
      <c r="H50">
        <v>0</v>
      </c>
      <c r="I50">
        <v>2.1504000000000003</v>
      </c>
    </row>
    <row r="51" spans="1:9" x14ac:dyDescent="0.2">
      <c r="A51" t="s">
        <v>5</v>
      </c>
      <c r="B51">
        <v>2</v>
      </c>
      <c r="C51">
        <v>1917</v>
      </c>
      <c r="D51">
        <v>2</v>
      </c>
      <c r="E51">
        <v>0</v>
      </c>
      <c r="F51">
        <v>0</v>
      </c>
      <c r="G51">
        <v>0</v>
      </c>
      <c r="H51">
        <v>0</v>
      </c>
      <c r="I51">
        <v>1.4112</v>
      </c>
    </row>
    <row r="52" spans="1:9" x14ac:dyDescent="0.2">
      <c r="A52" t="s">
        <v>5</v>
      </c>
      <c r="B52">
        <v>2</v>
      </c>
      <c r="C52">
        <v>1918</v>
      </c>
      <c r="D52">
        <v>1</v>
      </c>
      <c r="E52">
        <v>0</v>
      </c>
      <c r="F52">
        <v>0</v>
      </c>
      <c r="G52">
        <v>0</v>
      </c>
      <c r="H52">
        <v>0</v>
      </c>
      <c r="I52">
        <v>1.96224</v>
      </c>
    </row>
    <row r="53" spans="1:9" x14ac:dyDescent="0.2">
      <c r="A53" t="s">
        <v>5</v>
      </c>
      <c r="B53">
        <v>2</v>
      </c>
      <c r="C53">
        <v>1918</v>
      </c>
      <c r="D53">
        <v>2</v>
      </c>
      <c r="E53">
        <v>0</v>
      </c>
      <c r="F53">
        <v>0</v>
      </c>
      <c r="G53">
        <v>0</v>
      </c>
      <c r="H53">
        <v>0</v>
      </c>
      <c r="I53">
        <v>0.72576000000000007</v>
      </c>
    </row>
    <row r="54" spans="1:9" x14ac:dyDescent="0.2">
      <c r="A54" t="s">
        <v>5</v>
      </c>
      <c r="B54">
        <v>2</v>
      </c>
      <c r="C54">
        <v>1919</v>
      </c>
      <c r="D54">
        <v>1</v>
      </c>
      <c r="E54">
        <v>120</v>
      </c>
      <c r="F54">
        <v>0</v>
      </c>
      <c r="G54">
        <v>0</v>
      </c>
      <c r="H54">
        <v>0</v>
      </c>
      <c r="I54">
        <v>0.77951999999999999</v>
      </c>
    </row>
    <row r="55" spans="1:9" x14ac:dyDescent="0.2">
      <c r="A55" t="s">
        <v>5</v>
      </c>
      <c r="B55">
        <v>2</v>
      </c>
      <c r="C55">
        <v>1919</v>
      </c>
      <c r="D55">
        <v>2</v>
      </c>
      <c r="E55">
        <v>0</v>
      </c>
      <c r="F55">
        <v>0</v>
      </c>
      <c r="G55">
        <v>0</v>
      </c>
      <c r="H55">
        <v>0</v>
      </c>
      <c r="I55">
        <v>0.47040000000000004</v>
      </c>
    </row>
    <row r="56" spans="1:9" x14ac:dyDescent="0.2">
      <c r="A56" t="s">
        <v>5</v>
      </c>
      <c r="B56">
        <v>2</v>
      </c>
      <c r="C56">
        <v>1920</v>
      </c>
      <c r="D56">
        <v>1</v>
      </c>
      <c r="E56">
        <v>0</v>
      </c>
      <c r="F56">
        <v>0</v>
      </c>
      <c r="G56">
        <v>0</v>
      </c>
      <c r="H56">
        <v>0</v>
      </c>
      <c r="I56">
        <v>2.2848000000000002</v>
      </c>
    </row>
    <row r="57" spans="1:9" x14ac:dyDescent="0.2">
      <c r="A57" t="s">
        <v>5</v>
      </c>
      <c r="B57">
        <v>2</v>
      </c>
      <c r="C57">
        <v>1920</v>
      </c>
      <c r="D57">
        <v>2</v>
      </c>
      <c r="E57">
        <v>0</v>
      </c>
      <c r="F57">
        <v>0</v>
      </c>
      <c r="G57">
        <v>0</v>
      </c>
      <c r="H57">
        <v>0</v>
      </c>
      <c r="I57">
        <v>1.8345600000000002</v>
      </c>
    </row>
    <row r="58" spans="1:9" x14ac:dyDescent="0.2">
      <c r="A58" t="s">
        <v>5</v>
      </c>
      <c r="B58">
        <v>2</v>
      </c>
      <c r="C58">
        <v>1921</v>
      </c>
      <c r="D58">
        <v>1</v>
      </c>
      <c r="E58">
        <v>0</v>
      </c>
      <c r="F58">
        <v>0</v>
      </c>
      <c r="G58">
        <v>0</v>
      </c>
      <c r="H58">
        <v>0</v>
      </c>
      <c r="I58">
        <v>1.05504</v>
      </c>
    </row>
    <row r="59" spans="1:9" x14ac:dyDescent="0.2">
      <c r="A59" t="s">
        <v>5</v>
      </c>
      <c r="B59">
        <v>2</v>
      </c>
      <c r="C59">
        <v>1921</v>
      </c>
      <c r="D59">
        <v>2</v>
      </c>
      <c r="E59">
        <v>0</v>
      </c>
      <c r="F59">
        <v>0</v>
      </c>
      <c r="G59">
        <v>0</v>
      </c>
      <c r="H59">
        <v>0</v>
      </c>
      <c r="I59">
        <v>0.49056</v>
      </c>
    </row>
    <row r="60" spans="1:9" x14ac:dyDescent="0.2">
      <c r="A60" t="s">
        <v>5</v>
      </c>
      <c r="B60">
        <v>2</v>
      </c>
      <c r="C60">
        <v>1922</v>
      </c>
      <c r="D60">
        <v>1</v>
      </c>
      <c r="E60">
        <v>0</v>
      </c>
      <c r="F60">
        <v>0</v>
      </c>
      <c r="G60">
        <v>0</v>
      </c>
      <c r="H60">
        <v>0</v>
      </c>
      <c r="I60">
        <v>0.49728000000000006</v>
      </c>
    </row>
    <row r="61" spans="1:9" x14ac:dyDescent="0.2">
      <c r="A61" t="s">
        <v>5</v>
      </c>
      <c r="B61">
        <v>2</v>
      </c>
      <c r="C61">
        <v>1922</v>
      </c>
      <c r="D61">
        <v>2</v>
      </c>
      <c r="E61">
        <v>0</v>
      </c>
      <c r="F61">
        <v>0</v>
      </c>
      <c r="G61">
        <v>0</v>
      </c>
      <c r="H61">
        <v>0</v>
      </c>
      <c r="I61">
        <v>0.25535999999999998</v>
      </c>
    </row>
    <row r="62" spans="1:9" x14ac:dyDescent="0.2">
      <c r="A62" t="s">
        <v>5</v>
      </c>
      <c r="B62">
        <v>2</v>
      </c>
      <c r="C62">
        <v>1923</v>
      </c>
      <c r="D62">
        <v>1</v>
      </c>
      <c r="E62">
        <v>120</v>
      </c>
      <c r="F62">
        <v>0</v>
      </c>
      <c r="G62">
        <v>0</v>
      </c>
      <c r="H62">
        <v>0</v>
      </c>
      <c r="I62">
        <v>1.5791999999999999</v>
      </c>
    </row>
    <row r="63" spans="1:9" x14ac:dyDescent="0.2">
      <c r="A63" t="s">
        <v>5</v>
      </c>
      <c r="B63">
        <v>2</v>
      </c>
      <c r="C63">
        <v>1923</v>
      </c>
      <c r="D63">
        <v>2</v>
      </c>
      <c r="E63">
        <v>0</v>
      </c>
      <c r="F63">
        <v>0</v>
      </c>
      <c r="G63">
        <v>0</v>
      </c>
      <c r="H63">
        <v>0</v>
      </c>
      <c r="I63">
        <v>0.86688000000000009</v>
      </c>
    </row>
    <row r="64" spans="1:9" x14ac:dyDescent="0.2">
      <c r="A64" t="s">
        <v>5</v>
      </c>
      <c r="B64">
        <v>2</v>
      </c>
      <c r="C64">
        <v>1924</v>
      </c>
      <c r="D64">
        <v>1</v>
      </c>
      <c r="E64">
        <v>0</v>
      </c>
      <c r="F64">
        <v>0</v>
      </c>
      <c r="G64">
        <v>0</v>
      </c>
      <c r="H64">
        <v>0</v>
      </c>
      <c r="I64">
        <v>1.1894400000000001</v>
      </c>
    </row>
    <row r="65" spans="1:9" x14ac:dyDescent="0.2">
      <c r="A65" t="s">
        <v>5</v>
      </c>
      <c r="B65">
        <v>2</v>
      </c>
      <c r="C65">
        <v>1924</v>
      </c>
      <c r="D65">
        <v>2</v>
      </c>
      <c r="E65">
        <v>0</v>
      </c>
      <c r="F65">
        <v>0</v>
      </c>
      <c r="G65">
        <v>0</v>
      </c>
      <c r="H65">
        <v>0</v>
      </c>
      <c r="I65">
        <v>0.51744000000000001</v>
      </c>
    </row>
    <row r="66" spans="1:9" x14ac:dyDescent="0.2">
      <c r="A66" t="s">
        <v>5</v>
      </c>
      <c r="B66">
        <v>2</v>
      </c>
      <c r="C66">
        <v>1925</v>
      </c>
      <c r="D66">
        <v>1</v>
      </c>
      <c r="E66">
        <v>0</v>
      </c>
      <c r="F66">
        <v>0</v>
      </c>
      <c r="G66">
        <v>0</v>
      </c>
      <c r="H66">
        <v>0</v>
      </c>
      <c r="I66">
        <v>1.3507200000000004</v>
      </c>
    </row>
    <row r="67" spans="1:9" x14ac:dyDescent="0.2">
      <c r="A67" t="s">
        <v>5</v>
      </c>
      <c r="B67">
        <v>2</v>
      </c>
      <c r="C67">
        <v>1925</v>
      </c>
      <c r="D67">
        <v>2</v>
      </c>
      <c r="E67">
        <v>0</v>
      </c>
      <c r="F67">
        <v>0</v>
      </c>
      <c r="G67">
        <v>0</v>
      </c>
      <c r="H67">
        <v>0</v>
      </c>
      <c r="I67">
        <v>0.76608000000000009</v>
      </c>
    </row>
    <row r="68" spans="1:9" x14ac:dyDescent="0.2">
      <c r="A68" t="s">
        <v>5</v>
      </c>
      <c r="B68">
        <v>2</v>
      </c>
      <c r="C68">
        <v>1926</v>
      </c>
      <c r="D68">
        <v>1</v>
      </c>
      <c r="E68">
        <v>0</v>
      </c>
      <c r="F68">
        <v>0</v>
      </c>
      <c r="G68">
        <v>0</v>
      </c>
      <c r="H68">
        <v>0</v>
      </c>
      <c r="I68">
        <v>0.47040000000000004</v>
      </c>
    </row>
    <row r="69" spans="1:9" x14ac:dyDescent="0.2">
      <c r="A69" t="s">
        <v>5</v>
      </c>
      <c r="B69">
        <v>2</v>
      </c>
      <c r="C69">
        <v>1926</v>
      </c>
      <c r="D69">
        <v>2</v>
      </c>
      <c r="E69">
        <v>0</v>
      </c>
      <c r="F69">
        <v>0</v>
      </c>
      <c r="G69">
        <v>0</v>
      </c>
      <c r="H69">
        <v>0</v>
      </c>
      <c r="I69">
        <v>0.47711999999999999</v>
      </c>
    </row>
    <row r="70" spans="1:9" x14ac:dyDescent="0.2">
      <c r="A70" t="s">
        <v>5</v>
      </c>
      <c r="B70">
        <v>2</v>
      </c>
      <c r="C70">
        <v>1927</v>
      </c>
      <c r="D70">
        <v>1</v>
      </c>
      <c r="E70">
        <v>120</v>
      </c>
      <c r="F70">
        <v>0</v>
      </c>
      <c r="G70">
        <v>0</v>
      </c>
      <c r="H70">
        <v>0</v>
      </c>
      <c r="I70">
        <v>0.35616000000000003</v>
      </c>
    </row>
    <row r="71" spans="1:9" x14ac:dyDescent="0.2">
      <c r="A71" t="s">
        <v>5</v>
      </c>
      <c r="B71">
        <v>2</v>
      </c>
      <c r="C71">
        <v>1927</v>
      </c>
      <c r="D71">
        <v>2</v>
      </c>
      <c r="E71">
        <v>0</v>
      </c>
      <c r="F71">
        <v>0</v>
      </c>
      <c r="G71">
        <v>0</v>
      </c>
      <c r="H71">
        <v>0</v>
      </c>
      <c r="I71">
        <v>0.11423999999999999</v>
      </c>
    </row>
    <row r="72" spans="1:9" x14ac:dyDescent="0.2">
      <c r="A72" t="s">
        <v>5</v>
      </c>
      <c r="B72">
        <v>2</v>
      </c>
      <c r="C72">
        <v>1928</v>
      </c>
      <c r="D72">
        <v>1</v>
      </c>
      <c r="E72">
        <v>0</v>
      </c>
      <c r="F72">
        <v>0</v>
      </c>
      <c r="G72">
        <v>0</v>
      </c>
      <c r="H72">
        <v>0</v>
      </c>
      <c r="I72">
        <v>1.94208</v>
      </c>
    </row>
    <row r="73" spans="1:9" x14ac:dyDescent="0.2">
      <c r="A73" t="s">
        <v>5</v>
      </c>
      <c r="B73">
        <v>2</v>
      </c>
      <c r="C73">
        <v>1928</v>
      </c>
      <c r="D73">
        <v>2</v>
      </c>
      <c r="E73">
        <v>0</v>
      </c>
      <c r="F73">
        <v>0</v>
      </c>
      <c r="G73">
        <v>0</v>
      </c>
      <c r="H73">
        <v>0</v>
      </c>
      <c r="I73">
        <v>1.1961600000000001</v>
      </c>
    </row>
    <row r="74" spans="1:9" x14ac:dyDescent="0.2">
      <c r="A74" t="s">
        <v>5</v>
      </c>
      <c r="B74">
        <v>2</v>
      </c>
      <c r="C74">
        <v>1929</v>
      </c>
      <c r="D74">
        <v>1</v>
      </c>
      <c r="E74">
        <v>0</v>
      </c>
      <c r="F74">
        <v>0</v>
      </c>
      <c r="G74">
        <v>0</v>
      </c>
      <c r="H74">
        <v>0</v>
      </c>
      <c r="I74">
        <v>1.1625600000000003</v>
      </c>
    </row>
    <row r="75" spans="1:9" x14ac:dyDescent="0.2">
      <c r="A75" t="s">
        <v>5</v>
      </c>
      <c r="B75">
        <v>2</v>
      </c>
      <c r="C75">
        <v>1929</v>
      </c>
      <c r="D75">
        <v>2</v>
      </c>
      <c r="E75">
        <v>0</v>
      </c>
      <c r="F75">
        <v>0</v>
      </c>
      <c r="G75">
        <v>0</v>
      </c>
      <c r="H75">
        <v>0</v>
      </c>
      <c r="I75">
        <v>0.67200000000000004</v>
      </c>
    </row>
    <row r="76" spans="1:9" x14ac:dyDescent="0.2">
      <c r="A76" t="s">
        <v>5</v>
      </c>
      <c r="B76">
        <v>3</v>
      </c>
      <c r="C76">
        <v>1930</v>
      </c>
      <c r="D76">
        <v>1</v>
      </c>
      <c r="E76">
        <v>0</v>
      </c>
      <c r="F76">
        <v>0</v>
      </c>
      <c r="G76">
        <v>0</v>
      </c>
      <c r="H76">
        <v>0</v>
      </c>
      <c r="I76">
        <v>1.2835200000000002</v>
      </c>
    </row>
    <row r="77" spans="1:9" x14ac:dyDescent="0.2">
      <c r="A77" t="s">
        <v>5</v>
      </c>
      <c r="B77">
        <v>3</v>
      </c>
      <c r="C77">
        <v>1930</v>
      </c>
      <c r="D77">
        <v>2</v>
      </c>
      <c r="E77">
        <v>0</v>
      </c>
      <c r="F77">
        <v>0</v>
      </c>
      <c r="G77">
        <v>0</v>
      </c>
      <c r="H77">
        <v>0</v>
      </c>
      <c r="I77">
        <v>0.53088000000000002</v>
      </c>
    </row>
    <row r="78" spans="1:9" x14ac:dyDescent="0.2">
      <c r="A78" t="s">
        <v>5</v>
      </c>
      <c r="B78">
        <v>3</v>
      </c>
      <c r="C78">
        <v>1930</v>
      </c>
      <c r="D78">
        <v>3</v>
      </c>
      <c r="E78">
        <v>0</v>
      </c>
      <c r="F78">
        <v>30</v>
      </c>
      <c r="G78">
        <v>0</v>
      </c>
      <c r="H78">
        <v>0</v>
      </c>
      <c r="I78">
        <v>0.49728000000000006</v>
      </c>
    </row>
    <row r="79" spans="1:9" x14ac:dyDescent="0.2">
      <c r="A79" t="s">
        <v>5</v>
      </c>
      <c r="B79">
        <v>3</v>
      </c>
      <c r="C79">
        <v>1930</v>
      </c>
      <c r="D79">
        <v>4</v>
      </c>
      <c r="E79">
        <v>33</v>
      </c>
      <c r="F79">
        <v>30</v>
      </c>
      <c r="G79">
        <v>0</v>
      </c>
      <c r="H79">
        <v>0</v>
      </c>
      <c r="I79">
        <v>0.43680000000000002</v>
      </c>
    </row>
    <row r="80" spans="1:9" x14ac:dyDescent="0.2">
      <c r="A80" t="s">
        <v>5</v>
      </c>
      <c r="B80">
        <v>3</v>
      </c>
      <c r="C80">
        <v>1930</v>
      </c>
      <c r="D80">
        <v>5</v>
      </c>
      <c r="E80">
        <v>33</v>
      </c>
      <c r="F80">
        <v>30</v>
      </c>
      <c r="G80">
        <v>30</v>
      </c>
      <c r="H80">
        <v>0</v>
      </c>
      <c r="I80">
        <v>0.36960000000000004</v>
      </c>
    </row>
    <row r="81" spans="1:9" x14ac:dyDescent="0.2">
      <c r="A81" t="s">
        <v>5</v>
      </c>
      <c r="B81">
        <v>3</v>
      </c>
      <c r="C81">
        <v>1930</v>
      </c>
      <c r="D81">
        <v>6</v>
      </c>
      <c r="E81">
        <v>33</v>
      </c>
      <c r="F81">
        <v>30</v>
      </c>
      <c r="G81">
        <v>30</v>
      </c>
      <c r="H81">
        <v>3</v>
      </c>
      <c r="I81">
        <v>0.38976</v>
      </c>
    </row>
    <row r="82" spans="1:9" x14ac:dyDescent="0.2">
      <c r="A82" t="s">
        <v>5</v>
      </c>
      <c r="B82">
        <v>3</v>
      </c>
      <c r="C82">
        <v>1931</v>
      </c>
      <c r="D82">
        <v>1</v>
      </c>
      <c r="E82">
        <v>120</v>
      </c>
      <c r="F82">
        <v>0</v>
      </c>
      <c r="G82">
        <v>0</v>
      </c>
      <c r="H82">
        <v>0</v>
      </c>
      <c r="I82">
        <v>1.68</v>
      </c>
    </row>
    <row r="83" spans="1:9" x14ac:dyDescent="0.2">
      <c r="A83" t="s">
        <v>5</v>
      </c>
      <c r="B83">
        <v>3</v>
      </c>
      <c r="C83">
        <v>1931</v>
      </c>
      <c r="D83">
        <v>2</v>
      </c>
      <c r="E83">
        <v>0</v>
      </c>
      <c r="F83">
        <v>0</v>
      </c>
      <c r="G83">
        <v>0</v>
      </c>
      <c r="H83">
        <v>0</v>
      </c>
      <c r="I83">
        <v>1.7203200000000001</v>
      </c>
    </row>
    <row r="84" spans="1:9" x14ac:dyDescent="0.2">
      <c r="A84" t="s">
        <v>5</v>
      </c>
      <c r="B84">
        <v>3</v>
      </c>
      <c r="C84">
        <v>1931</v>
      </c>
      <c r="D84">
        <v>3</v>
      </c>
      <c r="E84">
        <v>0</v>
      </c>
      <c r="F84">
        <v>30</v>
      </c>
      <c r="G84">
        <v>0</v>
      </c>
      <c r="H84">
        <v>0</v>
      </c>
      <c r="I84">
        <v>1.6934400000000001</v>
      </c>
    </row>
    <row r="85" spans="1:9" x14ac:dyDescent="0.2">
      <c r="A85" t="s">
        <v>5</v>
      </c>
      <c r="B85">
        <v>3</v>
      </c>
      <c r="C85">
        <v>1931</v>
      </c>
      <c r="D85">
        <v>4</v>
      </c>
      <c r="E85">
        <v>33</v>
      </c>
      <c r="F85">
        <v>30</v>
      </c>
      <c r="G85">
        <v>0</v>
      </c>
      <c r="H85">
        <v>0</v>
      </c>
      <c r="I85">
        <v>1.90848</v>
      </c>
    </row>
    <row r="86" spans="1:9" x14ac:dyDescent="0.2">
      <c r="A86" t="s">
        <v>5</v>
      </c>
      <c r="B86">
        <v>3</v>
      </c>
      <c r="C86">
        <v>1931</v>
      </c>
      <c r="D86">
        <v>5</v>
      </c>
      <c r="E86">
        <v>33</v>
      </c>
      <c r="F86">
        <v>30</v>
      </c>
      <c r="G86">
        <v>30</v>
      </c>
      <c r="H86">
        <v>0</v>
      </c>
      <c r="I86">
        <v>2.17056</v>
      </c>
    </row>
    <row r="87" spans="1:9" x14ac:dyDescent="0.2">
      <c r="A87" t="s">
        <v>5</v>
      </c>
      <c r="B87">
        <v>3</v>
      </c>
      <c r="C87">
        <v>1931</v>
      </c>
      <c r="D87">
        <v>6</v>
      </c>
      <c r="E87">
        <v>33</v>
      </c>
      <c r="F87">
        <v>30</v>
      </c>
      <c r="G87">
        <v>30</v>
      </c>
      <c r="H87">
        <v>0</v>
      </c>
      <c r="I87">
        <v>2.1772800000000001</v>
      </c>
    </row>
    <row r="88" spans="1:9" x14ac:dyDescent="0.2">
      <c r="A88" t="s">
        <v>5</v>
      </c>
      <c r="B88">
        <v>3</v>
      </c>
      <c r="C88">
        <v>1932</v>
      </c>
      <c r="D88">
        <v>1</v>
      </c>
      <c r="E88">
        <v>0</v>
      </c>
      <c r="F88">
        <v>0</v>
      </c>
      <c r="G88">
        <v>0</v>
      </c>
      <c r="H88">
        <v>0</v>
      </c>
      <c r="I88">
        <v>2.0294400000000001</v>
      </c>
    </row>
    <row r="89" spans="1:9" x14ac:dyDescent="0.2">
      <c r="A89" t="s">
        <v>5</v>
      </c>
      <c r="B89">
        <v>3</v>
      </c>
      <c r="C89">
        <v>1932</v>
      </c>
      <c r="D89">
        <v>2</v>
      </c>
      <c r="E89">
        <v>0</v>
      </c>
      <c r="F89">
        <v>0</v>
      </c>
      <c r="G89">
        <v>0</v>
      </c>
      <c r="H89">
        <v>0</v>
      </c>
      <c r="I89">
        <v>1.2969600000000001</v>
      </c>
    </row>
    <row r="90" spans="1:9" x14ac:dyDescent="0.2">
      <c r="A90" t="s">
        <v>5</v>
      </c>
      <c r="B90">
        <v>3</v>
      </c>
      <c r="C90">
        <v>1932</v>
      </c>
      <c r="D90">
        <v>3</v>
      </c>
      <c r="E90">
        <v>0</v>
      </c>
      <c r="F90">
        <v>30</v>
      </c>
      <c r="G90">
        <v>0</v>
      </c>
      <c r="H90">
        <v>0</v>
      </c>
      <c r="I90">
        <v>1.60608</v>
      </c>
    </row>
    <row r="91" spans="1:9" x14ac:dyDescent="0.2">
      <c r="A91" t="s">
        <v>5</v>
      </c>
      <c r="B91">
        <v>3</v>
      </c>
      <c r="C91">
        <v>1932</v>
      </c>
      <c r="D91">
        <v>4</v>
      </c>
      <c r="E91">
        <v>33</v>
      </c>
      <c r="F91">
        <v>30</v>
      </c>
      <c r="G91">
        <v>0</v>
      </c>
      <c r="H91">
        <v>0</v>
      </c>
      <c r="I91">
        <v>1.9219200000000001</v>
      </c>
    </row>
    <row r="92" spans="1:9" x14ac:dyDescent="0.2">
      <c r="A92" t="s">
        <v>5</v>
      </c>
      <c r="B92">
        <v>3</v>
      </c>
      <c r="C92">
        <v>1932</v>
      </c>
      <c r="D92">
        <v>5</v>
      </c>
      <c r="E92">
        <v>33</v>
      </c>
      <c r="F92">
        <v>30</v>
      </c>
      <c r="G92">
        <v>30</v>
      </c>
      <c r="H92">
        <v>0</v>
      </c>
      <c r="I92">
        <v>1.5254400000000001</v>
      </c>
    </row>
    <row r="93" spans="1:9" x14ac:dyDescent="0.2">
      <c r="A93" t="s">
        <v>5</v>
      </c>
      <c r="B93">
        <v>3</v>
      </c>
      <c r="C93">
        <v>1932</v>
      </c>
      <c r="D93">
        <v>6</v>
      </c>
      <c r="E93">
        <v>33</v>
      </c>
      <c r="F93">
        <v>30</v>
      </c>
      <c r="G93">
        <v>30</v>
      </c>
      <c r="H93">
        <v>0</v>
      </c>
      <c r="I93">
        <v>1.8480000000000001</v>
      </c>
    </row>
    <row r="94" spans="1:9" x14ac:dyDescent="0.2">
      <c r="A94" t="s">
        <v>5</v>
      </c>
      <c r="B94">
        <v>3</v>
      </c>
      <c r="C94">
        <v>1933</v>
      </c>
      <c r="D94">
        <v>1</v>
      </c>
      <c r="E94">
        <v>0</v>
      </c>
      <c r="F94">
        <v>0</v>
      </c>
      <c r="G94">
        <v>0</v>
      </c>
      <c r="H94">
        <v>0</v>
      </c>
      <c r="I94">
        <v>1.8816000000000002</v>
      </c>
    </row>
    <row r="95" spans="1:9" x14ac:dyDescent="0.2">
      <c r="A95" t="s">
        <v>5</v>
      </c>
      <c r="B95">
        <v>3</v>
      </c>
      <c r="C95">
        <v>1933</v>
      </c>
      <c r="D95">
        <v>2</v>
      </c>
      <c r="E95">
        <v>0</v>
      </c>
      <c r="F95">
        <v>0</v>
      </c>
      <c r="G95">
        <v>0</v>
      </c>
      <c r="H95">
        <v>0</v>
      </c>
      <c r="I95">
        <v>0.82656000000000007</v>
      </c>
    </row>
    <row r="96" spans="1:9" x14ac:dyDescent="0.2">
      <c r="A96" t="s">
        <v>5</v>
      </c>
      <c r="B96">
        <v>3</v>
      </c>
      <c r="C96">
        <v>1933</v>
      </c>
      <c r="D96">
        <v>3</v>
      </c>
      <c r="E96">
        <v>0</v>
      </c>
      <c r="F96">
        <v>30</v>
      </c>
      <c r="G96">
        <v>0</v>
      </c>
      <c r="H96">
        <v>0</v>
      </c>
      <c r="I96">
        <v>1.4851200000000002</v>
      </c>
    </row>
    <row r="97" spans="1:9" x14ac:dyDescent="0.2">
      <c r="A97" t="s">
        <v>5</v>
      </c>
      <c r="B97">
        <v>3</v>
      </c>
      <c r="C97">
        <v>1933</v>
      </c>
      <c r="D97">
        <v>4</v>
      </c>
      <c r="E97">
        <v>33</v>
      </c>
      <c r="F97">
        <v>30</v>
      </c>
      <c r="G97">
        <v>0</v>
      </c>
      <c r="H97">
        <v>0</v>
      </c>
      <c r="I97">
        <v>1.5388799999999998</v>
      </c>
    </row>
    <row r="98" spans="1:9" x14ac:dyDescent="0.2">
      <c r="A98" t="s">
        <v>5</v>
      </c>
      <c r="B98">
        <v>3</v>
      </c>
      <c r="C98">
        <v>1933</v>
      </c>
      <c r="D98">
        <v>5</v>
      </c>
      <c r="E98">
        <v>33</v>
      </c>
      <c r="F98">
        <v>30</v>
      </c>
      <c r="G98">
        <v>30</v>
      </c>
      <c r="H98">
        <v>0</v>
      </c>
      <c r="I98">
        <v>1.6867200000000002</v>
      </c>
    </row>
    <row r="99" spans="1:9" x14ac:dyDescent="0.2">
      <c r="A99" t="s">
        <v>5</v>
      </c>
      <c r="B99">
        <v>3</v>
      </c>
      <c r="C99">
        <v>1933</v>
      </c>
      <c r="D99">
        <v>6</v>
      </c>
      <c r="E99">
        <v>33</v>
      </c>
      <c r="F99">
        <v>30</v>
      </c>
      <c r="G99">
        <v>30</v>
      </c>
      <c r="H99">
        <v>0</v>
      </c>
      <c r="I99">
        <v>1.5523200000000001</v>
      </c>
    </row>
    <row r="100" spans="1:9" x14ac:dyDescent="0.2">
      <c r="A100" t="s">
        <v>5</v>
      </c>
      <c r="B100">
        <v>3</v>
      </c>
      <c r="C100">
        <v>1934</v>
      </c>
      <c r="D100">
        <v>1</v>
      </c>
      <c r="E100">
        <v>0</v>
      </c>
      <c r="F100">
        <v>0</v>
      </c>
      <c r="G100">
        <v>0</v>
      </c>
      <c r="H100">
        <v>0</v>
      </c>
      <c r="I100">
        <v>0.85343999999999998</v>
      </c>
    </row>
    <row r="101" spans="1:9" x14ac:dyDescent="0.2">
      <c r="A101" t="s">
        <v>5</v>
      </c>
      <c r="B101">
        <v>3</v>
      </c>
      <c r="C101">
        <v>1934</v>
      </c>
      <c r="D101">
        <v>2</v>
      </c>
      <c r="E101">
        <v>0</v>
      </c>
      <c r="F101">
        <v>0</v>
      </c>
      <c r="G101">
        <v>0</v>
      </c>
      <c r="H101">
        <v>0</v>
      </c>
      <c r="I101">
        <v>0.85343999999999998</v>
      </c>
    </row>
    <row r="102" spans="1:9" x14ac:dyDescent="0.2">
      <c r="A102" t="s">
        <v>5</v>
      </c>
      <c r="B102">
        <v>3</v>
      </c>
      <c r="C102">
        <v>1934</v>
      </c>
      <c r="D102">
        <v>3</v>
      </c>
      <c r="E102">
        <v>0</v>
      </c>
      <c r="F102">
        <v>30</v>
      </c>
      <c r="G102">
        <v>0</v>
      </c>
      <c r="H102">
        <v>0</v>
      </c>
      <c r="I102">
        <v>1.2566400000000002</v>
      </c>
    </row>
    <row r="103" spans="1:9" x14ac:dyDescent="0.2">
      <c r="A103" t="s">
        <v>5</v>
      </c>
      <c r="B103">
        <v>3</v>
      </c>
      <c r="C103">
        <v>1934</v>
      </c>
      <c r="D103">
        <v>4</v>
      </c>
      <c r="E103">
        <v>33</v>
      </c>
      <c r="F103">
        <v>30</v>
      </c>
      <c r="G103">
        <v>0</v>
      </c>
      <c r="H103">
        <v>0</v>
      </c>
      <c r="I103">
        <v>1.2096000000000002</v>
      </c>
    </row>
    <row r="104" spans="1:9" x14ac:dyDescent="0.2">
      <c r="A104" t="s">
        <v>5</v>
      </c>
      <c r="B104">
        <v>3</v>
      </c>
      <c r="C104">
        <v>1934</v>
      </c>
      <c r="D104">
        <v>5</v>
      </c>
      <c r="E104">
        <v>33</v>
      </c>
      <c r="F104">
        <v>30</v>
      </c>
      <c r="G104">
        <v>30</v>
      </c>
      <c r="H104">
        <v>0</v>
      </c>
      <c r="I104">
        <v>1.4716800000000001</v>
      </c>
    </row>
    <row r="105" spans="1:9" x14ac:dyDescent="0.2">
      <c r="A105" t="s">
        <v>5</v>
      </c>
      <c r="B105">
        <v>3</v>
      </c>
      <c r="C105">
        <v>1934</v>
      </c>
      <c r="D105">
        <v>6</v>
      </c>
      <c r="E105">
        <v>33</v>
      </c>
      <c r="F105">
        <v>30</v>
      </c>
      <c r="G105">
        <v>30</v>
      </c>
      <c r="H105">
        <v>0</v>
      </c>
      <c r="I105">
        <v>0.83328000000000013</v>
      </c>
    </row>
    <row r="106" spans="1:9" x14ac:dyDescent="0.2">
      <c r="A106" t="s">
        <v>5</v>
      </c>
      <c r="B106">
        <v>3</v>
      </c>
      <c r="C106">
        <v>1935</v>
      </c>
      <c r="D106">
        <v>1</v>
      </c>
      <c r="E106">
        <v>120</v>
      </c>
      <c r="F106">
        <v>0</v>
      </c>
      <c r="G106">
        <v>0</v>
      </c>
      <c r="H106">
        <v>0</v>
      </c>
      <c r="I106">
        <v>1.86144</v>
      </c>
    </row>
    <row r="107" spans="1:9" x14ac:dyDescent="0.2">
      <c r="A107" t="s">
        <v>5</v>
      </c>
      <c r="B107">
        <v>3</v>
      </c>
      <c r="C107">
        <v>1935</v>
      </c>
      <c r="D107">
        <v>2</v>
      </c>
      <c r="E107">
        <v>0</v>
      </c>
      <c r="F107">
        <v>0</v>
      </c>
      <c r="G107">
        <v>0</v>
      </c>
      <c r="H107">
        <v>0</v>
      </c>
      <c r="I107">
        <v>0.94080000000000008</v>
      </c>
    </row>
    <row r="108" spans="1:9" x14ac:dyDescent="0.2">
      <c r="A108" t="s">
        <v>5</v>
      </c>
      <c r="B108">
        <v>3</v>
      </c>
      <c r="C108">
        <v>1935</v>
      </c>
      <c r="D108">
        <v>3</v>
      </c>
      <c r="E108">
        <v>0</v>
      </c>
      <c r="F108">
        <v>30</v>
      </c>
      <c r="G108">
        <v>0</v>
      </c>
      <c r="H108">
        <v>0</v>
      </c>
      <c r="I108">
        <v>1.6195200000000003</v>
      </c>
    </row>
    <row r="109" spans="1:9" x14ac:dyDescent="0.2">
      <c r="A109" t="s">
        <v>5</v>
      </c>
      <c r="B109">
        <v>3</v>
      </c>
      <c r="C109">
        <v>1935</v>
      </c>
      <c r="D109">
        <v>4</v>
      </c>
      <c r="E109">
        <v>33</v>
      </c>
      <c r="F109">
        <v>30</v>
      </c>
      <c r="G109">
        <v>0</v>
      </c>
      <c r="H109">
        <v>0</v>
      </c>
      <c r="I109">
        <v>1.7539200000000001</v>
      </c>
    </row>
    <row r="110" spans="1:9" x14ac:dyDescent="0.2">
      <c r="A110" t="s">
        <v>5</v>
      </c>
      <c r="B110">
        <v>3</v>
      </c>
      <c r="C110">
        <v>1935</v>
      </c>
      <c r="D110">
        <v>5</v>
      </c>
      <c r="E110">
        <v>33</v>
      </c>
      <c r="F110">
        <v>30</v>
      </c>
      <c r="G110">
        <v>30</v>
      </c>
      <c r="H110">
        <v>0</v>
      </c>
      <c r="I110">
        <v>1.8144</v>
      </c>
    </row>
    <row r="111" spans="1:9" x14ac:dyDescent="0.2">
      <c r="A111" t="s">
        <v>5</v>
      </c>
      <c r="B111">
        <v>3</v>
      </c>
      <c r="C111">
        <v>1935</v>
      </c>
      <c r="D111">
        <v>6</v>
      </c>
      <c r="E111">
        <v>33</v>
      </c>
      <c r="F111">
        <v>30</v>
      </c>
      <c r="G111">
        <v>30</v>
      </c>
      <c r="H111">
        <v>0</v>
      </c>
      <c r="I111">
        <v>1.8816000000000002</v>
      </c>
    </row>
    <row r="112" spans="1:9" x14ac:dyDescent="0.2">
      <c r="A112" t="s">
        <v>5</v>
      </c>
      <c r="B112">
        <v>3</v>
      </c>
      <c r="C112">
        <v>1936</v>
      </c>
      <c r="D112">
        <v>1</v>
      </c>
      <c r="E112">
        <v>0</v>
      </c>
      <c r="F112">
        <v>0</v>
      </c>
      <c r="G112">
        <v>0</v>
      </c>
      <c r="H112">
        <v>0</v>
      </c>
      <c r="I112">
        <v>1.46496</v>
      </c>
    </row>
    <row r="113" spans="1:9" x14ac:dyDescent="0.2">
      <c r="A113" t="s">
        <v>5</v>
      </c>
      <c r="B113">
        <v>3</v>
      </c>
      <c r="C113">
        <v>1936</v>
      </c>
      <c r="D113">
        <v>2</v>
      </c>
      <c r="E113">
        <v>0</v>
      </c>
      <c r="F113">
        <v>0</v>
      </c>
      <c r="G113">
        <v>0</v>
      </c>
      <c r="H113">
        <v>0</v>
      </c>
      <c r="I113">
        <v>1.2969600000000001</v>
      </c>
    </row>
    <row r="114" spans="1:9" x14ac:dyDescent="0.2">
      <c r="A114" t="s">
        <v>5</v>
      </c>
      <c r="B114">
        <v>3</v>
      </c>
      <c r="C114">
        <v>1936</v>
      </c>
      <c r="D114">
        <v>3</v>
      </c>
      <c r="E114">
        <v>0</v>
      </c>
      <c r="F114">
        <v>30</v>
      </c>
      <c r="G114">
        <v>0</v>
      </c>
      <c r="H114">
        <v>0</v>
      </c>
      <c r="I114">
        <v>1.3036800000000002</v>
      </c>
    </row>
    <row r="115" spans="1:9" x14ac:dyDescent="0.2">
      <c r="A115" t="s">
        <v>5</v>
      </c>
      <c r="B115">
        <v>3</v>
      </c>
      <c r="C115">
        <v>1936</v>
      </c>
      <c r="D115">
        <v>4</v>
      </c>
      <c r="E115">
        <v>33</v>
      </c>
      <c r="F115">
        <v>30</v>
      </c>
      <c r="G115">
        <v>0</v>
      </c>
      <c r="H115">
        <v>0</v>
      </c>
      <c r="I115">
        <v>1.35744</v>
      </c>
    </row>
    <row r="116" spans="1:9" x14ac:dyDescent="0.2">
      <c r="A116" t="s">
        <v>5</v>
      </c>
      <c r="B116">
        <v>3</v>
      </c>
      <c r="C116">
        <v>1936</v>
      </c>
      <c r="D116">
        <v>5</v>
      </c>
      <c r="E116">
        <v>33</v>
      </c>
      <c r="F116">
        <v>30</v>
      </c>
      <c r="G116">
        <v>30</v>
      </c>
      <c r="H116">
        <v>0</v>
      </c>
      <c r="I116">
        <v>1.3843200000000002</v>
      </c>
    </row>
    <row r="117" spans="1:9" x14ac:dyDescent="0.2">
      <c r="A117" t="s">
        <v>5</v>
      </c>
      <c r="B117">
        <v>3</v>
      </c>
      <c r="C117">
        <v>1936</v>
      </c>
      <c r="D117">
        <v>6</v>
      </c>
      <c r="E117">
        <v>33</v>
      </c>
      <c r="F117">
        <v>30</v>
      </c>
      <c r="G117">
        <v>30</v>
      </c>
      <c r="H117">
        <v>0</v>
      </c>
      <c r="I117">
        <v>1.13568</v>
      </c>
    </row>
    <row r="118" spans="1:9" x14ac:dyDescent="0.2">
      <c r="A118" t="s">
        <v>5</v>
      </c>
      <c r="B118">
        <v>3</v>
      </c>
      <c r="C118">
        <v>1937</v>
      </c>
      <c r="D118">
        <v>1</v>
      </c>
      <c r="E118">
        <v>0</v>
      </c>
      <c r="F118">
        <v>0</v>
      </c>
      <c r="G118">
        <v>0</v>
      </c>
      <c r="H118">
        <v>0</v>
      </c>
      <c r="I118">
        <v>1.9017600000000001</v>
      </c>
    </row>
    <row r="119" spans="1:9" x14ac:dyDescent="0.2">
      <c r="A119" t="s">
        <v>5</v>
      </c>
      <c r="B119">
        <v>3</v>
      </c>
      <c r="C119">
        <v>1937</v>
      </c>
      <c r="D119">
        <v>2</v>
      </c>
      <c r="E119">
        <v>0</v>
      </c>
      <c r="F119">
        <v>0</v>
      </c>
      <c r="G119">
        <v>0</v>
      </c>
      <c r="H119">
        <v>0</v>
      </c>
      <c r="I119">
        <v>1.4784000000000002</v>
      </c>
    </row>
    <row r="120" spans="1:9" x14ac:dyDescent="0.2">
      <c r="A120" t="s">
        <v>5</v>
      </c>
      <c r="B120">
        <v>3</v>
      </c>
      <c r="C120">
        <v>1937</v>
      </c>
      <c r="D120">
        <v>3</v>
      </c>
      <c r="E120">
        <v>0</v>
      </c>
      <c r="F120">
        <v>30</v>
      </c>
      <c r="G120">
        <v>0</v>
      </c>
      <c r="H120">
        <v>0</v>
      </c>
      <c r="I120">
        <v>1.9353600000000002</v>
      </c>
    </row>
    <row r="121" spans="1:9" x14ac:dyDescent="0.2">
      <c r="A121" t="s">
        <v>5</v>
      </c>
      <c r="B121">
        <v>3</v>
      </c>
      <c r="C121">
        <v>1937</v>
      </c>
      <c r="D121">
        <v>4</v>
      </c>
      <c r="E121">
        <v>33</v>
      </c>
      <c r="F121">
        <v>30</v>
      </c>
      <c r="G121">
        <v>0</v>
      </c>
      <c r="H121">
        <v>0</v>
      </c>
      <c r="I121">
        <v>2.0361600000000002</v>
      </c>
    </row>
    <row r="122" spans="1:9" x14ac:dyDescent="0.2">
      <c r="A122" t="s">
        <v>5</v>
      </c>
      <c r="B122">
        <v>3</v>
      </c>
      <c r="C122">
        <v>1937</v>
      </c>
      <c r="D122">
        <v>5</v>
      </c>
      <c r="E122">
        <v>33</v>
      </c>
      <c r="F122">
        <v>30</v>
      </c>
      <c r="G122">
        <v>30</v>
      </c>
      <c r="H122">
        <v>0</v>
      </c>
      <c r="I122">
        <v>2.16384</v>
      </c>
    </row>
    <row r="123" spans="1:9" x14ac:dyDescent="0.2">
      <c r="A123" t="s">
        <v>5</v>
      </c>
      <c r="B123">
        <v>3</v>
      </c>
      <c r="C123">
        <v>1937</v>
      </c>
      <c r="D123">
        <v>6</v>
      </c>
      <c r="E123">
        <v>33</v>
      </c>
      <c r="F123">
        <v>30</v>
      </c>
      <c r="G123">
        <v>30</v>
      </c>
      <c r="H123">
        <v>0</v>
      </c>
      <c r="I123">
        <v>2.1840000000000002</v>
      </c>
    </row>
    <row r="124" spans="1:9" x14ac:dyDescent="0.2">
      <c r="A124" t="s">
        <v>5</v>
      </c>
      <c r="B124">
        <v>3</v>
      </c>
      <c r="C124">
        <v>1938</v>
      </c>
      <c r="D124">
        <v>1</v>
      </c>
      <c r="E124">
        <v>0</v>
      </c>
      <c r="F124">
        <v>0</v>
      </c>
      <c r="G124">
        <v>0</v>
      </c>
      <c r="H124">
        <v>0</v>
      </c>
      <c r="I124">
        <v>0.68543999999999994</v>
      </c>
    </row>
    <row r="125" spans="1:9" x14ac:dyDescent="0.2">
      <c r="A125" t="s">
        <v>5</v>
      </c>
      <c r="B125">
        <v>3</v>
      </c>
      <c r="C125">
        <v>1938</v>
      </c>
      <c r="D125">
        <v>2</v>
      </c>
      <c r="E125">
        <v>0</v>
      </c>
      <c r="F125">
        <v>0</v>
      </c>
      <c r="G125">
        <v>0</v>
      </c>
      <c r="H125">
        <v>0</v>
      </c>
      <c r="I125">
        <v>0.22847999999999999</v>
      </c>
    </row>
    <row r="126" spans="1:9" x14ac:dyDescent="0.2">
      <c r="A126" t="s">
        <v>5</v>
      </c>
      <c r="B126">
        <v>3</v>
      </c>
      <c r="C126">
        <v>1938</v>
      </c>
      <c r="D126">
        <v>3</v>
      </c>
      <c r="E126">
        <v>0</v>
      </c>
      <c r="F126">
        <v>30</v>
      </c>
      <c r="G126">
        <v>0</v>
      </c>
      <c r="H126">
        <v>0</v>
      </c>
      <c r="I126">
        <v>0.78624000000000005</v>
      </c>
    </row>
    <row r="127" spans="1:9" x14ac:dyDescent="0.2">
      <c r="A127" t="s">
        <v>5</v>
      </c>
      <c r="B127">
        <v>3</v>
      </c>
      <c r="C127">
        <v>1938</v>
      </c>
      <c r="D127">
        <v>4</v>
      </c>
      <c r="E127">
        <v>33</v>
      </c>
      <c r="F127">
        <v>30</v>
      </c>
      <c r="G127">
        <v>0</v>
      </c>
      <c r="H127">
        <v>0</v>
      </c>
      <c r="I127">
        <v>0.78624000000000005</v>
      </c>
    </row>
    <row r="128" spans="1:9" x14ac:dyDescent="0.2">
      <c r="A128" t="s">
        <v>5</v>
      </c>
      <c r="B128">
        <v>3</v>
      </c>
      <c r="C128">
        <v>1938</v>
      </c>
      <c r="D128">
        <v>5</v>
      </c>
      <c r="E128">
        <v>33</v>
      </c>
      <c r="F128">
        <v>30</v>
      </c>
      <c r="G128">
        <v>30</v>
      </c>
      <c r="H128">
        <v>0</v>
      </c>
      <c r="I128">
        <v>0.83328000000000013</v>
      </c>
    </row>
    <row r="129" spans="1:9" x14ac:dyDescent="0.2">
      <c r="A129" t="s">
        <v>5</v>
      </c>
      <c r="B129">
        <v>3</v>
      </c>
      <c r="C129">
        <v>1938</v>
      </c>
      <c r="D129">
        <v>6</v>
      </c>
      <c r="E129">
        <v>33</v>
      </c>
      <c r="F129">
        <v>30</v>
      </c>
      <c r="G129">
        <v>30</v>
      </c>
      <c r="H129">
        <v>0</v>
      </c>
      <c r="I129">
        <v>0.94752000000000003</v>
      </c>
    </row>
    <row r="130" spans="1:9" x14ac:dyDescent="0.2">
      <c r="A130" t="s">
        <v>5</v>
      </c>
      <c r="B130">
        <v>3</v>
      </c>
      <c r="C130">
        <v>1939</v>
      </c>
      <c r="D130">
        <v>1</v>
      </c>
      <c r="E130">
        <v>120</v>
      </c>
      <c r="F130">
        <v>0</v>
      </c>
      <c r="G130">
        <v>0</v>
      </c>
      <c r="H130">
        <v>0</v>
      </c>
      <c r="I130">
        <v>1.6934400000000001</v>
      </c>
    </row>
    <row r="131" spans="1:9" x14ac:dyDescent="0.2">
      <c r="A131" t="s">
        <v>5</v>
      </c>
      <c r="B131">
        <v>3</v>
      </c>
      <c r="C131">
        <v>1939</v>
      </c>
      <c r="D131">
        <v>2</v>
      </c>
      <c r="E131">
        <v>0</v>
      </c>
      <c r="F131">
        <v>0</v>
      </c>
      <c r="G131">
        <v>0</v>
      </c>
      <c r="H131">
        <v>0</v>
      </c>
      <c r="I131">
        <v>1.0281600000000002</v>
      </c>
    </row>
    <row r="132" spans="1:9" x14ac:dyDescent="0.2">
      <c r="A132" t="s">
        <v>5</v>
      </c>
      <c r="B132">
        <v>3</v>
      </c>
      <c r="C132">
        <v>1939</v>
      </c>
      <c r="D132">
        <v>3</v>
      </c>
      <c r="E132">
        <v>0</v>
      </c>
      <c r="F132">
        <v>30</v>
      </c>
      <c r="G132">
        <v>0</v>
      </c>
      <c r="H132">
        <v>0</v>
      </c>
      <c r="I132">
        <v>1.7337600000000002</v>
      </c>
    </row>
    <row r="133" spans="1:9" x14ac:dyDescent="0.2">
      <c r="A133" t="s">
        <v>5</v>
      </c>
      <c r="B133">
        <v>3</v>
      </c>
      <c r="C133">
        <v>1939</v>
      </c>
      <c r="D133">
        <v>4</v>
      </c>
      <c r="E133">
        <v>33</v>
      </c>
      <c r="F133">
        <v>30</v>
      </c>
      <c r="G133">
        <v>0</v>
      </c>
      <c r="H133">
        <v>0</v>
      </c>
      <c r="I133">
        <v>1.63968</v>
      </c>
    </row>
    <row r="134" spans="1:9" x14ac:dyDescent="0.2">
      <c r="A134" t="s">
        <v>5</v>
      </c>
      <c r="B134">
        <v>3</v>
      </c>
      <c r="C134">
        <v>1939</v>
      </c>
      <c r="D134">
        <v>5</v>
      </c>
      <c r="E134">
        <v>33</v>
      </c>
      <c r="F134">
        <v>30</v>
      </c>
      <c r="G134">
        <v>30</v>
      </c>
      <c r="H134">
        <v>0</v>
      </c>
      <c r="I134">
        <v>1.7942400000000001</v>
      </c>
    </row>
    <row r="135" spans="1:9" x14ac:dyDescent="0.2">
      <c r="A135" t="s">
        <v>5</v>
      </c>
      <c r="B135">
        <v>3</v>
      </c>
      <c r="C135">
        <v>1939</v>
      </c>
      <c r="D135">
        <v>6</v>
      </c>
      <c r="E135">
        <v>33</v>
      </c>
      <c r="F135">
        <v>30</v>
      </c>
      <c r="G135">
        <v>30</v>
      </c>
      <c r="H135">
        <v>0</v>
      </c>
      <c r="I135">
        <v>1.8816000000000002</v>
      </c>
    </row>
    <row r="136" spans="1:9" x14ac:dyDescent="0.2">
      <c r="A136" t="s">
        <v>5</v>
      </c>
      <c r="B136">
        <v>3</v>
      </c>
      <c r="C136">
        <v>1940</v>
      </c>
      <c r="D136">
        <v>1</v>
      </c>
      <c r="E136">
        <v>0</v>
      </c>
      <c r="F136">
        <v>0</v>
      </c>
      <c r="G136">
        <v>0</v>
      </c>
      <c r="H136">
        <v>0</v>
      </c>
      <c r="I136">
        <v>1.8950400000000001</v>
      </c>
    </row>
    <row r="137" spans="1:9" x14ac:dyDescent="0.2">
      <c r="A137" t="s">
        <v>5</v>
      </c>
      <c r="B137">
        <v>3</v>
      </c>
      <c r="C137">
        <v>1940</v>
      </c>
      <c r="D137">
        <v>2</v>
      </c>
      <c r="E137">
        <v>0</v>
      </c>
      <c r="F137">
        <v>0</v>
      </c>
      <c r="G137">
        <v>0</v>
      </c>
      <c r="H137">
        <v>0</v>
      </c>
      <c r="I137">
        <v>1.0214399999999999</v>
      </c>
    </row>
    <row r="138" spans="1:9" x14ac:dyDescent="0.2">
      <c r="A138" t="s">
        <v>5</v>
      </c>
      <c r="B138">
        <v>3</v>
      </c>
      <c r="C138">
        <v>1940</v>
      </c>
      <c r="D138">
        <v>3</v>
      </c>
      <c r="E138">
        <v>0</v>
      </c>
      <c r="F138">
        <v>30</v>
      </c>
      <c r="G138">
        <v>0</v>
      </c>
      <c r="H138">
        <v>0</v>
      </c>
      <c r="I138">
        <v>1.9219200000000001</v>
      </c>
    </row>
    <row r="139" spans="1:9" x14ac:dyDescent="0.2">
      <c r="A139" t="s">
        <v>5</v>
      </c>
      <c r="B139">
        <v>3</v>
      </c>
      <c r="C139">
        <v>1940</v>
      </c>
      <c r="D139">
        <v>4</v>
      </c>
      <c r="E139">
        <v>33</v>
      </c>
      <c r="F139">
        <v>30</v>
      </c>
      <c r="G139">
        <v>0</v>
      </c>
      <c r="H139">
        <v>0</v>
      </c>
      <c r="I139">
        <v>2.0563200000000004</v>
      </c>
    </row>
    <row r="140" spans="1:9" x14ac:dyDescent="0.2">
      <c r="A140" t="s">
        <v>5</v>
      </c>
      <c r="B140">
        <v>3</v>
      </c>
      <c r="C140">
        <v>1940</v>
      </c>
      <c r="D140">
        <v>5</v>
      </c>
      <c r="E140">
        <v>33</v>
      </c>
      <c r="F140">
        <v>30</v>
      </c>
      <c r="G140">
        <v>30</v>
      </c>
      <c r="H140">
        <v>0</v>
      </c>
      <c r="I140">
        <v>2.2579199999999999</v>
      </c>
    </row>
    <row r="141" spans="1:9" x14ac:dyDescent="0.2">
      <c r="A141" t="s">
        <v>5</v>
      </c>
      <c r="B141">
        <v>3</v>
      </c>
      <c r="C141">
        <v>1940</v>
      </c>
      <c r="D141">
        <v>6</v>
      </c>
      <c r="E141">
        <v>33</v>
      </c>
      <c r="F141">
        <v>30</v>
      </c>
      <c r="G141">
        <v>30</v>
      </c>
      <c r="H141">
        <v>0</v>
      </c>
      <c r="I141">
        <v>2.2646400000000004</v>
      </c>
    </row>
    <row r="142" spans="1:9" x14ac:dyDescent="0.2">
      <c r="A142" t="s">
        <v>5</v>
      </c>
      <c r="B142">
        <v>3</v>
      </c>
      <c r="C142">
        <v>1941</v>
      </c>
      <c r="D142">
        <v>1</v>
      </c>
      <c r="E142">
        <v>0</v>
      </c>
      <c r="F142">
        <v>0</v>
      </c>
      <c r="G142">
        <v>0</v>
      </c>
      <c r="H142">
        <v>0</v>
      </c>
      <c r="I142">
        <v>0.43008000000000002</v>
      </c>
    </row>
    <row r="143" spans="1:9" x14ac:dyDescent="0.2">
      <c r="A143" t="s">
        <v>5</v>
      </c>
      <c r="B143">
        <v>3</v>
      </c>
      <c r="C143">
        <v>1941</v>
      </c>
      <c r="D143">
        <v>2</v>
      </c>
      <c r="E143">
        <v>0</v>
      </c>
      <c r="F143">
        <v>0</v>
      </c>
      <c r="G143">
        <v>0</v>
      </c>
      <c r="H143">
        <v>0</v>
      </c>
      <c r="I143">
        <v>6.0480000000000006E-2</v>
      </c>
    </row>
    <row r="144" spans="1:9" x14ac:dyDescent="0.2">
      <c r="A144" t="s">
        <v>5</v>
      </c>
      <c r="B144">
        <v>3</v>
      </c>
      <c r="C144">
        <v>1941</v>
      </c>
      <c r="D144">
        <v>3</v>
      </c>
      <c r="E144">
        <v>0</v>
      </c>
      <c r="F144">
        <v>30</v>
      </c>
      <c r="G144">
        <v>0</v>
      </c>
      <c r="H144">
        <v>0</v>
      </c>
      <c r="I144">
        <v>0.54432000000000003</v>
      </c>
    </row>
    <row r="145" spans="1:9" x14ac:dyDescent="0.2">
      <c r="A145" t="s">
        <v>5</v>
      </c>
      <c r="B145">
        <v>3</v>
      </c>
      <c r="C145">
        <v>1941</v>
      </c>
      <c r="D145">
        <v>4</v>
      </c>
      <c r="E145">
        <v>33</v>
      </c>
      <c r="F145">
        <v>30</v>
      </c>
      <c r="G145">
        <v>0</v>
      </c>
      <c r="H145">
        <v>0</v>
      </c>
      <c r="I145">
        <v>0.58463999999999994</v>
      </c>
    </row>
    <row r="146" spans="1:9" x14ac:dyDescent="0.2">
      <c r="A146" t="s">
        <v>5</v>
      </c>
      <c r="B146">
        <v>3</v>
      </c>
      <c r="C146">
        <v>1941</v>
      </c>
      <c r="D146">
        <v>5</v>
      </c>
      <c r="E146">
        <v>33</v>
      </c>
      <c r="F146">
        <v>30</v>
      </c>
      <c r="G146">
        <v>30</v>
      </c>
      <c r="H146">
        <v>0</v>
      </c>
      <c r="I146">
        <v>0.55103999999999997</v>
      </c>
    </row>
    <row r="147" spans="1:9" x14ac:dyDescent="0.2">
      <c r="A147" t="s">
        <v>5</v>
      </c>
      <c r="B147">
        <v>3</v>
      </c>
      <c r="C147">
        <v>1941</v>
      </c>
      <c r="D147">
        <v>6</v>
      </c>
      <c r="E147">
        <v>33</v>
      </c>
      <c r="F147">
        <v>30</v>
      </c>
      <c r="G147">
        <v>30</v>
      </c>
      <c r="H147">
        <v>0</v>
      </c>
      <c r="I147">
        <v>0.57120000000000004</v>
      </c>
    </row>
    <row r="148" spans="1:9" x14ac:dyDescent="0.2">
      <c r="A148" t="s">
        <v>5</v>
      </c>
      <c r="B148">
        <v>3</v>
      </c>
      <c r="C148">
        <v>1942</v>
      </c>
      <c r="D148">
        <v>1</v>
      </c>
      <c r="E148">
        <v>0</v>
      </c>
      <c r="F148">
        <v>0</v>
      </c>
      <c r="G148">
        <v>0</v>
      </c>
      <c r="H148">
        <v>0</v>
      </c>
      <c r="I148">
        <v>0.84</v>
      </c>
    </row>
    <row r="149" spans="1:9" x14ac:dyDescent="0.2">
      <c r="A149" t="s">
        <v>5</v>
      </c>
      <c r="B149">
        <v>3</v>
      </c>
      <c r="C149">
        <v>1942</v>
      </c>
      <c r="D149">
        <v>2</v>
      </c>
      <c r="E149">
        <v>0</v>
      </c>
      <c r="F149">
        <v>0</v>
      </c>
      <c r="G149">
        <v>0</v>
      </c>
      <c r="H149">
        <v>0</v>
      </c>
      <c r="I149">
        <v>0.17472000000000001</v>
      </c>
    </row>
    <row r="150" spans="1:9" x14ac:dyDescent="0.2">
      <c r="A150" t="s">
        <v>5</v>
      </c>
      <c r="B150">
        <v>3</v>
      </c>
      <c r="C150">
        <v>1942</v>
      </c>
      <c r="D150">
        <v>3</v>
      </c>
      <c r="E150">
        <v>0</v>
      </c>
      <c r="F150">
        <v>30</v>
      </c>
      <c r="G150">
        <v>0</v>
      </c>
      <c r="H150">
        <v>0</v>
      </c>
      <c r="I150">
        <v>0.71904000000000001</v>
      </c>
    </row>
    <row r="151" spans="1:9" x14ac:dyDescent="0.2">
      <c r="A151" t="s">
        <v>5</v>
      </c>
      <c r="B151">
        <v>3</v>
      </c>
      <c r="C151">
        <v>1942</v>
      </c>
      <c r="D151">
        <v>4</v>
      </c>
      <c r="E151">
        <v>33</v>
      </c>
      <c r="F151">
        <v>30</v>
      </c>
      <c r="G151">
        <v>0</v>
      </c>
      <c r="H151">
        <v>0</v>
      </c>
      <c r="I151">
        <v>0.73248000000000002</v>
      </c>
    </row>
    <row r="152" spans="1:9" x14ac:dyDescent="0.2">
      <c r="A152" t="s">
        <v>5</v>
      </c>
      <c r="B152">
        <v>3</v>
      </c>
      <c r="C152">
        <v>1942</v>
      </c>
      <c r="D152">
        <v>5</v>
      </c>
      <c r="E152">
        <v>33</v>
      </c>
      <c r="F152">
        <v>30</v>
      </c>
      <c r="G152">
        <v>30</v>
      </c>
      <c r="H152">
        <v>0</v>
      </c>
      <c r="I152">
        <v>0.66528000000000009</v>
      </c>
    </row>
    <row r="153" spans="1:9" x14ac:dyDescent="0.2">
      <c r="A153" t="s">
        <v>5</v>
      </c>
      <c r="B153">
        <v>3</v>
      </c>
      <c r="C153">
        <v>1942</v>
      </c>
      <c r="D153">
        <v>6</v>
      </c>
      <c r="E153">
        <v>33</v>
      </c>
      <c r="F153">
        <v>30</v>
      </c>
      <c r="G153">
        <v>30</v>
      </c>
      <c r="H153">
        <v>0</v>
      </c>
      <c r="I153">
        <v>0.72576000000000007</v>
      </c>
    </row>
    <row r="154" spans="1:9" x14ac:dyDescent="0.2">
      <c r="A154" t="s">
        <v>6</v>
      </c>
      <c r="B154">
        <v>3</v>
      </c>
      <c r="C154">
        <v>1943</v>
      </c>
      <c r="D154">
        <v>1</v>
      </c>
      <c r="E154">
        <v>120</v>
      </c>
      <c r="F154">
        <v>0</v>
      </c>
      <c r="G154">
        <v>0</v>
      </c>
      <c r="H154">
        <v>0</v>
      </c>
      <c r="I154">
        <v>0.75936000000000015</v>
      </c>
    </row>
    <row r="155" spans="1:9" x14ac:dyDescent="0.2">
      <c r="A155" t="s">
        <v>6</v>
      </c>
      <c r="B155">
        <v>3</v>
      </c>
      <c r="C155">
        <v>1943</v>
      </c>
      <c r="D155">
        <v>2</v>
      </c>
      <c r="E155">
        <v>0</v>
      </c>
      <c r="F155">
        <v>0</v>
      </c>
      <c r="G155">
        <v>0</v>
      </c>
      <c r="H155">
        <v>0</v>
      </c>
      <c r="I155">
        <v>0.28895999999999999</v>
      </c>
    </row>
    <row r="156" spans="1:9" x14ac:dyDescent="0.2">
      <c r="A156" t="s">
        <v>6</v>
      </c>
      <c r="B156">
        <v>3</v>
      </c>
      <c r="C156">
        <v>1943</v>
      </c>
      <c r="D156">
        <v>3</v>
      </c>
      <c r="E156">
        <v>0</v>
      </c>
      <c r="F156">
        <v>30</v>
      </c>
      <c r="G156">
        <v>0</v>
      </c>
      <c r="H156">
        <v>0</v>
      </c>
      <c r="I156">
        <v>0.61824000000000001</v>
      </c>
    </row>
    <row r="157" spans="1:9" x14ac:dyDescent="0.2">
      <c r="A157" t="s">
        <v>6</v>
      </c>
      <c r="B157">
        <v>3</v>
      </c>
      <c r="C157">
        <v>1943</v>
      </c>
      <c r="D157">
        <v>4</v>
      </c>
      <c r="E157">
        <v>33</v>
      </c>
      <c r="F157">
        <v>30</v>
      </c>
      <c r="G157">
        <v>0</v>
      </c>
      <c r="H157">
        <v>0</v>
      </c>
      <c r="I157">
        <v>0.79968000000000006</v>
      </c>
    </row>
    <row r="158" spans="1:9" x14ac:dyDescent="0.2">
      <c r="A158" t="s">
        <v>6</v>
      </c>
      <c r="B158">
        <v>3</v>
      </c>
      <c r="C158">
        <v>1943</v>
      </c>
      <c r="D158">
        <v>5</v>
      </c>
      <c r="E158">
        <v>33</v>
      </c>
      <c r="F158">
        <v>30</v>
      </c>
      <c r="G158">
        <v>30</v>
      </c>
      <c r="H158">
        <v>0</v>
      </c>
      <c r="I158">
        <v>0.73248000000000002</v>
      </c>
    </row>
    <row r="159" spans="1:9" x14ac:dyDescent="0.2">
      <c r="A159" t="s">
        <v>6</v>
      </c>
      <c r="B159">
        <v>3</v>
      </c>
      <c r="C159">
        <v>1943</v>
      </c>
      <c r="D159">
        <v>6</v>
      </c>
      <c r="E159">
        <v>33</v>
      </c>
      <c r="F159">
        <v>30</v>
      </c>
      <c r="G159">
        <v>30</v>
      </c>
      <c r="H159">
        <v>0</v>
      </c>
      <c r="I159">
        <v>0.82656000000000007</v>
      </c>
    </row>
    <row r="160" spans="1:9" x14ac:dyDescent="0.2">
      <c r="A160" t="s">
        <v>6</v>
      </c>
      <c r="B160">
        <v>3</v>
      </c>
      <c r="C160">
        <v>1944</v>
      </c>
      <c r="D160">
        <v>1</v>
      </c>
      <c r="E160">
        <v>0</v>
      </c>
      <c r="F160">
        <v>0</v>
      </c>
      <c r="G160">
        <v>0</v>
      </c>
      <c r="H160">
        <v>0</v>
      </c>
      <c r="I160">
        <v>1.5657600000000003</v>
      </c>
    </row>
    <row r="161" spans="1:9" x14ac:dyDescent="0.2">
      <c r="A161" t="s">
        <v>6</v>
      </c>
      <c r="B161">
        <v>3</v>
      </c>
      <c r="C161">
        <v>1944</v>
      </c>
      <c r="D161">
        <v>2</v>
      </c>
      <c r="E161">
        <v>0</v>
      </c>
      <c r="F161">
        <v>0</v>
      </c>
      <c r="G161">
        <v>0</v>
      </c>
      <c r="H161">
        <v>0</v>
      </c>
      <c r="I161">
        <v>1.08192</v>
      </c>
    </row>
    <row r="162" spans="1:9" x14ac:dyDescent="0.2">
      <c r="A162" t="s">
        <v>6</v>
      </c>
      <c r="B162">
        <v>3</v>
      </c>
      <c r="C162">
        <v>1944</v>
      </c>
      <c r="D162">
        <v>3</v>
      </c>
      <c r="E162">
        <v>0</v>
      </c>
      <c r="F162">
        <v>30</v>
      </c>
      <c r="G162">
        <v>0</v>
      </c>
      <c r="H162">
        <v>0</v>
      </c>
      <c r="I162">
        <v>1.6732799999999999</v>
      </c>
    </row>
    <row r="163" spans="1:9" x14ac:dyDescent="0.2">
      <c r="A163" t="s">
        <v>6</v>
      </c>
      <c r="B163">
        <v>3</v>
      </c>
      <c r="C163">
        <v>1944</v>
      </c>
      <c r="D163">
        <v>4</v>
      </c>
      <c r="E163">
        <v>33</v>
      </c>
      <c r="F163">
        <v>30</v>
      </c>
      <c r="G163">
        <v>0</v>
      </c>
      <c r="H163">
        <v>0</v>
      </c>
      <c r="I163">
        <v>1.6195200000000003</v>
      </c>
    </row>
    <row r="164" spans="1:9" x14ac:dyDescent="0.2">
      <c r="A164" t="s">
        <v>6</v>
      </c>
      <c r="B164">
        <v>3</v>
      </c>
      <c r="C164">
        <v>1944</v>
      </c>
      <c r="D164">
        <v>5</v>
      </c>
      <c r="E164">
        <v>33</v>
      </c>
      <c r="F164">
        <v>30</v>
      </c>
      <c r="G164">
        <v>30</v>
      </c>
      <c r="H164">
        <v>0</v>
      </c>
      <c r="I164">
        <v>1.5523200000000001</v>
      </c>
    </row>
    <row r="165" spans="1:9" x14ac:dyDescent="0.2">
      <c r="A165" t="s">
        <v>6</v>
      </c>
      <c r="B165">
        <v>3</v>
      </c>
      <c r="C165">
        <v>1944</v>
      </c>
      <c r="D165">
        <v>6</v>
      </c>
      <c r="E165">
        <v>33</v>
      </c>
      <c r="F165">
        <v>30</v>
      </c>
      <c r="G165">
        <v>30</v>
      </c>
      <c r="H165">
        <v>0</v>
      </c>
      <c r="I165">
        <v>1.58592</v>
      </c>
    </row>
    <row r="166" spans="1:9" x14ac:dyDescent="0.2">
      <c r="A166" t="s">
        <v>6</v>
      </c>
      <c r="B166">
        <v>3</v>
      </c>
      <c r="C166">
        <v>1945</v>
      </c>
      <c r="D166">
        <v>1</v>
      </c>
      <c r="E166">
        <v>0</v>
      </c>
      <c r="F166">
        <v>0</v>
      </c>
      <c r="G166">
        <v>0</v>
      </c>
      <c r="H166">
        <v>0</v>
      </c>
      <c r="I166">
        <v>0.54432000000000003</v>
      </c>
    </row>
    <row r="167" spans="1:9" x14ac:dyDescent="0.2">
      <c r="A167" t="s">
        <v>6</v>
      </c>
      <c r="B167">
        <v>3</v>
      </c>
      <c r="C167">
        <v>1945</v>
      </c>
      <c r="D167">
        <v>2</v>
      </c>
      <c r="E167">
        <v>0</v>
      </c>
      <c r="F167">
        <v>0</v>
      </c>
      <c r="G167">
        <v>0</v>
      </c>
      <c r="H167">
        <v>0</v>
      </c>
      <c r="I167">
        <v>0.45024000000000003</v>
      </c>
    </row>
    <row r="168" spans="1:9" x14ac:dyDescent="0.2">
      <c r="A168" t="s">
        <v>6</v>
      </c>
      <c r="B168">
        <v>3</v>
      </c>
      <c r="C168">
        <v>1945</v>
      </c>
      <c r="D168">
        <v>3</v>
      </c>
      <c r="E168">
        <v>0</v>
      </c>
      <c r="F168">
        <v>30</v>
      </c>
      <c r="G168">
        <v>0</v>
      </c>
      <c r="H168">
        <v>0</v>
      </c>
      <c r="I168">
        <v>0.46368000000000004</v>
      </c>
    </row>
    <row r="169" spans="1:9" x14ac:dyDescent="0.2">
      <c r="A169" t="s">
        <v>6</v>
      </c>
      <c r="B169">
        <v>3</v>
      </c>
      <c r="C169">
        <v>1945</v>
      </c>
      <c r="D169">
        <v>4</v>
      </c>
      <c r="E169">
        <v>33</v>
      </c>
      <c r="F169">
        <v>30</v>
      </c>
      <c r="G169">
        <v>0</v>
      </c>
      <c r="H169">
        <v>0</v>
      </c>
      <c r="I169">
        <v>0.40992000000000001</v>
      </c>
    </row>
    <row r="170" spans="1:9" x14ac:dyDescent="0.2">
      <c r="A170" t="s">
        <v>6</v>
      </c>
      <c r="B170">
        <v>3</v>
      </c>
      <c r="C170">
        <v>1945</v>
      </c>
      <c r="D170">
        <v>5</v>
      </c>
      <c r="E170">
        <v>33</v>
      </c>
      <c r="F170">
        <v>30</v>
      </c>
      <c r="G170">
        <v>30</v>
      </c>
      <c r="H170">
        <v>0</v>
      </c>
      <c r="I170">
        <v>0.66528000000000009</v>
      </c>
    </row>
    <row r="171" spans="1:9" x14ac:dyDescent="0.2">
      <c r="A171" t="s">
        <v>6</v>
      </c>
      <c r="B171">
        <v>3</v>
      </c>
      <c r="C171">
        <v>1945</v>
      </c>
      <c r="D171">
        <v>6</v>
      </c>
      <c r="E171">
        <v>33</v>
      </c>
      <c r="F171">
        <v>30</v>
      </c>
      <c r="G171">
        <v>30</v>
      </c>
      <c r="H171">
        <v>0</v>
      </c>
      <c r="I171">
        <v>0.69216000000000011</v>
      </c>
    </row>
    <row r="172" spans="1:9" x14ac:dyDescent="0.2">
      <c r="A172" t="s">
        <v>7</v>
      </c>
      <c r="B172">
        <v>3</v>
      </c>
      <c r="C172">
        <v>1946</v>
      </c>
      <c r="D172">
        <v>1</v>
      </c>
      <c r="E172">
        <v>0</v>
      </c>
      <c r="F172">
        <v>0</v>
      </c>
      <c r="G172">
        <v>0</v>
      </c>
      <c r="H172">
        <v>0</v>
      </c>
      <c r="I172">
        <v>1.90848</v>
      </c>
    </row>
    <row r="173" spans="1:9" x14ac:dyDescent="0.2">
      <c r="A173" t="s">
        <v>7</v>
      </c>
      <c r="B173">
        <v>3</v>
      </c>
      <c r="C173">
        <v>1946</v>
      </c>
      <c r="D173">
        <v>2</v>
      </c>
      <c r="E173">
        <v>0</v>
      </c>
      <c r="F173">
        <v>0</v>
      </c>
      <c r="G173">
        <v>0</v>
      </c>
      <c r="H173">
        <v>0</v>
      </c>
      <c r="I173">
        <v>0.78624000000000005</v>
      </c>
    </row>
    <row r="174" spans="1:9" x14ac:dyDescent="0.2">
      <c r="A174" t="s">
        <v>7</v>
      </c>
      <c r="B174">
        <v>3</v>
      </c>
      <c r="C174">
        <v>1946</v>
      </c>
      <c r="D174">
        <v>3</v>
      </c>
      <c r="E174">
        <v>0</v>
      </c>
      <c r="F174">
        <v>30</v>
      </c>
      <c r="G174">
        <v>0</v>
      </c>
      <c r="H174">
        <v>0</v>
      </c>
      <c r="I174">
        <v>0.86688000000000009</v>
      </c>
    </row>
    <row r="175" spans="1:9" x14ac:dyDescent="0.2">
      <c r="A175" t="s">
        <v>7</v>
      </c>
      <c r="B175">
        <v>3</v>
      </c>
      <c r="C175">
        <v>1946</v>
      </c>
      <c r="D175">
        <v>4</v>
      </c>
      <c r="E175">
        <v>33</v>
      </c>
      <c r="F175">
        <v>30</v>
      </c>
      <c r="G175">
        <v>0</v>
      </c>
      <c r="H175">
        <v>0</v>
      </c>
      <c r="I175">
        <v>1.40448</v>
      </c>
    </row>
    <row r="176" spans="1:9" x14ac:dyDescent="0.2">
      <c r="A176" t="s">
        <v>7</v>
      </c>
      <c r="B176">
        <v>3</v>
      </c>
      <c r="C176">
        <v>1946</v>
      </c>
      <c r="D176">
        <v>5</v>
      </c>
      <c r="E176">
        <v>33</v>
      </c>
      <c r="F176">
        <v>30</v>
      </c>
      <c r="G176">
        <v>30</v>
      </c>
      <c r="H176">
        <v>0</v>
      </c>
      <c r="I176">
        <v>1.0147200000000001</v>
      </c>
    </row>
    <row r="177" spans="1:9" x14ac:dyDescent="0.2">
      <c r="A177" t="s">
        <v>7</v>
      </c>
      <c r="B177">
        <v>3</v>
      </c>
      <c r="C177">
        <v>1946</v>
      </c>
      <c r="D177">
        <v>6</v>
      </c>
      <c r="E177">
        <v>33</v>
      </c>
      <c r="F177">
        <v>30</v>
      </c>
      <c r="G177">
        <v>30</v>
      </c>
      <c r="H177">
        <v>0</v>
      </c>
      <c r="I177">
        <v>0.81311999999999995</v>
      </c>
    </row>
    <row r="178" spans="1:9" x14ac:dyDescent="0.2">
      <c r="A178" t="s">
        <v>7</v>
      </c>
      <c r="B178">
        <v>3</v>
      </c>
      <c r="C178">
        <v>1947</v>
      </c>
      <c r="D178">
        <v>1</v>
      </c>
      <c r="E178">
        <v>120</v>
      </c>
      <c r="F178">
        <v>0</v>
      </c>
      <c r="G178">
        <v>0</v>
      </c>
      <c r="H178">
        <v>0</v>
      </c>
      <c r="I178">
        <v>1.4246400000000001</v>
      </c>
    </row>
    <row r="179" spans="1:9" x14ac:dyDescent="0.2">
      <c r="A179" t="s">
        <v>7</v>
      </c>
      <c r="B179">
        <v>3</v>
      </c>
      <c r="C179">
        <v>1947</v>
      </c>
      <c r="D179">
        <v>2</v>
      </c>
      <c r="E179">
        <v>0</v>
      </c>
      <c r="F179">
        <v>0</v>
      </c>
      <c r="G179">
        <v>0</v>
      </c>
      <c r="H179">
        <v>0</v>
      </c>
      <c r="I179">
        <v>1.2566400000000002</v>
      </c>
    </row>
    <row r="180" spans="1:9" x14ac:dyDescent="0.2">
      <c r="A180" t="s">
        <v>7</v>
      </c>
      <c r="B180">
        <v>3</v>
      </c>
      <c r="C180">
        <v>1947</v>
      </c>
      <c r="D180">
        <v>3</v>
      </c>
      <c r="E180">
        <v>0</v>
      </c>
      <c r="F180">
        <v>30</v>
      </c>
      <c r="G180">
        <v>0</v>
      </c>
      <c r="H180">
        <v>0</v>
      </c>
      <c r="I180">
        <v>1.3708799999999999</v>
      </c>
    </row>
    <row r="181" spans="1:9" x14ac:dyDescent="0.2">
      <c r="A181" t="s">
        <v>7</v>
      </c>
      <c r="B181">
        <v>3</v>
      </c>
      <c r="C181">
        <v>1947</v>
      </c>
      <c r="D181">
        <v>4</v>
      </c>
      <c r="E181">
        <v>33</v>
      </c>
      <c r="F181">
        <v>30</v>
      </c>
      <c r="G181">
        <v>0</v>
      </c>
      <c r="H181">
        <v>0</v>
      </c>
      <c r="I181">
        <v>1.5321600000000002</v>
      </c>
    </row>
    <row r="182" spans="1:9" x14ac:dyDescent="0.2">
      <c r="A182" t="s">
        <v>7</v>
      </c>
      <c r="B182">
        <v>3</v>
      </c>
      <c r="C182">
        <v>1947</v>
      </c>
      <c r="D182">
        <v>5</v>
      </c>
      <c r="E182">
        <v>33</v>
      </c>
      <c r="F182">
        <v>30</v>
      </c>
      <c r="G182">
        <v>30</v>
      </c>
      <c r="H182">
        <v>0</v>
      </c>
      <c r="I182">
        <v>1.6195200000000003</v>
      </c>
    </row>
    <row r="183" spans="1:9" x14ac:dyDescent="0.2">
      <c r="A183" t="s">
        <v>7</v>
      </c>
      <c r="B183">
        <v>3</v>
      </c>
      <c r="C183">
        <v>1947</v>
      </c>
      <c r="D183">
        <v>6</v>
      </c>
      <c r="E183">
        <v>33</v>
      </c>
      <c r="F183">
        <v>30</v>
      </c>
      <c r="G183">
        <v>30</v>
      </c>
      <c r="H183">
        <v>0</v>
      </c>
      <c r="I183">
        <v>1.3440000000000001</v>
      </c>
    </row>
    <row r="184" spans="1:9" x14ac:dyDescent="0.2">
      <c r="A184" t="s">
        <v>7</v>
      </c>
      <c r="B184">
        <v>3</v>
      </c>
      <c r="C184">
        <v>1948</v>
      </c>
      <c r="D184">
        <v>1</v>
      </c>
      <c r="E184">
        <v>0</v>
      </c>
      <c r="F184">
        <v>0</v>
      </c>
      <c r="G184">
        <v>0</v>
      </c>
      <c r="H184">
        <v>0</v>
      </c>
      <c r="I184">
        <v>1.6732799999999999</v>
      </c>
    </row>
    <row r="185" spans="1:9" x14ac:dyDescent="0.2">
      <c r="A185" t="s">
        <v>7</v>
      </c>
      <c r="B185">
        <v>3</v>
      </c>
      <c r="C185">
        <v>1948</v>
      </c>
      <c r="D185">
        <v>2</v>
      </c>
      <c r="E185">
        <v>0</v>
      </c>
      <c r="F185">
        <v>0</v>
      </c>
      <c r="G185">
        <v>0</v>
      </c>
      <c r="H185">
        <v>0</v>
      </c>
      <c r="I185">
        <v>1.2163200000000001</v>
      </c>
    </row>
    <row r="186" spans="1:9" x14ac:dyDescent="0.2">
      <c r="A186" t="s">
        <v>7</v>
      </c>
      <c r="B186">
        <v>3</v>
      </c>
      <c r="C186">
        <v>1948</v>
      </c>
      <c r="D186">
        <v>3</v>
      </c>
      <c r="E186">
        <v>0</v>
      </c>
      <c r="F186">
        <v>30</v>
      </c>
      <c r="G186">
        <v>0</v>
      </c>
      <c r="H186">
        <v>0</v>
      </c>
      <c r="I186">
        <v>2.2176</v>
      </c>
    </row>
    <row r="187" spans="1:9" x14ac:dyDescent="0.2">
      <c r="A187" t="s">
        <v>7</v>
      </c>
      <c r="B187">
        <v>3</v>
      </c>
      <c r="C187">
        <v>1948</v>
      </c>
      <c r="D187">
        <v>4</v>
      </c>
      <c r="E187">
        <v>33</v>
      </c>
      <c r="F187">
        <v>30</v>
      </c>
      <c r="G187">
        <v>0</v>
      </c>
      <c r="H187">
        <v>0</v>
      </c>
      <c r="I187">
        <v>2.31168</v>
      </c>
    </row>
    <row r="188" spans="1:9" x14ac:dyDescent="0.2">
      <c r="A188" t="s">
        <v>7</v>
      </c>
      <c r="B188">
        <v>3</v>
      </c>
      <c r="C188">
        <v>1948</v>
      </c>
      <c r="D188">
        <v>5</v>
      </c>
      <c r="E188">
        <v>33</v>
      </c>
      <c r="F188">
        <v>30</v>
      </c>
      <c r="G188">
        <v>30</v>
      </c>
      <c r="H188">
        <v>0</v>
      </c>
      <c r="I188">
        <v>2.31168</v>
      </c>
    </row>
    <row r="189" spans="1:9" x14ac:dyDescent="0.2">
      <c r="A189" t="s">
        <v>7</v>
      </c>
      <c r="B189">
        <v>3</v>
      </c>
      <c r="C189">
        <v>1948</v>
      </c>
      <c r="D189">
        <v>6</v>
      </c>
      <c r="E189">
        <v>33</v>
      </c>
      <c r="F189">
        <v>30</v>
      </c>
      <c r="G189">
        <v>30</v>
      </c>
      <c r="H189">
        <v>0</v>
      </c>
      <c r="I189">
        <v>2.2646400000000004</v>
      </c>
    </row>
    <row r="190" spans="1:9" x14ac:dyDescent="0.2">
      <c r="A190" t="s">
        <v>7</v>
      </c>
      <c r="B190">
        <v>3</v>
      </c>
      <c r="C190">
        <v>1949</v>
      </c>
      <c r="D190">
        <v>1</v>
      </c>
      <c r="E190">
        <v>0</v>
      </c>
      <c r="F190">
        <v>0</v>
      </c>
      <c r="G190">
        <v>0</v>
      </c>
      <c r="H190">
        <v>0</v>
      </c>
      <c r="I190">
        <v>1.40448</v>
      </c>
    </row>
    <row r="191" spans="1:9" x14ac:dyDescent="0.2">
      <c r="A191" t="s">
        <v>7</v>
      </c>
      <c r="B191">
        <v>3</v>
      </c>
      <c r="C191">
        <v>1949</v>
      </c>
      <c r="D191">
        <v>2</v>
      </c>
      <c r="E191">
        <v>0</v>
      </c>
      <c r="F191">
        <v>0</v>
      </c>
      <c r="G191">
        <v>0</v>
      </c>
      <c r="H191">
        <v>0</v>
      </c>
      <c r="I191">
        <v>0.65856000000000003</v>
      </c>
    </row>
    <row r="192" spans="1:9" x14ac:dyDescent="0.2">
      <c r="A192" t="s">
        <v>7</v>
      </c>
      <c r="B192">
        <v>3</v>
      </c>
      <c r="C192">
        <v>1949</v>
      </c>
      <c r="D192">
        <v>3</v>
      </c>
      <c r="E192">
        <v>0</v>
      </c>
      <c r="F192">
        <v>30</v>
      </c>
      <c r="G192">
        <v>0</v>
      </c>
      <c r="H192">
        <v>0</v>
      </c>
      <c r="I192">
        <v>1.0684800000000001</v>
      </c>
    </row>
    <row r="193" spans="1:9" x14ac:dyDescent="0.2">
      <c r="A193" t="s">
        <v>7</v>
      </c>
      <c r="B193">
        <v>3</v>
      </c>
      <c r="C193">
        <v>1949</v>
      </c>
      <c r="D193">
        <v>4</v>
      </c>
      <c r="E193">
        <v>33</v>
      </c>
      <c r="F193">
        <v>30</v>
      </c>
      <c r="G193">
        <v>0</v>
      </c>
      <c r="H193">
        <v>0</v>
      </c>
      <c r="I193">
        <v>1.1692799999999999</v>
      </c>
    </row>
    <row r="194" spans="1:9" x14ac:dyDescent="0.2">
      <c r="A194" t="s">
        <v>7</v>
      </c>
      <c r="B194">
        <v>3</v>
      </c>
      <c r="C194">
        <v>1949</v>
      </c>
      <c r="D194">
        <v>5</v>
      </c>
      <c r="E194">
        <v>33</v>
      </c>
      <c r="F194">
        <v>30</v>
      </c>
      <c r="G194">
        <v>30</v>
      </c>
      <c r="H194">
        <v>0</v>
      </c>
      <c r="I194">
        <v>1.3238399999999999</v>
      </c>
    </row>
    <row r="195" spans="1:9" x14ac:dyDescent="0.2">
      <c r="A195" t="s">
        <v>7</v>
      </c>
      <c r="B195">
        <v>3</v>
      </c>
      <c r="C195">
        <v>1949</v>
      </c>
      <c r="D195">
        <v>6</v>
      </c>
      <c r="E195">
        <v>33</v>
      </c>
      <c r="F195">
        <v>30</v>
      </c>
      <c r="G195">
        <v>30</v>
      </c>
      <c r="H195">
        <v>0</v>
      </c>
      <c r="I195">
        <v>1.3708799999999999</v>
      </c>
    </row>
    <row r="196" spans="1:9" x14ac:dyDescent="0.2">
      <c r="A196" t="s">
        <v>7</v>
      </c>
      <c r="B196">
        <v>3</v>
      </c>
      <c r="C196">
        <v>1950</v>
      </c>
      <c r="D196">
        <v>1</v>
      </c>
      <c r="E196">
        <v>0</v>
      </c>
      <c r="F196">
        <v>0</v>
      </c>
      <c r="G196">
        <v>0</v>
      </c>
      <c r="H196">
        <v>0</v>
      </c>
      <c r="I196">
        <v>1.5724800000000001</v>
      </c>
    </row>
    <row r="197" spans="1:9" x14ac:dyDescent="0.2">
      <c r="A197" t="s">
        <v>7</v>
      </c>
      <c r="B197">
        <v>3</v>
      </c>
      <c r="C197">
        <v>1950</v>
      </c>
      <c r="D197">
        <v>2</v>
      </c>
      <c r="E197">
        <v>0</v>
      </c>
      <c r="F197">
        <v>0</v>
      </c>
      <c r="G197">
        <v>0</v>
      </c>
      <c r="H197">
        <v>0</v>
      </c>
      <c r="I197">
        <v>1.36416</v>
      </c>
    </row>
    <row r="198" spans="1:9" x14ac:dyDescent="0.2">
      <c r="A198" t="s">
        <v>7</v>
      </c>
      <c r="B198">
        <v>3</v>
      </c>
      <c r="C198">
        <v>1950</v>
      </c>
      <c r="D198">
        <v>3</v>
      </c>
      <c r="E198">
        <v>0</v>
      </c>
      <c r="F198">
        <v>30</v>
      </c>
      <c r="G198">
        <v>0</v>
      </c>
      <c r="H198">
        <v>0</v>
      </c>
      <c r="I198">
        <v>1.6665600000000003</v>
      </c>
    </row>
    <row r="199" spans="1:9" x14ac:dyDescent="0.2">
      <c r="A199" t="s">
        <v>7</v>
      </c>
      <c r="B199">
        <v>3</v>
      </c>
      <c r="C199">
        <v>1950</v>
      </c>
      <c r="D199">
        <v>4</v>
      </c>
      <c r="E199">
        <v>33</v>
      </c>
      <c r="F199">
        <v>30</v>
      </c>
      <c r="G199">
        <v>0</v>
      </c>
      <c r="H199">
        <v>0</v>
      </c>
      <c r="I199">
        <v>1.7740799999999999</v>
      </c>
    </row>
    <row r="200" spans="1:9" x14ac:dyDescent="0.2">
      <c r="A200" t="s">
        <v>7</v>
      </c>
      <c r="B200">
        <v>3</v>
      </c>
      <c r="C200">
        <v>1950</v>
      </c>
      <c r="D200">
        <v>5</v>
      </c>
      <c r="E200">
        <v>33</v>
      </c>
      <c r="F200">
        <v>30</v>
      </c>
      <c r="G200">
        <v>30</v>
      </c>
      <c r="H200">
        <v>0</v>
      </c>
      <c r="I200">
        <v>1.43808</v>
      </c>
    </row>
    <row r="201" spans="1:9" x14ac:dyDescent="0.2">
      <c r="A201" t="s">
        <v>7</v>
      </c>
      <c r="B201">
        <v>3</v>
      </c>
      <c r="C201">
        <v>1950</v>
      </c>
      <c r="D201">
        <v>6</v>
      </c>
      <c r="E201">
        <v>33</v>
      </c>
      <c r="F201">
        <v>30</v>
      </c>
      <c r="G201">
        <v>30</v>
      </c>
      <c r="H201">
        <v>0</v>
      </c>
      <c r="I201">
        <v>1.7606400000000002</v>
      </c>
    </row>
    <row r="202" spans="1:9" x14ac:dyDescent="0.2">
      <c r="A202" t="s">
        <v>7</v>
      </c>
      <c r="B202">
        <v>3</v>
      </c>
      <c r="C202">
        <v>1951</v>
      </c>
      <c r="D202">
        <v>1</v>
      </c>
      <c r="E202">
        <v>120</v>
      </c>
      <c r="F202">
        <v>0</v>
      </c>
      <c r="G202">
        <v>0</v>
      </c>
      <c r="H202">
        <v>0</v>
      </c>
      <c r="I202">
        <v>1.74048</v>
      </c>
    </row>
    <row r="203" spans="1:9" x14ac:dyDescent="0.2">
      <c r="A203" t="s">
        <v>7</v>
      </c>
      <c r="B203">
        <v>3</v>
      </c>
      <c r="C203">
        <v>1951</v>
      </c>
      <c r="D203">
        <v>2</v>
      </c>
      <c r="E203">
        <v>0</v>
      </c>
      <c r="F203">
        <v>0</v>
      </c>
      <c r="G203">
        <v>0</v>
      </c>
      <c r="H203">
        <v>0</v>
      </c>
      <c r="I203">
        <v>0.56447999999999998</v>
      </c>
    </row>
    <row r="204" spans="1:9" x14ac:dyDescent="0.2">
      <c r="A204" t="s">
        <v>7</v>
      </c>
      <c r="B204">
        <v>3</v>
      </c>
      <c r="C204">
        <v>1951</v>
      </c>
      <c r="D204">
        <v>3</v>
      </c>
      <c r="E204">
        <v>0</v>
      </c>
      <c r="F204">
        <v>30</v>
      </c>
      <c r="G204">
        <v>0</v>
      </c>
      <c r="H204">
        <v>0</v>
      </c>
      <c r="I204">
        <v>1.2432000000000001</v>
      </c>
    </row>
    <row r="205" spans="1:9" x14ac:dyDescent="0.2">
      <c r="A205" t="s">
        <v>7</v>
      </c>
      <c r="B205">
        <v>3</v>
      </c>
      <c r="C205">
        <v>1951</v>
      </c>
      <c r="D205">
        <v>4</v>
      </c>
      <c r="E205">
        <v>33</v>
      </c>
      <c r="F205">
        <v>30</v>
      </c>
      <c r="G205">
        <v>0</v>
      </c>
      <c r="H205">
        <v>0</v>
      </c>
      <c r="I205">
        <v>1.43808</v>
      </c>
    </row>
    <row r="206" spans="1:9" x14ac:dyDescent="0.2">
      <c r="A206" t="s">
        <v>7</v>
      </c>
      <c r="B206">
        <v>3</v>
      </c>
      <c r="C206">
        <v>1951</v>
      </c>
      <c r="D206">
        <v>5</v>
      </c>
      <c r="E206">
        <v>33</v>
      </c>
      <c r="F206">
        <v>30</v>
      </c>
      <c r="G206">
        <v>30</v>
      </c>
      <c r="H206">
        <v>0</v>
      </c>
      <c r="I206">
        <v>1.6262399999999999</v>
      </c>
    </row>
    <row r="207" spans="1:9" x14ac:dyDescent="0.2">
      <c r="A207" t="s">
        <v>7</v>
      </c>
      <c r="B207">
        <v>3</v>
      </c>
      <c r="C207">
        <v>1951</v>
      </c>
      <c r="D207">
        <v>6</v>
      </c>
      <c r="E207">
        <v>33</v>
      </c>
      <c r="F207">
        <v>30</v>
      </c>
      <c r="G207">
        <v>30</v>
      </c>
      <c r="H207">
        <v>0</v>
      </c>
      <c r="I207">
        <v>1.9555200000000001</v>
      </c>
    </row>
    <row r="208" spans="1:9" x14ac:dyDescent="0.2">
      <c r="A208" t="s">
        <v>7</v>
      </c>
      <c r="B208">
        <v>3</v>
      </c>
      <c r="C208">
        <v>1952</v>
      </c>
      <c r="D208">
        <v>1</v>
      </c>
      <c r="E208">
        <v>0</v>
      </c>
      <c r="F208">
        <v>0</v>
      </c>
      <c r="G208">
        <v>0</v>
      </c>
      <c r="H208">
        <v>0</v>
      </c>
      <c r="I208">
        <v>0.80640000000000012</v>
      </c>
    </row>
    <row r="209" spans="1:9" x14ac:dyDescent="0.2">
      <c r="A209" t="s">
        <v>7</v>
      </c>
      <c r="B209">
        <v>3</v>
      </c>
      <c r="C209">
        <v>1952</v>
      </c>
      <c r="D209">
        <v>2</v>
      </c>
      <c r="E209">
        <v>0</v>
      </c>
      <c r="F209">
        <v>0</v>
      </c>
      <c r="G209">
        <v>0</v>
      </c>
      <c r="H209">
        <v>0</v>
      </c>
      <c r="I209">
        <v>0.58463999999999994</v>
      </c>
    </row>
    <row r="210" spans="1:9" x14ac:dyDescent="0.2">
      <c r="A210" t="s">
        <v>7</v>
      </c>
      <c r="B210">
        <v>3</v>
      </c>
      <c r="C210">
        <v>1952</v>
      </c>
      <c r="D210">
        <v>3</v>
      </c>
      <c r="E210">
        <v>0</v>
      </c>
      <c r="F210">
        <v>30</v>
      </c>
      <c r="G210">
        <v>0</v>
      </c>
      <c r="H210">
        <v>0</v>
      </c>
      <c r="I210">
        <v>1.06176</v>
      </c>
    </row>
    <row r="211" spans="1:9" x14ac:dyDescent="0.2">
      <c r="A211" t="s">
        <v>7</v>
      </c>
      <c r="B211">
        <v>3</v>
      </c>
      <c r="C211">
        <v>1952</v>
      </c>
      <c r="D211">
        <v>4</v>
      </c>
      <c r="E211">
        <v>33</v>
      </c>
      <c r="F211">
        <v>30</v>
      </c>
      <c r="G211">
        <v>0</v>
      </c>
      <c r="H211">
        <v>0</v>
      </c>
      <c r="I211">
        <v>1.1491200000000001</v>
      </c>
    </row>
    <row r="212" spans="1:9" x14ac:dyDescent="0.2">
      <c r="A212" t="s">
        <v>7</v>
      </c>
      <c r="B212">
        <v>3</v>
      </c>
      <c r="C212">
        <v>1952</v>
      </c>
      <c r="D212">
        <v>5</v>
      </c>
      <c r="E212">
        <v>33</v>
      </c>
      <c r="F212">
        <v>30</v>
      </c>
      <c r="G212">
        <v>30</v>
      </c>
      <c r="H212">
        <v>0</v>
      </c>
      <c r="I212">
        <v>1.1222399999999999</v>
      </c>
    </row>
    <row r="213" spans="1:9" x14ac:dyDescent="0.2">
      <c r="A213" t="s">
        <v>7</v>
      </c>
      <c r="B213">
        <v>3</v>
      </c>
      <c r="C213">
        <v>1952</v>
      </c>
      <c r="D213">
        <v>6</v>
      </c>
      <c r="E213">
        <v>33</v>
      </c>
      <c r="F213">
        <v>30</v>
      </c>
      <c r="G213">
        <v>30</v>
      </c>
      <c r="H213">
        <v>0</v>
      </c>
      <c r="I213">
        <v>1.9488000000000001</v>
      </c>
    </row>
    <row r="214" spans="1:9" x14ac:dyDescent="0.2">
      <c r="A214" t="s">
        <v>7</v>
      </c>
      <c r="B214">
        <v>3</v>
      </c>
      <c r="C214">
        <v>1953</v>
      </c>
      <c r="D214">
        <v>1</v>
      </c>
      <c r="E214">
        <v>0</v>
      </c>
      <c r="F214">
        <v>0</v>
      </c>
      <c r="G214">
        <v>0</v>
      </c>
      <c r="H214">
        <v>0</v>
      </c>
      <c r="I214">
        <v>1.4515200000000001</v>
      </c>
    </row>
    <row r="215" spans="1:9" x14ac:dyDescent="0.2">
      <c r="A215" t="s">
        <v>7</v>
      </c>
      <c r="B215">
        <v>3</v>
      </c>
      <c r="C215">
        <v>1953</v>
      </c>
      <c r="D215">
        <v>2</v>
      </c>
      <c r="E215">
        <v>0</v>
      </c>
      <c r="F215">
        <v>0</v>
      </c>
      <c r="G215">
        <v>0</v>
      </c>
      <c r="H215">
        <v>0</v>
      </c>
      <c r="I215">
        <v>0.98784000000000005</v>
      </c>
    </row>
    <row r="216" spans="1:9" x14ac:dyDescent="0.2">
      <c r="A216" t="s">
        <v>7</v>
      </c>
      <c r="B216">
        <v>3</v>
      </c>
      <c r="C216">
        <v>1953</v>
      </c>
      <c r="D216">
        <v>3</v>
      </c>
      <c r="E216">
        <v>0</v>
      </c>
      <c r="F216">
        <v>30</v>
      </c>
      <c r="G216">
        <v>0</v>
      </c>
      <c r="H216">
        <v>0</v>
      </c>
      <c r="I216">
        <v>1.6464000000000001</v>
      </c>
    </row>
    <row r="217" spans="1:9" x14ac:dyDescent="0.2">
      <c r="A217" t="s">
        <v>7</v>
      </c>
      <c r="B217">
        <v>3</v>
      </c>
      <c r="C217">
        <v>1953</v>
      </c>
      <c r="D217">
        <v>4</v>
      </c>
      <c r="E217">
        <v>33</v>
      </c>
      <c r="F217">
        <v>30</v>
      </c>
      <c r="G217">
        <v>0</v>
      </c>
      <c r="H217">
        <v>0</v>
      </c>
      <c r="I217">
        <v>2.1504000000000003</v>
      </c>
    </row>
    <row r="218" spans="1:9" x14ac:dyDescent="0.2">
      <c r="A218" t="s">
        <v>7</v>
      </c>
      <c r="B218">
        <v>3</v>
      </c>
      <c r="C218">
        <v>1953</v>
      </c>
      <c r="D218">
        <v>5</v>
      </c>
      <c r="E218">
        <v>33</v>
      </c>
      <c r="F218">
        <v>30</v>
      </c>
      <c r="G218">
        <v>30</v>
      </c>
      <c r="H218">
        <v>0</v>
      </c>
      <c r="I218">
        <v>2.1571200000000004</v>
      </c>
    </row>
    <row r="219" spans="1:9" x14ac:dyDescent="0.2">
      <c r="A219" t="s">
        <v>7</v>
      </c>
      <c r="B219">
        <v>3</v>
      </c>
      <c r="C219">
        <v>1953</v>
      </c>
      <c r="D219">
        <v>6</v>
      </c>
      <c r="E219">
        <v>33</v>
      </c>
      <c r="F219">
        <v>30</v>
      </c>
      <c r="G219">
        <v>30</v>
      </c>
      <c r="H219">
        <v>0</v>
      </c>
      <c r="I219">
        <v>2.2579199999999999</v>
      </c>
    </row>
    <row r="220" spans="1:9" x14ac:dyDescent="0.2">
      <c r="A220" t="s">
        <v>8</v>
      </c>
      <c r="B220">
        <v>3</v>
      </c>
      <c r="C220">
        <v>1954</v>
      </c>
      <c r="D220">
        <v>1</v>
      </c>
      <c r="E220">
        <v>0</v>
      </c>
      <c r="F220">
        <v>0</v>
      </c>
      <c r="G220">
        <v>0</v>
      </c>
      <c r="H220">
        <v>0</v>
      </c>
      <c r="I220">
        <v>1.008</v>
      </c>
    </row>
    <row r="221" spans="1:9" x14ac:dyDescent="0.2">
      <c r="A221" t="s">
        <v>8</v>
      </c>
      <c r="B221">
        <v>3</v>
      </c>
      <c r="C221">
        <v>1954</v>
      </c>
      <c r="D221">
        <v>2</v>
      </c>
      <c r="E221">
        <v>0</v>
      </c>
      <c r="F221">
        <v>0</v>
      </c>
      <c r="G221">
        <v>0</v>
      </c>
      <c r="H221">
        <v>0</v>
      </c>
      <c r="I221">
        <v>0.85343999999999998</v>
      </c>
    </row>
    <row r="222" spans="1:9" x14ac:dyDescent="0.2">
      <c r="A222" t="s">
        <v>8</v>
      </c>
      <c r="B222">
        <v>3</v>
      </c>
      <c r="C222">
        <v>1954</v>
      </c>
      <c r="D222">
        <v>3</v>
      </c>
      <c r="E222">
        <v>0</v>
      </c>
      <c r="F222">
        <v>30</v>
      </c>
      <c r="G222">
        <v>0</v>
      </c>
      <c r="H222">
        <v>0</v>
      </c>
      <c r="I222">
        <v>1.0483199999999999</v>
      </c>
    </row>
    <row r="223" spans="1:9" x14ac:dyDescent="0.2">
      <c r="A223" t="s">
        <v>8</v>
      </c>
      <c r="B223">
        <v>3</v>
      </c>
      <c r="C223">
        <v>1954</v>
      </c>
      <c r="D223">
        <v>4</v>
      </c>
      <c r="E223">
        <v>33</v>
      </c>
      <c r="F223">
        <v>30</v>
      </c>
      <c r="G223">
        <v>0</v>
      </c>
      <c r="H223">
        <v>0</v>
      </c>
      <c r="I223">
        <v>0.84</v>
      </c>
    </row>
    <row r="224" spans="1:9" x14ac:dyDescent="0.2">
      <c r="A224" t="s">
        <v>8</v>
      </c>
      <c r="B224">
        <v>3</v>
      </c>
      <c r="C224">
        <v>1954</v>
      </c>
      <c r="D224">
        <v>5</v>
      </c>
      <c r="E224">
        <v>33</v>
      </c>
      <c r="F224">
        <v>30</v>
      </c>
      <c r="G224">
        <v>30</v>
      </c>
      <c r="H224">
        <v>0</v>
      </c>
      <c r="I224">
        <v>1.0281600000000002</v>
      </c>
    </row>
    <row r="225" spans="1:9" x14ac:dyDescent="0.2">
      <c r="A225" t="s">
        <v>8</v>
      </c>
      <c r="B225">
        <v>3</v>
      </c>
      <c r="C225">
        <v>1954</v>
      </c>
      <c r="D225">
        <v>6</v>
      </c>
      <c r="E225">
        <v>33</v>
      </c>
      <c r="F225">
        <v>30</v>
      </c>
      <c r="G225">
        <v>30</v>
      </c>
      <c r="H225">
        <v>2</v>
      </c>
      <c r="I225">
        <v>1.1222399999999999</v>
      </c>
    </row>
    <row r="226" spans="1:9" x14ac:dyDescent="0.2">
      <c r="A226" t="s">
        <v>8</v>
      </c>
      <c r="B226">
        <v>3</v>
      </c>
      <c r="C226">
        <v>1955</v>
      </c>
      <c r="D226">
        <v>1</v>
      </c>
      <c r="E226">
        <v>120</v>
      </c>
      <c r="F226">
        <v>0</v>
      </c>
      <c r="G226">
        <v>0</v>
      </c>
      <c r="H226">
        <v>0</v>
      </c>
      <c r="I226">
        <v>0.22175999999999998</v>
      </c>
    </row>
    <row r="227" spans="1:9" x14ac:dyDescent="0.2">
      <c r="A227" t="s">
        <v>8</v>
      </c>
      <c r="B227">
        <v>3</v>
      </c>
      <c r="C227">
        <v>1955</v>
      </c>
      <c r="D227">
        <v>2</v>
      </c>
      <c r="E227">
        <v>0</v>
      </c>
      <c r="F227">
        <v>0</v>
      </c>
      <c r="G227">
        <v>0</v>
      </c>
      <c r="H227">
        <v>0</v>
      </c>
      <c r="I227">
        <v>0.52415999999999996</v>
      </c>
    </row>
    <row r="228" spans="1:9" x14ac:dyDescent="0.2">
      <c r="A228" t="s">
        <v>8</v>
      </c>
      <c r="B228">
        <v>3</v>
      </c>
      <c r="C228">
        <v>1955</v>
      </c>
      <c r="D228">
        <v>3</v>
      </c>
      <c r="E228">
        <v>0</v>
      </c>
      <c r="F228">
        <v>30</v>
      </c>
      <c r="G228">
        <v>0</v>
      </c>
      <c r="H228">
        <v>0</v>
      </c>
      <c r="I228">
        <v>0.53760000000000008</v>
      </c>
    </row>
    <row r="229" spans="1:9" x14ac:dyDescent="0.2">
      <c r="A229" t="s">
        <v>8</v>
      </c>
      <c r="B229">
        <v>3</v>
      </c>
      <c r="C229">
        <v>1955</v>
      </c>
      <c r="D229">
        <v>4</v>
      </c>
      <c r="E229">
        <v>33</v>
      </c>
      <c r="F229">
        <v>30</v>
      </c>
      <c r="G229">
        <v>0</v>
      </c>
      <c r="H229">
        <v>0</v>
      </c>
      <c r="I229">
        <v>0.36288000000000004</v>
      </c>
    </row>
    <row r="230" spans="1:9" x14ac:dyDescent="0.2">
      <c r="A230" t="s">
        <v>8</v>
      </c>
      <c r="B230">
        <v>3</v>
      </c>
      <c r="C230">
        <v>1955</v>
      </c>
      <c r="D230">
        <v>5</v>
      </c>
      <c r="E230">
        <v>33</v>
      </c>
      <c r="F230">
        <v>30</v>
      </c>
      <c r="G230">
        <v>30</v>
      </c>
      <c r="H230">
        <v>0</v>
      </c>
      <c r="I230">
        <v>0.16800000000000001</v>
      </c>
    </row>
    <row r="231" spans="1:9" x14ac:dyDescent="0.2">
      <c r="A231" t="s">
        <v>8</v>
      </c>
      <c r="B231">
        <v>3</v>
      </c>
      <c r="C231">
        <v>1955</v>
      </c>
      <c r="D231">
        <v>6</v>
      </c>
      <c r="E231">
        <v>33</v>
      </c>
      <c r="F231">
        <v>30</v>
      </c>
      <c r="G231">
        <v>30</v>
      </c>
      <c r="H231">
        <v>0</v>
      </c>
      <c r="I231">
        <v>0.43680000000000002</v>
      </c>
    </row>
    <row r="232" spans="1:9" x14ac:dyDescent="0.2">
      <c r="A232" t="s">
        <v>8</v>
      </c>
      <c r="B232">
        <v>3</v>
      </c>
      <c r="C232">
        <v>1956</v>
      </c>
      <c r="D232">
        <v>1</v>
      </c>
      <c r="E232">
        <v>0</v>
      </c>
      <c r="F232">
        <v>0</v>
      </c>
      <c r="G232">
        <v>0</v>
      </c>
      <c r="H232">
        <v>0</v>
      </c>
      <c r="I232">
        <v>0.82656000000000007</v>
      </c>
    </row>
    <row r="233" spans="1:9" x14ac:dyDescent="0.2">
      <c r="A233" t="s">
        <v>8</v>
      </c>
      <c r="B233">
        <v>3</v>
      </c>
      <c r="C233">
        <v>1956</v>
      </c>
      <c r="D233">
        <v>2</v>
      </c>
      <c r="E233">
        <v>0</v>
      </c>
      <c r="F233">
        <v>0</v>
      </c>
      <c r="G233">
        <v>0</v>
      </c>
      <c r="H233">
        <v>0</v>
      </c>
      <c r="I233">
        <v>1.3171200000000001</v>
      </c>
    </row>
    <row r="234" spans="1:9" x14ac:dyDescent="0.2">
      <c r="A234" t="s">
        <v>8</v>
      </c>
      <c r="B234">
        <v>3</v>
      </c>
      <c r="C234">
        <v>1956</v>
      </c>
      <c r="D234">
        <v>3</v>
      </c>
      <c r="E234">
        <v>0</v>
      </c>
      <c r="F234">
        <v>30</v>
      </c>
      <c r="G234">
        <v>0</v>
      </c>
      <c r="H234">
        <v>0</v>
      </c>
      <c r="I234">
        <v>1.2902400000000001</v>
      </c>
    </row>
    <row r="235" spans="1:9" x14ac:dyDescent="0.2">
      <c r="A235" t="s">
        <v>8</v>
      </c>
      <c r="B235">
        <v>3</v>
      </c>
      <c r="C235">
        <v>1956</v>
      </c>
      <c r="D235">
        <v>4</v>
      </c>
      <c r="E235">
        <v>33</v>
      </c>
      <c r="F235">
        <v>30</v>
      </c>
      <c r="G235">
        <v>0</v>
      </c>
      <c r="H235">
        <v>0</v>
      </c>
      <c r="I235">
        <v>1.0147200000000001</v>
      </c>
    </row>
    <row r="236" spans="1:9" x14ac:dyDescent="0.2">
      <c r="A236" t="s">
        <v>8</v>
      </c>
      <c r="B236">
        <v>3</v>
      </c>
      <c r="C236">
        <v>1956</v>
      </c>
      <c r="D236">
        <v>5</v>
      </c>
      <c r="E236">
        <v>33</v>
      </c>
      <c r="F236">
        <v>30</v>
      </c>
      <c r="G236">
        <v>30</v>
      </c>
      <c r="H236">
        <v>0</v>
      </c>
      <c r="I236">
        <v>1.0483199999999999</v>
      </c>
    </row>
    <row r="237" spans="1:9" x14ac:dyDescent="0.2">
      <c r="A237" t="s">
        <v>8</v>
      </c>
      <c r="B237">
        <v>3</v>
      </c>
      <c r="C237">
        <v>1956</v>
      </c>
      <c r="D237">
        <v>6</v>
      </c>
      <c r="E237">
        <v>33</v>
      </c>
      <c r="F237">
        <v>30</v>
      </c>
      <c r="G237">
        <v>30</v>
      </c>
      <c r="H237">
        <v>0</v>
      </c>
      <c r="I237">
        <v>1.03488</v>
      </c>
    </row>
    <row r="238" spans="1:9" x14ac:dyDescent="0.2">
      <c r="A238" t="s">
        <v>8</v>
      </c>
      <c r="B238">
        <v>3</v>
      </c>
      <c r="C238">
        <v>1957</v>
      </c>
      <c r="D238">
        <v>1</v>
      </c>
      <c r="E238">
        <v>0</v>
      </c>
      <c r="F238">
        <v>0</v>
      </c>
      <c r="G238">
        <v>0</v>
      </c>
      <c r="H238">
        <v>0</v>
      </c>
      <c r="I238">
        <v>1.3977600000000001</v>
      </c>
    </row>
    <row r="239" spans="1:9" x14ac:dyDescent="0.2">
      <c r="A239" t="s">
        <v>8</v>
      </c>
      <c r="B239">
        <v>3</v>
      </c>
      <c r="C239">
        <v>1957</v>
      </c>
      <c r="D239">
        <v>2</v>
      </c>
      <c r="E239">
        <v>0</v>
      </c>
      <c r="F239">
        <v>0</v>
      </c>
      <c r="G239">
        <v>0</v>
      </c>
      <c r="H239">
        <v>0</v>
      </c>
      <c r="I239">
        <v>0.89376000000000011</v>
      </c>
    </row>
    <row r="240" spans="1:9" x14ac:dyDescent="0.2">
      <c r="A240" t="s">
        <v>8</v>
      </c>
      <c r="B240">
        <v>3</v>
      </c>
      <c r="C240">
        <v>1957</v>
      </c>
      <c r="D240">
        <v>3</v>
      </c>
      <c r="E240">
        <v>0</v>
      </c>
      <c r="F240">
        <v>30</v>
      </c>
      <c r="G240">
        <v>0</v>
      </c>
      <c r="H240">
        <v>0</v>
      </c>
      <c r="I240">
        <v>1.0281600000000002</v>
      </c>
    </row>
    <row r="241" spans="1:9" x14ac:dyDescent="0.2">
      <c r="A241" t="s">
        <v>8</v>
      </c>
      <c r="B241">
        <v>3</v>
      </c>
      <c r="C241">
        <v>1957</v>
      </c>
      <c r="D241">
        <v>4</v>
      </c>
      <c r="E241">
        <v>33</v>
      </c>
      <c r="F241">
        <v>30</v>
      </c>
      <c r="G241">
        <v>0</v>
      </c>
      <c r="H241">
        <v>0</v>
      </c>
      <c r="I241">
        <v>1.06176</v>
      </c>
    </row>
    <row r="242" spans="1:9" x14ac:dyDescent="0.2">
      <c r="A242" t="s">
        <v>8</v>
      </c>
      <c r="B242">
        <v>3</v>
      </c>
      <c r="C242">
        <v>1957</v>
      </c>
      <c r="D242">
        <v>5</v>
      </c>
      <c r="E242">
        <v>33</v>
      </c>
      <c r="F242">
        <v>30</v>
      </c>
      <c r="G242">
        <v>30</v>
      </c>
      <c r="H242">
        <v>0</v>
      </c>
      <c r="I242">
        <v>1.1424000000000001</v>
      </c>
    </row>
    <row r="243" spans="1:9" x14ac:dyDescent="0.2">
      <c r="A243" t="s">
        <v>8</v>
      </c>
      <c r="B243">
        <v>3</v>
      </c>
      <c r="C243">
        <v>1957</v>
      </c>
      <c r="D243">
        <v>6</v>
      </c>
      <c r="E243">
        <v>33</v>
      </c>
      <c r="F243">
        <v>30</v>
      </c>
      <c r="G243">
        <v>30</v>
      </c>
      <c r="H243">
        <v>0</v>
      </c>
      <c r="I243">
        <v>0.94752000000000003</v>
      </c>
    </row>
    <row r="244" spans="1:9" x14ac:dyDescent="0.2">
      <c r="A244" t="s">
        <v>9</v>
      </c>
      <c r="B244">
        <v>4</v>
      </c>
      <c r="C244">
        <v>1958</v>
      </c>
      <c r="D244">
        <v>1</v>
      </c>
      <c r="E244">
        <v>0</v>
      </c>
      <c r="F244">
        <v>0</v>
      </c>
      <c r="G244">
        <v>0</v>
      </c>
      <c r="H244">
        <v>0</v>
      </c>
      <c r="I244">
        <v>2.52</v>
      </c>
    </row>
    <row r="245" spans="1:9" x14ac:dyDescent="0.2">
      <c r="A245" t="s">
        <v>9</v>
      </c>
      <c r="B245">
        <v>4</v>
      </c>
      <c r="C245">
        <v>1958</v>
      </c>
      <c r="D245">
        <v>2</v>
      </c>
      <c r="E245">
        <v>0</v>
      </c>
      <c r="F245">
        <v>0</v>
      </c>
      <c r="G245">
        <v>0</v>
      </c>
      <c r="H245">
        <v>0</v>
      </c>
      <c r="I245">
        <v>1.9286400000000001</v>
      </c>
    </row>
    <row r="246" spans="1:9" x14ac:dyDescent="0.2">
      <c r="A246" t="s">
        <v>9</v>
      </c>
      <c r="B246">
        <v>4</v>
      </c>
      <c r="C246">
        <v>1958</v>
      </c>
      <c r="D246">
        <v>3</v>
      </c>
      <c r="E246">
        <v>0</v>
      </c>
      <c r="F246">
        <v>30</v>
      </c>
      <c r="G246">
        <v>0</v>
      </c>
      <c r="H246">
        <v>0</v>
      </c>
      <c r="I246">
        <v>1.6262399999999999</v>
      </c>
    </row>
    <row r="247" spans="1:9" x14ac:dyDescent="0.2">
      <c r="A247" t="s">
        <v>9</v>
      </c>
      <c r="B247">
        <v>4</v>
      </c>
      <c r="C247">
        <v>1958</v>
      </c>
      <c r="D247">
        <v>4</v>
      </c>
      <c r="E247">
        <v>33</v>
      </c>
      <c r="F247">
        <v>30</v>
      </c>
      <c r="G247">
        <v>0</v>
      </c>
      <c r="H247">
        <v>0</v>
      </c>
      <c r="I247">
        <v>2.4796799999999997</v>
      </c>
    </row>
    <row r="248" spans="1:9" x14ac:dyDescent="0.2">
      <c r="A248" t="s">
        <v>9</v>
      </c>
      <c r="B248">
        <v>4</v>
      </c>
      <c r="C248">
        <v>1958</v>
      </c>
      <c r="D248">
        <v>5</v>
      </c>
      <c r="E248">
        <v>33</v>
      </c>
      <c r="F248">
        <v>30</v>
      </c>
      <c r="G248">
        <v>30</v>
      </c>
      <c r="H248">
        <v>0</v>
      </c>
      <c r="I248">
        <v>2.3990400000000003</v>
      </c>
    </row>
    <row r="249" spans="1:9" x14ac:dyDescent="0.2">
      <c r="A249" t="s">
        <v>9</v>
      </c>
      <c r="B249">
        <v>4</v>
      </c>
      <c r="C249">
        <v>1958</v>
      </c>
      <c r="D249">
        <v>6</v>
      </c>
      <c r="E249">
        <v>33</v>
      </c>
      <c r="F249">
        <v>30</v>
      </c>
      <c r="G249">
        <v>30</v>
      </c>
      <c r="H249">
        <v>0</v>
      </c>
      <c r="I249">
        <v>2.52</v>
      </c>
    </row>
    <row r="250" spans="1:9" x14ac:dyDescent="0.2">
      <c r="A250" t="s">
        <v>9</v>
      </c>
      <c r="B250">
        <v>4</v>
      </c>
      <c r="C250">
        <v>1959</v>
      </c>
      <c r="D250">
        <v>1</v>
      </c>
      <c r="E250">
        <v>120</v>
      </c>
      <c r="F250">
        <v>0</v>
      </c>
      <c r="G250">
        <v>0</v>
      </c>
      <c r="H250">
        <v>0</v>
      </c>
      <c r="I250">
        <v>2.9904000000000002</v>
      </c>
    </row>
    <row r="251" spans="1:9" x14ac:dyDescent="0.2">
      <c r="A251" t="s">
        <v>9</v>
      </c>
      <c r="B251">
        <v>4</v>
      </c>
      <c r="C251">
        <v>1959</v>
      </c>
      <c r="D251">
        <v>2</v>
      </c>
      <c r="E251">
        <v>0</v>
      </c>
      <c r="F251">
        <v>0</v>
      </c>
      <c r="G251">
        <v>0</v>
      </c>
      <c r="H251">
        <v>0</v>
      </c>
      <c r="I251">
        <v>1.8883200000000002</v>
      </c>
    </row>
    <row r="252" spans="1:9" x14ac:dyDescent="0.2">
      <c r="A252" t="s">
        <v>9</v>
      </c>
      <c r="B252">
        <v>4</v>
      </c>
      <c r="C252">
        <v>1959</v>
      </c>
      <c r="D252">
        <v>3</v>
      </c>
      <c r="E252">
        <v>0</v>
      </c>
      <c r="F252">
        <v>30</v>
      </c>
      <c r="G252">
        <v>0</v>
      </c>
      <c r="H252">
        <v>0</v>
      </c>
      <c r="I252">
        <v>1.8144</v>
      </c>
    </row>
    <row r="253" spans="1:9" x14ac:dyDescent="0.2">
      <c r="A253" t="s">
        <v>9</v>
      </c>
      <c r="B253">
        <v>4</v>
      </c>
      <c r="C253">
        <v>1959</v>
      </c>
      <c r="D253">
        <v>4</v>
      </c>
      <c r="E253">
        <v>33</v>
      </c>
      <c r="F253">
        <v>30</v>
      </c>
      <c r="G253">
        <v>0</v>
      </c>
      <c r="H253">
        <v>0</v>
      </c>
      <c r="I253">
        <v>2.6543999999999999</v>
      </c>
    </row>
    <row r="254" spans="1:9" x14ac:dyDescent="0.2">
      <c r="A254" t="s">
        <v>9</v>
      </c>
      <c r="B254">
        <v>4</v>
      </c>
      <c r="C254">
        <v>1959</v>
      </c>
      <c r="D254">
        <v>5</v>
      </c>
      <c r="E254">
        <v>33</v>
      </c>
      <c r="F254">
        <v>30</v>
      </c>
      <c r="G254">
        <v>30</v>
      </c>
      <c r="H254">
        <v>0</v>
      </c>
      <c r="I254">
        <v>2.6476799999999998</v>
      </c>
    </row>
    <row r="255" spans="1:9" x14ac:dyDescent="0.2">
      <c r="A255" t="s">
        <v>9</v>
      </c>
      <c r="B255">
        <v>4</v>
      </c>
      <c r="C255">
        <v>1959</v>
      </c>
      <c r="D255">
        <v>6</v>
      </c>
      <c r="E255">
        <v>33</v>
      </c>
      <c r="F255">
        <v>30</v>
      </c>
      <c r="G255">
        <v>30</v>
      </c>
      <c r="H255">
        <v>0</v>
      </c>
      <c r="I255">
        <v>2.8895999999999997</v>
      </c>
    </row>
    <row r="256" spans="1:9" x14ac:dyDescent="0.2">
      <c r="A256" t="s">
        <v>9</v>
      </c>
      <c r="B256">
        <v>4</v>
      </c>
      <c r="C256">
        <v>1960</v>
      </c>
      <c r="D256">
        <v>1</v>
      </c>
      <c r="E256">
        <v>0</v>
      </c>
      <c r="F256">
        <v>0</v>
      </c>
      <c r="G256">
        <v>0</v>
      </c>
      <c r="H256">
        <v>0</v>
      </c>
      <c r="I256">
        <v>1.4716800000000001</v>
      </c>
    </row>
    <row r="257" spans="1:9" x14ac:dyDescent="0.2">
      <c r="A257" t="s">
        <v>9</v>
      </c>
      <c r="B257">
        <v>4</v>
      </c>
      <c r="C257">
        <v>1960</v>
      </c>
      <c r="D257">
        <v>2</v>
      </c>
      <c r="E257">
        <v>0</v>
      </c>
      <c r="F257">
        <v>0</v>
      </c>
      <c r="G257">
        <v>0</v>
      </c>
      <c r="H257">
        <v>0</v>
      </c>
      <c r="I257">
        <v>0.77280000000000004</v>
      </c>
    </row>
    <row r="258" spans="1:9" x14ac:dyDescent="0.2">
      <c r="A258" t="s">
        <v>9</v>
      </c>
      <c r="B258">
        <v>4</v>
      </c>
      <c r="C258">
        <v>1960</v>
      </c>
      <c r="D258">
        <v>3</v>
      </c>
      <c r="E258">
        <v>0</v>
      </c>
      <c r="F258">
        <v>30</v>
      </c>
      <c r="G258">
        <v>0</v>
      </c>
      <c r="H258">
        <v>0</v>
      </c>
      <c r="I258">
        <v>2.0025600000000003</v>
      </c>
    </row>
    <row r="259" spans="1:9" x14ac:dyDescent="0.2">
      <c r="A259" t="s">
        <v>9</v>
      </c>
      <c r="B259">
        <v>4</v>
      </c>
      <c r="C259">
        <v>1960</v>
      </c>
      <c r="D259">
        <v>4</v>
      </c>
      <c r="E259">
        <v>33</v>
      </c>
      <c r="F259">
        <v>30</v>
      </c>
      <c r="G259">
        <v>0</v>
      </c>
      <c r="H259">
        <v>0</v>
      </c>
      <c r="I259">
        <v>2.2848000000000002</v>
      </c>
    </row>
    <row r="260" spans="1:9" x14ac:dyDescent="0.2">
      <c r="A260" t="s">
        <v>9</v>
      </c>
      <c r="B260">
        <v>4</v>
      </c>
      <c r="C260">
        <v>1960</v>
      </c>
      <c r="D260">
        <v>5</v>
      </c>
      <c r="E260">
        <v>33</v>
      </c>
      <c r="F260">
        <v>30</v>
      </c>
      <c r="G260">
        <v>30</v>
      </c>
      <c r="H260">
        <v>0</v>
      </c>
      <c r="I260">
        <v>2.3654400000000004</v>
      </c>
    </row>
    <row r="261" spans="1:9" x14ac:dyDescent="0.2">
      <c r="A261" t="s">
        <v>9</v>
      </c>
      <c r="B261">
        <v>4</v>
      </c>
      <c r="C261">
        <v>1960</v>
      </c>
      <c r="D261">
        <v>6</v>
      </c>
      <c r="E261">
        <v>33</v>
      </c>
      <c r="F261">
        <v>30</v>
      </c>
      <c r="G261">
        <v>30</v>
      </c>
      <c r="H261">
        <v>0</v>
      </c>
      <c r="I261">
        <v>2.27136</v>
      </c>
    </row>
    <row r="262" spans="1:9" x14ac:dyDescent="0.2">
      <c r="A262" t="s">
        <v>9</v>
      </c>
      <c r="B262">
        <v>4</v>
      </c>
      <c r="C262">
        <v>1961</v>
      </c>
      <c r="D262">
        <v>1</v>
      </c>
      <c r="E262">
        <v>0</v>
      </c>
      <c r="F262">
        <v>0</v>
      </c>
      <c r="G262">
        <v>0</v>
      </c>
      <c r="H262">
        <v>0</v>
      </c>
      <c r="I262">
        <v>2.2579199999999999</v>
      </c>
    </row>
    <row r="263" spans="1:9" x14ac:dyDescent="0.2">
      <c r="A263" t="s">
        <v>9</v>
      </c>
      <c r="B263">
        <v>4</v>
      </c>
      <c r="C263">
        <v>1961</v>
      </c>
      <c r="D263">
        <v>2</v>
      </c>
      <c r="E263">
        <v>0</v>
      </c>
      <c r="F263">
        <v>0</v>
      </c>
      <c r="G263">
        <v>0</v>
      </c>
      <c r="H263">
        <v>0</v>
      </c>
      <c r="I263">
        <v>0.7056</v>
      </c>
    </row>
    <row r="264" spans="1:9" x14ac:dyDescent="0.2">
      <c r="A264" t="s">
        <v>9</v>
      </c>
      <c r="B264">
        <v>4</v>
      </c>
      <c r="C264">
        <v>1961</v>
      </c>
      <c r="D264">
        <v>3</v>
      </c>
      <c r="E264">
        <v>0</v>
      </c>
      <c r="F264">
        <v>30</v>
      </c>
      <c r="G264">
        <v>0</v>
      </c>
      <c r="H264">
        <v>0</v>
      </c>
      <c r="I264">
        <v>1.1759999999999999</v>
      </c>
    </row>
    <row r="265" spans="1:9" x14ac:dyDescent="0.2">
      <c r="A265" t="s">
        <v>9</v>
      </c>
      <c r="B265">
        <v>4</v>
      </c>
      <c r="C265">
        <v>1961</v>
      </c>
      <c r="D265">
        <v>4</v>
      </c>
      <c r="E265">
        <v>33</v>
      </c>
      <c r="F265">
        <v>30</v>
      </c>
      <c r="G265">
        <v>0</v>
      </c>
      <c r="H265">
        <v>0</v>
      </c>
      <c r="I265">
        <v>1.7539200000000001</v>
      </c>
    </row>
    <row r="266" spans="1:9" x14ac:dyDescent="0.2">
      <c r="A266" t="s">
        <v>9</v>
      </c>
      <c r="B266">
        <v>4</v>
      </c>
      <c r="C266">
        <v>1961</v>
      </c>
      <c r="D266">
        <v>5</v>
      </c>
      <c r="E266">
        <v>33</v>
      </c>
      <c r="F266">
        <v>30</v>
      </c>
      <c r="G266">
        <v>30</v>
      </c>
      <c r="H266">
        <v>0</v>
      </c>
      <c r="I266">
        <v>1.8547200000000001</v>
      </c>
    </row>
    <row r="267" spans="1:9" x14ac:dyDescent="0.2">
      <c r="A267" t="s">
        <v>9</v>
      </c>
      <c r="B267">
        <v>4</v>
      </c>
      <c r="C267">
        <v>1961</v>
      </c>
      <c r="D267">
        <v>6</v>
      </c>
      <c r="E267">
        <v>33</v>
      </c>
      <c r="F267">
        <v>30</v>
      </c>
      <c r="G267">
        <v>30</v>
      </c>
      <c r="H267">
        <v>0</v>
      </c>
      <c r="I267">
        <v>1.96896</v>
      </c>
    </row>
    <row r="268" spans="1:9" x14ac:dyDescent="0.2">
      <c r="A268" t="s">
        <v>9</v>
      </c>
      <c r="B268">
        <v>4</v>
      </c>
      <c r="C268">
        <v>1962</v>
      </c>
      <c r="D268">
        <v>1</v>
      </c>
      <c r="E268">
        <v>0</v>
      </c>
      <c r="F268">
        <v>0</v>
      </c>
      <c r="G268">
        <v>0</v>
      </c>
      <c r="H268">
        <v>0</v>
      </c>
      <c r="I268">
        <v>1.6531200000000001</v>
      </c>
    </row>
    <row r="269" spans="1:9" x14ac:dyDescent="0.2">
      <c r="A269" t="s">
        <v>9</v>
      </c>
      <c r="B269">
        <v>4</v>
      </c>
      <c r="C269">
        <v>1962</v>
      </c>
      <c r="D269">
        <v>2</v>
      </c>
      <c r="E269">
        <v>0</v>
      </c>
      <c r="F269">
        <v>0</v>
      </c>
      <c r="G269">
        <v>0</v>
      </c>
      <c r="H269">
        <v>0</v>
      </c>
      <c r="I269">
        <v>0.94752000000000003</v>
      </c>
    </row>
    <row r="270" spans="1:9" x14ac:dyDescent="0.2">
      <c r="A270" t="s">
        <v>9</v>
      </c>
      <c r="B270">
        <v>4</v>
      </c>
      <c r="C270">
        <v>1962</v>
      </c>
      <c r="D270">
        <v>3</v>
      </c>
      <c r="E270">
        <v>0</v>
      </c>
      <c r="F270">
        <v>30</v>
      </c>
      <c r="G270">
        <v>0</v>
      </c>
      <c r="H270">
        <v>0</v>
      </c>
      <c r="I270">
        <v>1.2700799999999999</v>
      </c>
    </row>
    <row r="271" spans="1:9" x14ac:dyDescent="0.2">
      <c r="A271" t="s">
        <v>9</v>
      </c>
      <c r="B271">
        <v>4</v>
      </c>
      <c r="C271">
        <v>1962</v>
      </c>
      <c r="D271">
        <v>4</v>
      </c>
      <c r="E271">
        <v>33</v>
      </c>
      <c r="F271">
        <v>30</v>
      </c>
      <c r="G271">
        <v>0</v>
      </c>
      <c r="H271">
        <v>0</v>
      </c>
      <c r="I271">
        <v>1.9152</v>
      </c>
    </row>
    <row r="272" spans="1:9" x14ac:dyDescent="0.2">
      <c r="A272" t="s">
        <v>9</v>
      </c>
      <c r="B272">
        <v>4</v>
      </c>
      <c r="C272">
        <v>1962</v>
      </c>
      <c r="D272">
        <v>5</v>
      </c>
      <c r="E272">
        <v>33</v>
      </c>
      <c r="F272">
        <v>30</v>
      </c>
      <c r="G272">
        <v>30</v>
      </c>
      <c r="H272">
        <v>0</v>
      </c>
      <c r="I272">
        <v>1.8144</v>
      </c>
    </row>
    <row r="273" spans="1:9" x14ac:dyDescent="0.2">
      <c r="A273" t="s">
        <v>9</v>
      </c>
      <c r="B273">
        <v>4</v>
      </c>
      <c r="C273">
        <v>1962</v>
      </c>
      <c r="D273">
        <v>6</v>
      </c>
      <c r="E273">
        <v>33</v>
      </c>
      <c r="F273">
        <v>30</v>
      </c>
      <c r="G273">
        <v>30</v>
      </c>
      <c r="H273">
        <v>0</v>
      </c>
      <c r="I273">
        <v>2.0563200000000004</v>
      </c>
    </row>
    <row r="274" spans="1:9" x14ac:dyDescent="0.2">
      <c r="A274" t="s">
        <v>9</v>
      </c>
      <c r="B274">
        <v>4</v>
      </c>
      <c r="C274">
        <v>1963</v>
      </c>
      <c r="D274">
        <v>1</v>
      </c>
      <c r="E274">
        <v>120</v>
      </c>
      <c r="F274">
        <v>0</v>
      </c>
      <c r="G274">
        <v>0</v>
      </c>
      <c r="H274">
        <v>0</v>
      </c>
      <c r="I274">
        <v>2.5468800000000003</v>
      </c>
    </row>
    <row r="275" spans="1:9" x14ac:dyDescent="0.2">
      <c r="A275" t="s">
        <v>9</v>
      </c>
      <c r="B275">
        <v>4</v>
      </c>
      <c r="C275">
        <v>1963</v>
      </c>
      <c r="D275">
        <v>2</v>
      </c>
      <c r="E275">
        <v>0</v>
      </c>
      <c r="F275">
        <v>0</v>
      </c>
      <c r="G275">
        <v>0</v>
      </c>
      <c r="H275">
        <v>0</v>
      </c>
      <c r="I275">
        <v>1.8547200000000001</v>
      </c>
    </row>
    <row r="276" spans="1:9" x14ac:dyDescent="0.2">
      <c r="A276" t="s">
        <v>9</v>
      </c>
      <c r="B276">
        <v>4</v>
      </c>
      <c r="C276">
        <v>1963</v>
      </c>
      <c r="D276">
        <v>3</v>
      </c>
      <c r="E276">
        <v>0</v>
      </c>
      <c r="F276">
        <v>30</v>
      </c>
      <c r="G276">
        <v>0</v>
      </c>
      <c r="H276">
        <v>0</v>
      </c>
      <c r="I276">
        <v>1.5254400000000001</v>
      </c>
    </row>
    <row r="277" spans="1:9" x14ac:dyDescent="0.2">
      <c r="A277" t="s">
        <v>9</v>
      </c>
      <c r="B277">
        <v>4</v>
      </c>
      <c r="C277">
        <v>1963</v>
      </c>
      <c r="D277">
        <v>4</v>
      </c>
      <c r="E277">
        <v>33</v>
      </c>
      <c r="F277">
        <v>30</v>
      </c>
      <c r="G277">
        <v>0</v>
      </c>
      <c r="H277">
        <v>0</v>
      </c>
      <c r="I277">
        <v>2.7888000000000002</v>
      </c>
    </row>
    <row r="278" spans="1:9" x14ac:dyDescent="0.2">
      <c r="A278" t="s">
        <v>9</v>
      </c>
      <c r="B278">
        <v>4</v>
      </c>
      <c r="C278">
        <v>1963</v>
      </c>
      <c r="D278">
        <v>5</v>
      </c>
      <c r="E278">
        <v>33</v>
      </c>
      <c r="F278">
        <v>30</v>
      </c>
      <c r="G278">
        <v>30</v>
      </c>
      <c r="H278">
        <v>0</v>
      </c>
      <c r="I278">
        <v>2.17056</v>
      </c>
    </row>
    <row r="279" spans="1:9" x14ac:dyDescent="0.2">
      <c r="A279" t="s">
        <v>9</v>
      </c>
      <c r="B279">
        <v>4</v>
      </c>
      <c r="C279">
        <v>1963</v>
      </c>
      <c r="D279">
        <v>6</v>
      </c>
      <c r="E279">
        <v>33</v>
      </c>
      <c r="F279">
        <v>30</v>
      </c>
      <c r="G279">
        <v>30</v>
      </c>
      <c r="H279">
        <v>0</v>
      </c>
      <c r="I279">
        <v>2.9635200000000004</v>
      </c>
    </row>
    <row r="280" spans="1:9" x14ac:dyDescent="0.2">
      <c r="A280" t="s">
        <v>10</v>
      </c>
      <c r="B280">
        <v>4</v>
      </c>
      <c r="C280">
        <v>1964</v>
      </c>
      <c r="D280">
        <v>1</v>
      </c>
      <c r="E280">
        <v>0</v>
      </c>
      <c r="F280">
        <v>0</v>
      </c>
      <c r="G280">
        <v>0</v>
      </c>
      <c r="H280">
        <v>0</v>
      </c>
      <c r="I280">
        <v>0.67871999999999999</v>
      </c>
    </row>
    <row r="281" spans="1:9" x14ac:dyDescent="0.2">
      <c r="A281" t="s">
        <v>10</v>
      </c>
      <c r="B281">
        <v>4</v>
      </c>
      <c r="C281">
        <v>1964</v>
      </c>
      <c r="D281">
        <v>2</v>
      </c>
      <c r="E281">
        <v>0</v>
      </c>
      <c r="F281">
        <v>0</v>
      </c>
      <c r="G281">
        <v>0</v>
      </c>
      <c r="H281">
        <v>0</v>
      </c>
      <c r="I281">
        <v>0.40320000000000006</v>
      </c>
    </row>
    <row r="282" spans="1:9" x14ac:dyDescent="0.2">
      <c r="A282" t="s">
        <v>10</v>
      </c>
      <c r="B282">
        <v>4</v>
      </c>
      <c r="C282">
        <v>1964</v>
      </c>
      <c r="D282">
        <v>3</v>
      </c>
      <c r="E282">
        <v>0</v>
      </c>
      <c r="F282">
        <v>30</v>
      </c>
      <c r="G282">
        <v>0</v>
      </c>
      <c r="H282">
        <v>0</v>
      </c>
      <c r="I282">
        <v>1.1424000000000001</v>
      </c>
    </row>
    <row r="283" spans="1:9" x14ac:dyDescent="0.2">
      <c r="A283" t="s">
        <v>10</v>
      </c>
      <c r="B283">
        <v>4</v>
      </c>
      <c r="C283">
        <v>1964</v>
      </c>
      <c r="D283">
        <v>4</v>
      </c>
      <c r="E283">
        <v>33</v>
      </c>
      <c r="F283">
        <v>30</v>
      </c>
      <c r="G283">
        <v>0</v>
      </c>
      <c r="H283">
        <v>0</v>
      </c>
      <c r="I283">
        <v>1.3910400000000001</v>
      </c>
    </row>
    <row r="284" spans="1:9" x14ac:dyDescent="0.2">
      <c r="A284" t="s">
        <v>10</v>
      </c>
      <c r="B284">
        <v>4</v>
      </c>
      <c r="C284">
        <v>1964</v>
      </c>
      <c r="D284">
        <v>5</v>
      </c>
      <c r="E284">
        <v>33</v>
      </c>
      <c r="F284">
        <v>30</v>
      </c>
      <c r="G284">
        <v>30</v>
      </c>
      <c r="H284">
        <v>0</v>
      </c>
      <c r="I284">
        <v>1.4918399999999998</v>
      </c>
    </row>
    <row r="285" spans="1:9" x14ac:dyDescent="0.2">
      <c r="A285" t="s">
        <v>10</v>
      </c>
      <c r="B285">
        <v>4</v>
      </c>
      <c r="C285">
        <v>1964</v>
      </c>
      <c r="D285">
        <v>6</v>
      </c>
      <c r="E285">
        <v>33</v>
      </c>
      <c r="F285">
        <v>30</v>
      </c>
      <c r="G285">
        <v>30</v>
      </c>
      <c r="H285">
        <v>0</v>
      </c>
      <c r="I285">
        <v>1.5791999999999999</v>
      </c>
    </row>
    <row r="286" spans="1:9" x14ac:dyDescent="0.2">
      <c r="A286" t="s">
        <v>10</v>
      </c>
      <c r="B286">
        <v>4</v>
      </c>
      <c r="C286">
        <v>1965</v>
      </c>
      <c r="D286">
        <v>1</v>
      </c>
      <c r="E286">
        <v>0</v>
      </c>
      <c r="F286">
        <v>0</v>
      </c>
      <c r="G286">
        <v>0</v>
      </c>
      <c r="H286">
        <v>0</v>
      </c>
      <c r="I286">
        <v>2.7014400000000007</v>
      </c>
    </row>
    <row r="287" spans="1:9" x14ac:dyDescent="0.2">
      <c r="A287" t="s">
        <v>10</v>
      </c>
      <c r="B287">
        <v>4</v>
      </c>
      <c r="C287">
        <v>1965</v>
      </c>
      <c r="D287">
        <v>2</v>
      </c>
      <c r="E287">
        <v>0</v>
      </c>
      <c r="F287">
        <v>0</v>
      </c>
      <c r="G287">
        <v>0</v>
      </c>
      <c r="H287">
        <v>0</v>
      </c>
      <c r="I287">
        <v>1.7337600000000002</v>
      </c>
    </row>
    <row r="288" spans="1:9" x14ac:dyDescent="0.2">
      <c r="A288" t="s">
        <v>10</v>
      </c>
      <c r="B288">
        <v>4</v>
      </c>
      <c r="C288">
        <v>1965</v>
      </c>
      <c r="D288">
        <v>3</v>
      </c>
      <c r="E288">
        <v>0</v>
      </c>
      <c r="F288">
        <v>30</v>
      </c>
      <c r="G288">
        <v>0</v>
      </c>
      <c r="H288">
        <v>0</v>
      </c>
      <c r="I288">
        <v>1.7337600000000002</v>
      </c>
    </row>
    <row r="289" spans="1:9" x14ac:dyDescent="0.2">
      <c r="A289" t="s">
        <v>10</v>
      </c>
      <c r="B289">
        <v>4</v>
      </c>
      <c r="C289">
        <v>1965</v>
      </c>
      <c r="D289">
        <v>4</v>
      </c>
      <c r="E289">
        <v>33</v>
      </c>
      <c r="F289">
        <v>30</v>
      </c>
      <c r="G289">
        <v>0</v>
      </c>
      <c r="H289">
        <v>0</v>
      </c>
      <c r="I289">
        <v>2.06304</v>
      </c>
    </row>
    <row r="290" spans="1:9" x14ac:dyDescent="0.2">
      <c r="A290" t="s">
        <v>10</v>
      </c>
      <c r="B290">
        <v>4</v>
      </c>
      <c r="C290">
        <v>1965</v>
      </c>
      <c r="D290">
        <v>5</v>
      </c>
      <c r="E290">
        <v>33</v>
      </c>
      <c r="F290">
        <v>30</v>
      </c>
      <c r="G290">
        <v>30</v>
      </c>
      <c r="H290">
        <v>0</v>
      </c>
      <c r="I290">
        <v>2.00928</v>
      </c>
    </row>
    <row r="291" spans="1:9" x14ac:dyDescent="0.2">
      <c r="A291" t="s">
        <v>10</v>
      </c>
      <c r="B291">
        <v>4</v>
      </c>
      <c r="C291">
        <v>1965</v>
      </c>
      <c r="D291">
        <v>6</v>
      </c>
      <c r="E291">
        <v>33</v>
      </c>
      <c r="F291">
        <v>30</v>
      </c>
      <c r="G291">
        <v>30</v>
      </c>
      <c r="H291">
        <v>0</v>
      </c>
      <c r="I291">
        <v>2.5939200000000002</v>
      </c>
    </row>
    <row r="292" spans="1:9" x14ac:dyDescent="0.2">
      <c r="A292" t="s">
        <v>10</v>
      </c>
      <c r="B292">
        <v>4</v>
      </c>
      <c r="C292">
        <v>1966</v>
      </c>
      <c r="D292">
        <v>1</v>
      </c>
      <c r="E292">
        <v>0</v>
      </c>
      <c r="F292">
        <v>0</v>
      </c>
      <c r="G292">
        <v>0</v>
      </c>
      <c r="H292">
        <v>0</v>
      </c>
      <c r="I292">
        <v>2.4931200000000002</v>
      </c>
    </row>
    <row r="293" spans="1:9" x14ac:dyDescent="0.2">
      <c r="A293" t="s">
        <v>10</v>
      </c>
      <c r="B293">
        <v>4</v>
      </c>
      <c r="C293">
        <v>1966</v>
      </c>
      <c r="D293">
        <v>2</v>
      </c>
      <c r="E293">
        <v>0</v>
      </c>
      <c r="F293">
        <v>0</v>
      </c>
      <c r="G293">
        <v>0</v>
      </c>
      <c r="H293">
        <v>0</v>
      </c>
      <c r="I293">
        <v>1.9958400000000001</v>
      </c>
    </row>
    <row r="294" spans="1:9" x14ac:dyDescent="0.2">
      <c r="A294" t="s">
        <v>10</v>
      </c>
      <c r="B294">
        <v>4</v>
      </c>
      <c r="C294">
        <v>1966</v>
      </c>
      <c r="D294">
        <v>3</v>
      </c>
      <c r="E294">
        <v>0</v>
      </c>
      <c r="F294">
        <v>30</v>
      </c>
      <c r="G294">
        <v>0</v>
      </c>
      <c r="H294">
        <v>0</v>
      </c>
      <c r="I294">
        <v>1.6934400000000001</v>
      </c>
    </row>
    <row r="295" spans="1:9" x14ac:dyDescent="0.2">
      <c r="A295" t="s">
        <v>10</v>
      </c>
      <c r="B295">
        <v>4</v>
      </c>
      <c r="C295">
        <v>1966</v>
      </c>
      <c r="D295">
        <v>4</v>
      </c>
      <c r="E295">
        <v>33</v>
      </c>
      <c r="F295">
        <v>30</v>
      </c>
      <c r="G295">
        <v>0</v>
      </c>
      <c r="H295">
        <v>0</v>
      </c>
      <c r="I295">
        <v>3.3129599999999999</v>
      </c>
    </row>
    <row r="296" spans="1:9" x14ac:dyDescent="0.2">
      <c r="A296" t="s">
        <v>10</v>
      </c>
      <c r="B296">
        <v>4</v>
      </c>
      <c r="C296">
        <v>1966</v>
      </c>
      <c r="D296">
        <v>5</v>
      </c>
      <c r="E296">
        <v>33</v>
      </c>
      <c r="F296">
        <v>30</v>
      </c>
      <c r="G296">
        <v>30</v>
      </c>
      <c r="H296">
        <v>0</v>
      </c>
      <c r="I296">
        <v>2.3184</v>
      </c>
    </row>
    <row r="297" spans="1:9" x14ac:dyDescent="0.2">
      <c r="A297" t="s">
        <v>10</v>
      </c>
      <c r="B297">
        <v>4</v>
      </c>
      <c r="C297">
        <v>1966</v>
      </c>
      <c r="D297">
        <v>6</v>
      </c>
      <c r="E297">
        <v>33</v>
      </c>
      <c r="F297">
        <v>30</v>
      </c>
      <c r="G297">
        <v>30</v>
      </c>
      <c r="H297">
        <v>0</v>
      </c>
      <c r="I297">
        <v>2.5603200000000004</v>
      </c>
    </row>
    <row r="298" spans="1:9" x14ac:dyDescent="0.2">
      <c r="A298" t="s">
        <v>10</v>
      </c>
      <c r="B298">
        <v>4</v>
      </c>
      <c r="C298">
        <v>1967</v>
      </c>
      <c r="D298">
        <v>1</v>
      </c>
      <c r="E298">
        <v>240</v>
      </c>
      <c r="F298">
        <v>0</v>
      </c>
      <c r="G298">
        <v>0</v>
      </c>
      <c r="H298">
        <v>0</v>
      </c>
      <c r="I298">
        <v>0.78624000000000005</v>
      </c>
    </row>
    <row r="299" spans="1:9" x14ac:dyDescent="0.2">
      <c r="A299" t="s">
        <v>10</v>
      </c>
      <c r="B299">
        <v>4</v>
      </c>
      <c r="C299">
        <v>1967</v>
      </c>
      <c r="D299">
        <v>2</v>
      </c>
      <c r="E299">
        <v>0</v>
      </c>
      <c r="F299">
        <v>0</v>
      </c>
      <c r="G299">
        <v>0</v>
      </c>
      <c r="H299">
        <v>0</v>
      </c>
      <c r="I299">
        <v>0.44351999999999997</v>
      </c>
    </row>
    <row r="300" spans="1:9" x14ac:dyDescent="0.2">
      <c r="A300" t="s">
        <v>10</v>
      </c>
      <c r="B300">
        <v>4</v>
      </c>
      <c r="C300">
        <v>1967</v>
      </c>
      <c r="D300">
        <v>3</v>
      </c>
      <c r="E300">
        <v>0</v>
      </c>
      <c r="F300">
        <v>30</v>
      </c>
      <c r="G300">
        <v>0</v>
      </c>
      <c r="H300">
        <v>0</v>
      </c>
      <c r="I300">
        <v>0.43680000000000002</v>
      </c>
    </row>
    <row r="301" spans="1:9" x14ac:dyDescent="0.2">
      <c r="A301" t="s">
        <v>10</v>
      </c>
      <c r="B301">
        <v>4</v>
      </c>
      <c r="C301">
        <v>1967</v>
      </c>
      <c r="D301">
        <v>4</v>
      </c>
      <c r="E301">
        <v>60</v>
      </c>
      <c r="F301">
        <v>30</v>
      </c>
      <c r="G301">
        <v>0</v>
      </c>
      <c r="H301">
        <v>0</v>
      </c>
      <c r="I301">
        <v>0.67871999999999999</v>
      </c>
    </row>
    <row r="302" spans="1:9" x14ac:dyDescent="0.2">
      <c r="A302" t="s">
        <v>10</v>
      </c>
      <c r="B302">
        <v>4</v>
      </c>
      <c r="C302">
        <v>1967</v>
      </c>
      <c r="D302">
        <v>5</v>
      </c>
      <c r="E302">
        <v>60</v>
      </c>
      <c r="F302">
        <v>30</v>
      </c>
      <c r="G302">
        <v>30</v>
      </c>
      <c r="H302">
        <v>0</v>
      </c>
      <c r="I302">
        <v>0.66528000000000009</v>
      </c>
    </row>
    <row r="303" spans="1:9" x14ac:dyDescent="0.2">
      <c r="A303" t="s">
        <v>10</v>
      </c>
      <c r="B303">
        <v>4</v>
      </c>
      <c r="C303">
        <v>1967</v>
      </c>
      <c r="D303">
        <v>6</v>
      </c>
      <c r="E303">
        <v>60</v>
      </c>
      <c r="F303">
        <v>30</v>
      </c>
      <c r="G303">
        <v>30</v>
      </c>
      <c r="H303">
        <v>0</v>
      </c>
      <c r="I303">
        <v>0.75936000000000015</v>
      </c>
    </row>
    <row r="304" spans="1:9" x14ac:dyDescent="0.2">
      <c r="A304" t="s">
        <v>10</v>
      </c>
      <c r="B304">
        <v>4</v>
      </c>
      <c r="C304">
        <v>1968</v>
      </c>
      <c r="D304">
        <v>1</v>
      </c>
      <c r="E304">
        <v>0</v>
      </c>
      <c r="F304">
        <v>0</v>
      </c>
      <c r="G304">
        <v>0</v>
      </c>
      <c r="H304">
        <v>0</v>
      </c>
      <c r="I304">
        <v>1.08192</v>
      </c>
    </row>
    <row r="305" spans="1:9" x14ac:dyDescent="0.2">
      <c r="A305" t="s">
        <v>10</v>
      </c>
      <c r="B305">
        <v>4</v>
      </c>
      <c r="C305">
        <v>1968</v>
      </c>
      <c r="D305">
        <v>2</v>
      </c>
      <c r="E305">
        <v>0</v>
      </c>
      <c r="F305">
        <v>0</v>
      </c>
      <c r="G305">
        <v>0</v>
      </c>
      <c r="H305">
        <v>0</v>
      </c>
      <c r="I305">
        <v>0.94752000000000003</v>
      </c>
    </row>
    <row r="306" spans="1:9" x14ac:dyDescent="0.2">
      <c r="A306" t="s">
        <v>10</v>
      </c>
      <c r="B306">
        <v>4</v>
      </c>
      <c r="C306">
        <v>1968</v>
      </c>
      <c r="D306">
        <v>3</v>
      </c>
      <c r="E306">
        <v>0</v>
      </c>
      <c r="F306">
        <v>30</v>
      </c>
      <c r="G306">
        <v>0</v>
      </c>
      <c r="H306">
        <v>0</v>
      </c>
      <c r="I306">
        <v>0.91391999999999995</v>
      </c>
    </row>
    <row r="307" spans="1:9" x14ac:dyDescent="0.2">
      <c r="A307" t="s">
        <v>10</v>
      </c>
      <c r="B307">
        <v>4</v>
      </c>
      <c r="C307">
        <v>1968</v>
      </c>
      <c r="D307">
        <v>4</v>
      </c>
      <c r="E307">
        <v>60</v>
      </c>
      <c r="F307">
        <v>30</v>
      </c>
      <c r="G307">
        <v>0</v>
      </c>
      <c r="H307">
        <v>0</v>
      </c>
      <c r="I307">
        <v>1.5791999999999999</v>
      </c>
    </row>
    <row r="308" spans="1:9" x14ac:dyDescent="0.2">
      <c r="A308" t="s">
        <v>10</v>
      </c>
      <c r="B308">
        <v>4</v>
      </c>
      <c r="C308">
        <v>1968</v>
      </c>
      <c r="D308">
        <v>5</v>
      </c>
      <c r="E308">
        <v>60</v>
      </c>
      <c r="F308">
        <v>30</v>
      </c>
      <c r="G308">
        <v>30</v>
      </c>
      <c r="H308">
        <v>0</v>
      </c>
      <c r="I308">
        <v>1.5993600000000001</v>
      </c>
    </row>
    <row r="309" spans="1:9" x14ac:dyDescent="0.2">
      <c r="A309" t="s">
        <v>10</v>
      </c>
      <c r="B309">
        <v>4</v>
      </c>
      <c r="C309">
        <v>1968</v>
      </c>
      <c r="D309">
        <v>6</v>
      </c>
      <c r="E309">
        <v>60</v>
      </c>
      <c r="F309">
        <v>30</v>
      </c>
      <c r="G309">
        <v>30</v>
      </c>
      <c r="H309">
        <v>0</v>
      </c>
      <c r="I309">
        <v>1.6934400000000001</v>
      </c>
    </row>
    <row r="310" spans="1:9" x14ac:dyDescent="0.2">
      <c r="A310" t="s">
        <v>11</v>
      </c>
      <c r="B310">
        <v>4</v>
      </c>
      <c r="C310">
        <v>1969</v>
      </c>
      <c r="D310">
        <v>1</v>
      </c>
      <c r="E310">
        <v>0</v>
      </c>
      <c r="F310">
        <v>0</v>
      </c>
      <c r="G310">
        <v>0</v>
      </c>
      <c r="H310">
        <v>0</v>
      </c>
      <c r="I310">
        <v>1.3977600000000001</v>
      </c>
    </row>
    <row r="311" spans="1:9" x14ac:dyDescent="0.2">
      <c r="A311" t="s">
        <v>11</v>
      </c>
      <c r="B311">
        <v>4</v>
      </c>
      <c r="C311">
        <v>1969</v>
      </c>
      <c r="D311">
        <v>2</v>
      </c>
      <c r="E311">
        <v>0</v>
      </c>
      <c r="F311">
        <v>0</v>
      </c>
      <c r="G311">
        <v>0</v>
      </c>
      <c r="H311">
        <v>0</v>
      </c>
      <c r="I311">
        <v>0.99456000000000011</v>
      </c>
    </row>
    <row r="312" spans="1:9" x14ac:dyDescent="0.2">
      <c r="A312" t="s">
        <v>11</v>
      </c>
      <c r="B312">
        <v>4</v>
      </c>
      <c r="C312">
        <v>1969</v>
      </c>
      <c r="D312">
        <v>3</v>
      </c>
      <c r="E312">
        <v>0</v>
      </c>
      <c r="F312">
        <v>30</v>
      </c>
      <c r="G312">
        <v>0</v>
      </c>
      <c r="H312">
        <v>0</v>
      </c>
      <c r="I312">
        <v>0.84</v>
      </c>
    </row>
    <row r="313" spans="1:9" x14ac:dyDescent="0.2">
      <c r="A313" t="s">
        <v>11</v>
      </c>
      <c r="B313">
        <v>4</v>
      </c>
      <c r="C313">
        <v>1969</v>
      </c>
      <c r="D313">
        <v>4</v>
      </c>
      <c r="E313">
        <v>60</v>
      </c>
      <c r="F313">
        <v>30</v>
      </c>
      <c r="G313">
        <v>0</v>
      </c>
      <c r="H313">
        <v>0</v>
      </c>
      <c r="I313">
        <v>1.70688</v>
      </c>
    </row>
    <row r="314" spans="1:9" x14ac:dyDescent="0.2">
      <c r="A314" t="s">
        <v>11</v>
      </c>
      <c r="B314">
        <v>4</v>
      </c>
      <c r="C314">
        <v>1969</v>
      </c>
      <c r="D314">
        <v>5</v>
      </c>
      <c r="E314">
        <v>60</v>
      </c>
      <c r="F314">
        <v>30</v>
      </c>
      <c r="G314">
        <v>30</v>
      </c>
      <c r="H314">
        <v>0</v>
      </c>
      <c r="I314">
        <v>1.8211200000000001</v>
      </c>
    </row>
    <row r="315" spans="1:9" x14ac:dyDescent="0.2">
      <c r="A315" t="s">
        <v>11</v>
      </c>
      <c r="B315">
        <v>4</v>
      </c>
      <c r="C315">
        <v>1969</v>
      </c>
      <c r="D315">
        <v>6</v>
      </c>
      <c r="E315">
        <v>60</v>
      </c>
      <c r="F315">
        <v>30</v>
      </c>
      <c r="G315">
        <v>30</v>
      </c>
      <c r="H315">
        <v>0</v>
      </c>
      <c r="I315">
        <v>1.8950400000000001</v>
      </c>
    </row>
    <row r="316" spans="1:9" x14ac:dyDescent="0.2">
      <c r="A316" t="s">
        <v>11</v>
      </c>
      <c r="B316">
        <v>4</v>
      </c>
      <c r="C316">
        <v>1970</v>
      </c>
      <c r="D316">
        <v>1</v>
      </c>
      <c r="E316">
        <v>0</v>
      </c>
      <c r="F316">
        <v>0</v>
      </c>
      <c r="G316">
        <v>0</v>
      </c>
      <c r="H316">
        <v>0</v>
      </c>
      <c r="I316">
        <v>1.6531200000000001</v>
      </c>
    </row>
    <row r="317" spans="1:9" x14ac:dyDescent="0.2">
      <c r="A317" t="s">
        <v>11</v>
      </c>
      <c r="B317">
        <v>4</v>
      </c>
      <c r="C317">
        <v>1970</v>
      </c>
      <c r="D317">
        <v>2</v>
      </c>
      <c r="E317">
        <v>0</v>
      </c>
      <c r="F317">
        <v>0</v>
      </c>
      <c r="G317">
        <v>0</v>
      </c>
      <c r="H317">
        <v>0</v>
      </c>
      <c r="I317">
        <v>1.3104</v>
      </c>
    </row>
    <row r="318" spans="1:9" x14ac:dyDescent="0.2">
      <c r="A318" t="s">
        <v>11</v>
      </c>
      <c r="B318">
        <v>4</v>
      </c>
      <c r="C318">
        <v>1970</v>
      </c>
      <c r="D318">
        <v>3</v>
      </c>
      <c r="E318">
        <v>0</v>
      </c>
      <c r="F318">
        <v>30</v>
      </c>
      <c r="G318">
        <v>0</v>
      </c>
      <c r="H318">
        <v>0</v>
      </c>
      <c r="I318">
        <v>1.3977600000000001</v>
      </c>
    </row>
    <row r="319" spans="1:9" x14ac:dyDescent="0.2">
      <c r="A319" t="s">
        <v>11</v>
      </c>
      <c r="B319">
        <v>4</v>
      </c>
      <c r="C319">
        <v>1970</v>
      </c>
      <c r="D319">
        <v>4</v>
      </c>
      <c r="E319">
        <v>60</v>
      </c>
      <c r="F319">
        <v>30</v>
      </c>
      <c r="G319">
        <v>0</v>
      </c>
      <c r="H319">
        <v>0</v>
      </c>
      <c r="I319">
        <v>1.5791999999999999</v>
      </c>
    </row>
    <row r="320" spans="1:9" x14ac:dyDescent="0.2">
      <c r="A320" t="s">
        <v>11</v>
      </c>
      <c r="B320">
        <v>4</v>
      </c>
      <c r="C320">
        <v>1970</v>
      </c>
      <c r="D320">
        <v>5</v>
      </c>
      <c r="E320">
        <v>60</v>
      </c>
      <c r="F320">
        <v>30</v>
      </c>
      <c r="G320">
        <v>30</v>
      </c>
      <c r="H320">
        <v>0</v>
      </c>
      <c r="I320">
        <v>2.0832000000000002</v>
      </c>
    </row>
    <row r="321" spans="1:9" x14ac:dyDescent="0.2">
      <c r="A321" t="s">
        <v>11</v>
      </c>
      <c r="B321">
        <v>4</v>
      </c>
      <c r="C321">
        <v>1970</v>
      </c>
      <c r="D321">
        <v>6</v>
      </c>
      <c r="E321">
        <v>60</v>
      </c>
      <c r="F321">
        <v>30</v>
      </c>
      <c r="G321">
        <v>30</v>
      </c>
      <c r="H321">
        <v>0</v>
      </c>
      <c r="I321">
        <v>2.0294400000000001</v>
      </c>
    </row>
    <row r="322" spans="1:9" x14ac:dyDescent="0.2">
      <c r="A322" t="s">
        <v>11</v>
      </c>
      <c r="B322">
        <v>4</v>
      </c>
      <c r="C322">
        <v>1971</v>
      </c>
      <c r="D322">
        <v>1</v>
      </c>
      <c r="E322">
        <v>240</v>
      </c>
      <c r="F322">
        <v>0</v>
      </c>
      <c r="G322">
        <v>0</v>
      </c>
      <c r="H322">
        <v>0</v>
      </c>
      <c r="I322">
        <v>1.9555200000000001</v>
      </c>
    </row>
    <row r="323" spans="1:9" x14ac:dyDescent="0.2">
      <c r="A323" t="s">
        <v>11</v>
      </c>
      <c r="B323">
        <v>4</v>
      </c>
      <c r="C323">
        <v>1971</v>
      </c>
      <c r="D323">
        <v>2</v>
      </c>
      <c r="E323">
        <v>0</v>
      </c>
      <c r="F323">
        <v>0</v>
      </c>
      <c r="G323">
        <v>0</v>
      </c>
      <c r="H323">
        <v>0</v>
      </c>
      <c r="I323">
        <v>1.63296</v>
      </c>
    </row>
    <row r="324" spans="1:9" x14ac:dyDescent="0.2">
      <c r="A324" t="s">
        <v>11</v>
      </c>
      <c r="B324">
        <v>4</v>
      </c>
      <c r="C324">
        <v>1971</v>
      </c>
      <c r="D324">
        <v>3</v>
      </c>
      <c r="E324">
        <v>0</v>
      </c>
      <c r="F324">
        <v>30</v>
      </c>
      <c r="G324">
        <v>0</v>
      </c>
      <c r="H324">
        <v>0</v>
      </c>
      <c r="I324">
        <v>2.2243200000000001</v>
      </c>
    </row>
    <row r="325" spans="1:9" x14ac:dyDescent="0.2">
      <c r="A325" t="s">
        <v>11</v>
      </c>
      <c r="B325">
        <v>4</v>
      </c>
      <c r="C325">
        <v>1971</v>
      </c>
      <c r="D325">
        <v>4</v>
      </c>
      <c r="E325">
        <v>60</v>
      </c>
      <c r="F325">
        <v>30</v>
      </c>
      <c r="G325">
        <v>0</v>
      </c>
      <c r="H325">
        <v>0</v>
      </c>
      <c r="I325">
        <v>2.4326400000000001</v>
      </c>
    </row>
    <row r="326" spans="1:9" x14ac:dyDescent="0.2">
      <c r="A326" t="s">
        <v>11</v>
      </c>
      <c r="B326">
        <v>4</v>
      </c>
      <c r="C326">
        <v>1971</v>
      </c>
      <c r="D326">
        <v>5</v>
      </c>
      <c r="E326">
        <v>60</v>
      </c>
      <c r="F326">
        <v>30</v>
      </c>
      <c r="G326">
        <v>30</v>
      </c>
      <c r="H326">
        <v>0</v>
      </c>
      <c r="I326">
        <v>1.9891200000000002</v>
      </c>
    </row>
    <row r="327" spans="1:9" x14ac:dyDescent="0.2">
      <c r="A327" t="s">
        <v>11</v>
      </c>
      <c r="B327">
        <v>4</v>
      </c>
      <c r="C327">
        <v>1971</v>
      </c>
      <c r="D327">
        <v>6</v>
      </c>
      <c r="E327">
        <v>60</v>
      </c>
      <c r="F327">
        <v>30</v>
      </c>
      <c r="G327">
        <v>30</v>
      </c>
      <c r="H327">
        <v>0</v>
      </c>
      <c r="I327">
        <v>2.2444799999999998</v>
      </c>
    </row>
    <row r="328" spans="1:9" x14ac:dyDescent="0.2">
      <c r="A328" t="s">
        <v>11</v>
      </c>
      <c r="B328">
        <v>4</v>
      </c>
      <c r="C328">
        <v>1972</v>
      </c>
      <c r="D328">
        <v>1</v>
      </c>
      <c r="E328">
        <v>0</v>
      </c>
      <c r="F328">
        <v>0</v>
      </c>
      <c r="G328">
        <v>0</v>
      </c>
      <c r="H328">
        <v>0</v>
      </c>
      <c r="I328">
        <v>2.2579199999999999</v>
      </c>
    </row>
    <row r="329" spans="1:9" x14ac:dyDescent="0.2">
      <c r="A329" t="s">
        <v>11</v>
      </c>
      <c r="B329">
        <v>4</v>
      </c>
      <c r="C329">
        <v>1972</v>
      </c>
      <c r="D329">
        <v>2</v>
      </c>
      <c r="E329">
        <v>0</v>
      </c>
      <c r="F329">
        <v>0</v>
      </c>
      <c r="G329">
        <v>0</v>
      </c>
      <c r="H329">
        <v>0</v>
      </c>
      <c r="I329">
        <v>1.2230399999999999</v>
      </c>
    </row>
    <row r="330" spans="1:9" x14ac:dyDescent="0.2">
      <c r="A330" t="s">
        <v>11</v>
      </c>
      <c r="B330">
        <v>4</v>
      </c>
      <c r="C330">
        <v>1972</v>
      </c>
      <c r="D330">
        <v>3</v>
      </c>
      <c r="E330">
        <v>0</v>
      </c>
      <c r="F330">
        <v>30</v>
      </c>
      <c r="G330">
        <v>0</v>
      </c>
      <c r="H330">
        <v>0</v>
      </c>
      <c r="I330">
        <v>0.98111999999999999</v>
      </c>
    </row>
    <row r="331" spans="1:9" x14ac:dyDescent="0.2">
      <c r="A331" t="s">
        <v>11</v>
      </c>
      <c r="B331">
        <v>4</v>
      </c>
      <c r="C331">
        <v>1972</v>
      </c>
      <c r="D331">
        <v>4</v>
      </c>
      <c r="E331">
        <v>60</v>
      </c>
      <c r="F331">
        <v>30</v>
      </c>
      <c r="G331">
        <v>0</v>
      </c>
      <c r="H331">
        <v>0</v>
      </c>
      <c r="I331">
        <v>2.61408</v>
      </c>
    </row>
    <row r="332" spans="1:9" x14ac:dyDescent="0.2">
      <c r="A332" t="s">
        <v>11</v>
      </c>
      <c r="B332">
        <v>4</v>
      </c>
      <c r="C332">
        <v>1972</v>
      </c>
      <c r="D332">
        <v>5</v>
      </c>
      <c r="E332">
        <v>60</v>
      </c>
      <c r="F332">
        <v>30</v>
      </c>
      <c r="G332">
        <v>30</v>
      </c>
      <c r="H332">
        <v>0</v>
      </c>
      <c r="I332">
        <v>2.4931200000000002</v>
      </c>
    </row>
    <row r="333" spans="1:9" x14ac:dyDescent="0.2">
      <c r="A333" t="s">
        <v>11</v>
      </c>
      <c r="B333">
        <v>4</v>
      </c>
      <c r="C333">
        <v>1972</v>
      </c>
      <c r="D333">
        <v>6</v>
      </c>
      <c r="E333">
        <v>60</v>
      </c>
      <c r="F333">
        <v>30</v>
      </c>
      <c r="G333">
        <v>30</v>
      </c>
      <c r="H333">
        <v>0</v>
      </c>
      <c r="I333">
        <v>2.6476799999999998</v>
      </c>
    </row>
    <row r="334" spans="1:9" x14ac:dyDescent="0.2">
      <c r="A334" t="s">
        <v>11</v>
      </c>
      <c r="B334">
        <v>4</v>
      </c>
      <c r="C334">
        <v>1973</v>
      </c>
      <c r="D334">
        <v>1</v>
      </c>
      <c r="E334">
        <v>0</v>
      </c>
      <c r="F334">
        <v>0</v>
      </c>
      <c r="G334">
        <v>0</v>
      </c>
      <c r="H334">
        <v>0</v>
      </c>
      <c r="I334">
        <v>2.8291200000000005</v>
      </c>
    </row>
    <row r="335" spans="1:9" x14ac:dyDescent="0.2">
      <c r="A335" t="s">
        <v>11</v>
      </c>
      <c r="B335">
        <v>4</v>
      </c>
      <c r="C335">
        <v>1973</v>
      </c>
      <c r="D335">
        <v>2</v>
      </c>
      <c r="E335">
        <v>0</v>
      </c>
      <c r="F335">
        <v>0</v>
      </c>
      <c r="G335">
        <v>0</v>
      </c>
      <c r="H335">
        <v>0</v>
      </c>
      <c r="I335">
        <v>1.2902400000000001</v>
      </c>
    </row>
    <row r="336" spans="1:9" x14ac:dyDescent="0.2">
      <c r="A336" t="s">
        <v>11</v>
      </c>
      <c r="B336">
        <v>4</v>
      </c>
      <c r="C336">
        <v>1973</v>
      </c>
      <c r="D336">
        <v>3</v>
      </c>
      <c r="E336">
        <v>0</v>
      </c>
      <c r="F336">
        <v>30</v>
      </c>
      <c r="G336">
        <v>0</v>
      </c>
      <c r="H336">
        <v>0</v>
      </c>
      <c r="I336">
        <v>1.1692799999999999</v>
      </c>
    </row>
    <row r="337" spans="1:9" x14ac:dyDescent="0.2">
      <c r="A337" t="s">
        <v>11</v>
      </c>
      <c r="B337">
        <v>4</v>
      </c>
      <c r="C337">
        <v>1973</v>
      </c>
      <c r="D337">
        <v>4</v>
      </c>
      <c r="E337">
        <v>60</v>
      </c>
      <c r="F337">
        <v>30</v>
      </c>
      <c r="G337">
        <v>0</v>
      </c>
      <c r="H337">
        <v>0</v>
      </c>
      <c r="I337">
        <v>2.9635200000000004</v>
      </c>
    </row>
    <row r="338" spans="1:9" x14ac:dyDescent="0.2">
      <c r="A338" t="s">
        <v>11</v>
      </c>
      <c r="B338">
        <v>4</v>
      </c>
      <c r="C338">
        <v>1973</v>
      </c>
      <c r="D338">
        <v>5</v>
      </c>
      <c r="E338">
        <v>60</v>
      </c>
      <c r="F338">
        <v>30</v>
      </c>
      <c r="G338">
        <v>30</v>
      </c>
      <c r="H338">
        <v>0</v>
      </c>
      <c r="I338">
        <v>2.9097599999999999</v>
      </c>
    </row>
    <row r="339" spans="1:9" x14ac:dyDescent="0.2">
      <c r="A339" t="s">
        <v>11</v>
      </c>
      <c r="B339">
        <v>4</v>
      </c>
      <c r="C339">
        <v>1973</v>
      </c>
      <c r="D339">
        <v>6</v>
      </c>
      <c r="E339">
        <v>60</v>
      </c>
      <c r="F339">
        <v>30</v>
      </c>
      <c r="G339">
        <v>30</v>
      </c>
      <c r="H339">
        <v>0</v>
      </c>
      <c r="I339">
        <v>2.8627200000000004</v>
      </c>
    </row>
    <row r="340" spans="1:9" x14ac:dyDescent="0.2">
      <c r="A340" t="s">
        <v>12</v>
      </c>
      <c r="B340">
        <v>4</v>
      </c>
      <c r="C340">
        <v>1974</v>
      </c>
      <c r="D340">
        <v>1</v>
      </c>
      <c r="E340">
        <v>0</v>
      </c>
      <c r="F340">
        <v>0</v>
      </c>
      <c r="G340">
        <v>0</v>
      </c>
      <c r="H340">
        <v>0</v>
      </c>
      <c r="I340">
        <v>2.31168</v>
      </c>
    </row>
    <row r="341" spans="1:9" x14ac:dyDescent="0.2">
      <c r="A341" t="s">
        <v>12</v>
      </c>
      <c r="B341">
        <v>4</v>
      </c>
      <c r="C341">
        <v>1974</v>
      </c>
      <c r="D341">
        <v>2</v>
      </c>
      <c r="E341">
        <v>0</v>
      </c>
      <c r="F341">
        <v>0</v>
      </c>
      <c r="G341">
        <v>0</v>
      </c>
      <c r="H341">
        <v>0</v>
      </c>
      <c r="I341">
        <v>1.2163200000000001</v>
      </c>
    </row>
    <row r="342" spans="1:9" x14ac:dyDescent="0.2">
      <c r="A342" t="s">
        <v>12</v>
      </c>
      <c r="B342">
        <v>4</v>
      </c>
      <c r="C342">
        <v>1974</v>
      </c>
      <c r="D342">
        <v>3</v>
      </c>
      <c r="E342">
        <v>0</v>
      </c>
      <c r="F342">
        <v>30</v>
      </c>
      <c r="G342">
        <v>0</v>
      </c>
      <c r="H342">
        <v>0</v>
      </c>
      <c r="I342">
        <v>0.96096000000000004</v>
      </c>
    </row>
    <row r="343" spans="1:9" x14ac:dyDescent="0.2">
      <c r="A343" t="s">
        <v>12</v>
      </c>
      <c r="B343">
        <v>4</v>
      </c>
      <c r="C343">
        <v>1974</v>
      </c>
      <c r="D343">
        <v>4</v>
      </c>
      <c r="E343">
        <v>60</v>
      </c>
      <c r="F343">
        <v>30</v>
      </c>
      <c r="G343">
        <v>0</v>
      </c>
      <c r="H343">
        <v>0</v>
      </c>
      <c r="I343">
        <v>2.6073600000000003</v>
      </c>
    </row>
    <row r="344" spans="1:9" x14ac:dyDescent="0.2">
      <c r="A344" t="s">
        <v>12</v>
      </c>
      <c r="B344">
        <v>4</v>
      </c>
      <c r="C344">
        <v>1974</v>
      </c>
      <c r="D344">
        <v>5</v>
      </c>
      <c r="E344">
        <v>60</v>
      </c>
      <c r="F344">
        <v>30</v>
      </c>
      <c r="G344">
        <v>30</v>
      </c>
      <c r="H344">
        <v>0</v>
      </c>
      <c r="I344">
        <v>2.0428799999999998</v>
      </c>
    </row>
    <row r="345" spans="1:9" x14ac:dyDescent="0.2">
      <c r="A345" t="s">
        <v>12</v>
      </c>
      <c r="B345">
        <v>4</v>
      </c>
      <c r="C345">
        <v>1974</v>
      </c>
      <c r="D345">
        <v>6</v>
      </c>
      <c r="E345">
        <v>60</v>
      </c>
      <c r="F345">
        <v>30</v>
      </c>
      <c r="G345">
        <v>30</v>
      </c>
      <c r="H345">
        <v>0</v>
      </c>
      <c r="I345">
        <v>2.8694400000000004</v>
      </c>
    </row>
    <row r="346" spans="1:9" x14ac:dyDescent="0.2">
      <c r="A346" t="s">
        <v>12</v>
      </c>
      <c r="B346">
        <v>4</v>
      </c>
      <c r="C346">
        <v>1975</v>
      </c>
      <c r="D346">
        <v>1</v>
      </c>
      <c r="E346">
        <v>240</v>
      </c>
      <c r="F346">
        <v>0</v>
      </c>
      <c r="G346">
        <v>0</v>
      </c>
      <c r="H346">
        <v>0</v>
      </c>
      <c r="I346">
        <v>3.1382400000000001</v>
      </c>
    </row>
    <row r="347" spans="1:9" x14ac:dyDescent="0.2">
      <c r="A347" t="s">
        <v>12</v>
      </c>
      <c r="B347">
        <v>4</v>
      </c>
      <c r="C347">
        <v>1975</v>
      </c>
      <c r="D347">
        <v>2</v>
      </c>
      <c r="E347">
        <v>0</v>
      </c>
      <c r="F347">
        <v>0</v>
      </c>
      <c r="G347">
        <v>0</v>
      </c>
      <c r="H347">
        <v>0</v>
      </c>
      <c r="I347">
        <v>1.2566400000000002</v>
      </c>
    </row>
    <row r="348" spans="1:9" x14ac:dyDescent="0.2">
      <c r="A348" t="s">
        <v>12</v>
      </c>
      <c r="B348">
        <v>4</v>
      </c>
      <c r="C348">
        <v>1975</v>
      </c>
      <c r="D348">
        <v>3</v>
      </c>
      <c r="E348">
        <v>0</v>
      </c>
      <c r="F348">
        <v>30</v>
      </c>
      <c r="G348">
        <v>0</v>
      </c>
      <c r="H348">
        <v>0</v>
      </c>
      <c r="I348">
        <v>1.0886400000000001</v>
      </c>
    </row>
    <row r="349" spans="1:9" x14ac:dyDescent="0.2">
      <c r="A349" t="s">
        <v>12</v>
      </c>
      <c r="B349">
        <v>4</v>
      </c>
      <c r="C349">
        <v>1975</v>
      </c>
      <c r="D349">
        <v>4</v>
      </c>
      <c r="E349">
        <v>60</v>
      </c>
      <c r="F349">
        <v>30</v>
      </c>
      <c r="G349">
        <v>0</v>
      </c>
      <c r="H349">
        <v>0</v>
      </c>
      <c r="I349">
        <v>3.4540799999999998</v>
      </c>
    </row>
    <row r="350" spans="1:9" x14ac:dyDescent="0.2">
      <c r="A350" t="s">
        <v>12</v>
      </c>
      <c r="B350">
        <v>4</v>
      </c>
      <c r="C350">
        <v>1975</v>
      </c>
      <c r="D350">
        <v>5</v>
      </c>
      <c r="E350">
        <v>60</v>
      </c>
      <c r="F350">
        <v>30</v>
      </c>
      <c r="G350">
        <v>30</v>
      </c>
      <c r="H350">
        <v>0</v>
      </c>
      <c r="I350">
        <v>3.2121599999999999</v>
      </c>
    </row>
    <row r="351" spans="1:9" x14ac:dyDescent="0.2">
      <c r="A351" t="s">
        <v>12</v>
      </c>
      <c r="B351">
        <v>4</v>
      </c>
      <c r="C351">
        <v>1975</v>
      </c>
      <c r="D351">
        <v>6</v>
      </c>
      <c r="E351">
        <v>60</v>
      </c>
      <c r="F351">
        <v>30</v>
      </c>
      <c r="G351">
        <v>30</v>
      </c>
      <c r="H351">
        <v>0</v>
      </c>
      <c r="I351">
        <v>3.3667200000000004</v>
      </c>
    </row>
    <row r="352" spans="1:9" x14ac:dyDescent="0.2">
      <c r="A352" t="s">
        <v>12</v>
      </c>
      <c r="B352">
        <v>4</v>
      </c>
      <c r="C352">
        <v>1976</v>
      </c>
      <c r="D352">
        <v>1</v>
      </c>
      <c r="E352">
        <v>0</v>
      </c>
      <c r="F352">
        <v>0</v>
      </c>
      <c r="G352">
        <v>0</v>
      </c>
      <c r="H352">
        <v>0</v>
      </c>
      <c r="I352">
        <v>2.8425599999999998</v>
      </c>
    </row>
    <row r="353" spans="1:9" x14ac:dyDescent="0.2">
      <c r="A353" t="s">
        <v>12</v>
      </c>
      <c r="B353">
        <v>4</v>
      </c>
      <c r="C353">
        <v>1976</v>
      </c>
      <c r="D353">
        <v>2</v>
      </c>
      <c r="E353">
        <v>0</v>
      </c>
      <c r="F353">
        <v>0</v>
      </c>
      <c r="G353">
        <v>0</v>
      </c>
      <c r="H353">
        <v>0</v>
      </c>
      <c r="I353">
        <v>1.22976</v>
      </c>
    </row>
    <row r="354" spans="1:9" x14ac:dyDescent="0.2">
      <c r="A354" t="s">
        <v>12</v>
      </c>
      <c r="B354">
        <v>4</v>
      </c>
      <c r="C354">
        <v>1976</v>
      </c>
      <c r="D354">
        <v>3</v>
      </c>
      <c r="E354">
        <v>0</v>
      </c>
      <c r="F354">
        <v>30</v>
      </c>
      <c r="G354">
        <v>0</v>
      </c>
      <c r="H354">
        <v>0</v>
      </c>
      <c r="I354">
        <v>1.3171200000000001</v>
      </c>
    </row>
    <row r="355" spans="1:9" x14ac:dyDescent="0.2">
      <c r="A355" t="s">
        <v>12</v>
      </c>
      <c r="B355">
        <v>4</v>
      </c>
      <c r="C355">
        <v>1976</v>
      </c>
      <c r="D355">
        <v>4</v>
      </c>
      <c r="E355">
        <v>60</v>
      </c>
      <c r="F355">
        <v>30</v>
      </c>
      <c r="G355">
        <v>0</v>
      </c>
      <c r="H355">
        <v>0</v>
      </c>
      <c r="I355">
        <v>3.0643200000000004</v>
      </c>
    </row>
    <row r="356" spans="1:9" x14ac:dyDescent="0.2">
      <c r="A356" t="s">
        <v>12</v>
      </c>
      <c r="B356">
        <v>4</v>
      </c>
      <c r="C356">
        <v>1976</v>
      </c>
      <c r="D356">
        <v>5</v>
      </c>
      <c r="E356">
        <v>60</v>
      </c>
      <c r="F356">
        <v>30</v>
      </c>
      <c r="G356">
        <v>30</v>
      </c>
      <c r="H356">
        <v>0</v>
      </c>
      <c r="I356">
        <v>3.0441599999999998</v>
      </c>
    </row>
    <row r="357" spans="1:9" x14ac:dyDescent="0.2">
      <c r="A357" t="s">
        <v>12</v>
      </c>
      <c r="B357">
        <v>4</v>
      </c>
      <c r="C357">
        <v>1976</v>
      </c>
      <c r="D357">
        <v>6</v>
      </c>
      <c r="E357">
        <v>60</v>
      </c>
      <c r="F357">
        <v>30</v>
      </c>
      <c r="G357">
        <v>30</v>
      </c>
      <c r="H357">
        <v>0</v>
      </c>
      <c r="I357">
        <v>3.1046400000000003</v>
      </c>
    </row>
    <row r="358" spans="1:9" x14ac:dyDescent="0.2">
      <c r="A358" t="s">
        <v>12</v>
      </c>
      <c r="B358">
        <v>4</v>
      </c>
      <c r="C358">
        <v>1977</v>
      </c>
      <c r="D358">
        <v>1</v>
      </c>
      <c r="E358">
        <v>0</v>
      </c>
      <c r="F358">
        <v>0</v>
      </c>
      <c r="G358">
        <v>0</v>
      </c>
      <c r="H358">
        <v>0</v>
      </c>
      <c r="I358">
        <v>0.85343999999999998</v>
      </c>
    </row>
    <row r="359" spans="1:9" x14ac:dyDescent="0.2">
      <c r="A359" t="s">
        <v>12</v>
      </c>
      <c r="B359">
        <v>4</v>
      </c>
      <c r="C359">
        <v>1977</v>
      </c>
      <c r="D359">
        <v>2</v>
      </c>
      <c r="E359">
        <v>0</v>
      </c>
      <c r="F359">
        <v>0</v>
      </c>
      <c r="G359">
        <v>0</v>
      </c>
      <c r="H359">
        <v>0</v>
      </c>
      <c r="I359">
        <v>0.98784000000000005</v>
      </c>
    </row>
    <row r="360" spans="1:9" x14ac:dyDescent="0.2">
      <c r="A360" t="s">
        <v>12</v>
      </c>
      <c r="B360">
        <v>4</v>
      </c>
      <c r="C360">
        <v>1977</v>
      </c>
      <c r="D360">
        <v>3</v>
      </c>
      <c r="E360">
        <v>0</v>
      </c>
      <c r="F360">
        <v>30</v>
      </c>
      <c r="G360">
        <v>0</v>
      </c>
      <c r="H360">
        <v>0</v>
      </c>
      <c r="I360">
        <v>1.7337600000000002</v>
      </c>
    </row>
    <row r="361" spans="1:9" x14ac:dyDescent="0.2">
      <c r="A361" t="s">
        <v>12</v>
      </c>
      <c r="B361">
        <v>4</v>
      </c>
      <c r="C361">
        <v>1977</v>
      </c>
      <c r="D361">
        <v>4</v>
      </c>
      <c r="E361">
        <v>60</v>
      </c>
      <c r="F361">
        <v>30</v>
      </c>
      <c r="G361">
        <v>0</v>
      </c>
      <c r="H361">
        <v>0</v>
      </c>
      <c r="I361">
        <v>2.17056</v>
      </c>
    </row>
    <row r="362" spans="1:9" x14ac:dyDescent="0.2">
      <c r="A362" t="s">
        <v>12</v>
      </c>
      <c r="B362">
        <v>4</v>
      </c>
      <c r="C362">
        <v>1977</v>
      </c>
      <c r="D362">
        <v>5</v>
      </c>
      <c r="E362">
        <v>60</v>
      </c>
      <c r="F362">
        <v>30</v>
      </c>
      <c r="G362">
        <v>30</v>
      </c>
      <c r="H362">
        <v>0</v>
      </c>
      <c r="I362">
        <v>1.5993600000000001</v>
      </c>
    </row>
    <row r="363" spans="1:9" x14ac:dyDescent="0.2">
      <c r="A363" t="s">
        <v>12</v>
      </c>
      <c r="B363">
        <v>4</v>
      </c>
      <c r="C363">
        <v>1977</v>
      </c>
      <c r="D363">
        <v>6</v>
      </c>
      <c r="E363">
        <v>60</v>
      </c>
      <c r="F363">
        <v>30</v>
      </c>
      <c r="G363">
        <v>30</v>
      </c>
      <c r="H363">
        <v>0</v>
      </c>
      <c r="I363" t="s">
        <v>0</v>
      </c>
    </row>
    <row r="364" spans="1:9" x14ac:dyDescent="0.2">
      <c r="A364" t="s">
        <v>13</v>
      </c>
      <c r="B364">
        <v>4</v>
      </c>
      <c r="C364">
        <v>1978</v>
      </c>
      <c r="D364">
        <v>1</v>
      </c>
      <c r="E364">
        <v>0</v>
      </c>
      <c r="F364">
        <v>0</v>
      </c>
      <c r="G364">
        <v>0</v>
      </c>
      <c r="H364">
        <v>0</v>
      </c>
      <c r="I364">
        <v>1.8278399999999999</v>
      </c>
    </row>
    <row r="365" spans="1:9" x14ac:dyDescent="0.2">
      <c r="A365" t="s">
        <v>13</v>
      </c>
      <c r="B365">
        <v>4</v>
      </c>
      <c r="C365">
        <v>1978</v>
      </c>
      <c r="D365">
        <v>2</v>
      </c>
      <c r="E365">
        <v>0</v>
      </c>
      <c r="F365">
        <v>0</v>
      </c>
      <c r="G365">
        <v>0</v>
      </c>
      <c r="H365">
        <v>0</v>
      </c>
      <c r="I365">
        <v>1.2028799999999999</v>
      </c>
    </row>
    <row r="366" spans="1:9" x14ac:dyDescent="0.2">
      <c r="A366" t="s">
        <v>13</v>
      </c>
      <c r="B366">
        <v>4</v>
      </c>
      <c r="C366">
        <v>1978</v>
      </c>
      <c r="D366">
        <v>3</v>
      </c>
      <c r="E366">
        <v>0</v>
      </c>
      <c r="F366">
        <v>30</v>
      </c>
      <c r="G366">
        <v>0</v>
      </c>
      <c r="H366">
        <v>0</v>
      </c>
      <c r="I366">
        <v>1.13568</v>
      </c>
    </row>
    <row r="367" spans="1:9" x14ac:dyDescent="0.2">
      <c r="A367" t="s">
        <v>13</v>
      </c>
      <c r="B367">
        <v>4</v>
      </c>
      <c r="C367">
        <v>1978</v>
      </c>
      <c r="D367">
        <v>4</v>
      </c>
      <c r="E367">
        <v>60</v>
      </c>
      <c r="F367">
        <v>30</v>
      </c>
      <c r="G367">
        <v>0</v>
      </c>
      <c r="H367">
        <v>0</v>
      </c>
      <c r="I367">
        <v>2.16384</v>
      </c>
    </row>
    <row r="368" spans="1:9" x14ac:dyDescent="0.2">
      <c r="A368" t="s">
        <v>13</v>
      </c>
      <c r="B368">
        <v>4</v>
      </c>
      <c r="C368">
        <v>1978</v>
      </c>
      <c r="D368">
        <v>5</v>
      </c>
      <c r="E368">
        <v>60</v>
      </c>
      <c r="F368">
        <v>30</v>
      </c>
      <c r="G368">
        <v>30</v>
      </c>
      <c r="H368">
        <v>0</v>
      </c>
      <c r="I368">
        <v>2.2646400000000004</v>
      </c>
    </row>
    <row r="369" spans="1:9" x14ac:dyDescent="0.2">
      <c r="A369" t="s">
        <v>13</v>
      </c>
      <c r="B369">
        <v>4</v>
      </c>
      <c r="C369">
        <v>1978</v>
      </c>
      <c r="D369">
        <v>6</v>
      </c>
      <c r="E369">
        <v>60</v>
      </c>
      <c r="F369">
        <v>30</v>
      </c>
      <c r="G369">
        <v>30</v>
      </c>
      <c r="H369">
        <v>0</v>
      </c>
      <c r="I369">
        <v>2.2041599999999999</v>
      </c>
    </row>
    <row r="370" spans="1:9" x14ac:dyDescent="0.2">
      <c r="A370" t="s">
        <v>13</v>
      </c>
      <c r="B370">
        <v>4</v>
      </c>
      <c r="C370">
        <v>1979</v>
      </c>
      <c r="D370">
        <v>1</v>
      </c>
      <c r="E370">
        <v>240</v>
      </c>
      <c r="F370">
        <v>0</v>
      </c>
      <c r="G370">
        <v>0</v>
      </c>
      <c r="H370">
        <v>0</v>
      </c>
      <c r="I370">
        <v>3.3129599999999999</v>
      </c>
    </row>
    <row r="371" spans="1:9" x14ac:dyDescent="0.2">
      <c r="A371" t="s">
        <v>13</v>
      </c>
      <c r="B371">
        <v>4</v>
      </c>
      <c r="C371">
        <v>1979</v>
      </c>
      <c r="D371">
        <v>2</v>
      </c>
      <c r="E371">
        <v>0</v>
      </c>
      <c r="F371">
        <v>0</v>
      </c>
      <c r="G371">
        <v>0</v>
      </c>
      <c r="H371">
        <v>0</v>
      </c>
      <c r="I371">
        <v>1.7001600000000001</v>
      </c>
    </row>
    <row r="372" spans="1:9" x14ac:dyDescent="0.2">
      <c r="A372" t="s">
        <v>13</v>
      </c>
      <c r="B372">
        <v>4</v>
      </c>
      <c r="C372">
        <v>1979</v>
      </c>
      <c r="D372">
        <v>3</v>
      </c>
      <c r="E372">
        <v>0</v>
      </c>
      <c r="F372">
        <v>30</v>
      </c>
      <c r="G372">
        <v>0</v>
      </c>
      <c r="H372">
        <v>0</v>
      </c>
      <c r="I372">
        <v>2.6543999999999999</v>
      </c>
    </row>
    <row r="373" spans="1:9" x14ac:dyDescent="0.2">
      <c r="A373" t="s">
        <v>13</v>
      </c>
      <c r="B373">
        <v>4</v>
      </c>
      <c r="C373">
        <v>1979</v>
      </c>
      <c r="D373">
        <v>4</v>
      </c>
      <c r="E373">
        <v>60</v>
      </c>
      <c r="F373">
        <v>30</v>
      </c>
      <c r="G373">
        <v>0</v>
      </c>
      <c r="H373">
        <v>0</v>
      </c>
      <c r="I373">
        <v>3.5347200000000001</v>
      </c>
    </row>
    <row r="374" spans="1:9" x14ac:dyDescent="0.2">
      <c r="A374" t="s">
        <v>13</v>
      </c>
      <c r="B374">
        <v>4</v>
      </c>
      <c r="C374">
        <v>1979</v>
      </c>
      <c r="D374">
        <v>5</v>
      </c>
      <c r="E374">
        <v>60</v>
      </c>
      <c r="F374">
        <v>30</v>
      </c>
      <c r="G374">
        <v>30</v>
      </c>
      <c r="H374">
        <v>0</v>
      </c>
      <c r="I374">
        <v>3.3801600000000001</v>
      </c>
    </row>
    <row r="375" spans="1:9" x14ac:dyDescent="0.2">
      <c r="A375" t="s">
        <v>13</v>
      </c>
      <c r="B375">
        <v>4</v>
      </c>
      <c r="C375">
        <v>1979</v>
      </c>
      <c r="D375">
        <v>6</v>
      </c>
      <c r="E375">
        <v>60</v>
      </c>
      <c r="F375">
        <v>30</v>
      </c>
      <c r="G375">
        <v>30</v>
      </c>
      <c r="H375">
        <v>0</v>
      </c>
      <c r="I375">
        <v>3.5145599999999999</v>
      </c>
    </row>
    <row r="376" spans="1:9" x14ac:dyDescent="0.2">
      <c r="A376" t="s">
        <v>14</v>
      </c>
      <c r="B376">
        <v>4</v>
      </c>
      <c r="C376">
        <v>1980</v>
      </c>
      <c r="D376">
        <v>1</v>
      </c>
      <c r="E376">
        <v>0</v>
      </c>
      <c r="F376">
        <v>0</v>
      </c>
      <c r="G376">
        <v>0</v>
      </c>
      <c r="H376">
        <v>0</v>
      </c>
      <c r="I376">
        <v>2.9433600000000002</v>
      </c>
    </row>
    <row r="377" spans="1:9" x14ac:dyDescent="0.2">
      <c r="A377" t="s">
        <v>14</v>
      </c>
      <c r="B377">
        <v>4</v>
      </c>
      <c r="C377">
        <v>1980</v>
      </c>
      <c r="D377">
        <v>2</v>
      </c>
      <c r="E377">
        <v>0</v>
      </c>
      <c r="F377">
        <v>0</v>
      </c>
      <c r="G377">
        <v>0</v>
      </c>
      <c r="H377">
        <v>0</v>
      </c>
      <c r="I377">
        <v>1.68</v>
      </c>
    </row>
    <row r="378" spans="1:9" x14ac:dyDescent="0.2">
      <c r="A378" t="s">
        <v>14</v>
      </c>
      <c r="B378">
        <v>4</v>
      </c>
      <c r="C378">
        <v>1980</v>
      </c>
      <c r="D378">
        <v>3</v>
      </c>
      <c r="E378">
        <v>0</v>
      </c>
      <c r="F378">
        <v>30</v>
      </c>
      <c r="G378">
        <v>0</v>
      </c>
      <c r="H378">
        <v>0</v>
      </c>
      <c r="I378">
        <v>2.2444799999999998</v>
      </c>
    </row>
    <row r="379" spans="1:9" x14ac:dyDescent="0.2">
      <c r="A379" t="s">
        <v>14</v>
      </c>
      <c r="B379">
        <v>4</v>
      </c>
      <c r="C379">
        <v>1980</v>
      </c>
      <c r="D379">
        <v>4</v>
      </c>
      <c r="E379">
        <v>60</v>
      </c>
      <c r="F379">
        <v>30</v>
      </c>
      <c r="G379">
        <v>0</v>
      </c>
      <c r="H379">
        <v>0</v>
      </c>
      <c r="I379">
        <v>2.8895999999999997</v>
      </c>
    </row>
    <row r="380" spans="1:9" x14ac:dyDescent="0.2">
      <c r="A380" t="s">
        <v>14</v>
      </c>
      <c r="B380">
        <v>4</v>
      </c>
      <c r="C380">
        <v>1980</v>
      </c>
      <c r="D380">
        <v>5</v>
      </c>
      <c r="E380">
        <v>60</v>
      </c>
      <c r="F380">
        <v>30</v>
      </c>
      <c r="G380">
        <v>30</v>
      </c>
      <c r="H380">
        <v>0</v>
      </c>
      <c r="I380">
        <v>2.4864000000000002</v>
      </c>
    </row>
    <row r="381" spans="1:9" x14ac:dyDescent="0.2">
      <c r="A381" t="s">
        <v>14</v>
      </c>
      <c r="B381">
        <v>4</v>
      </c>
      <c r="C381">
        <v>1980</v>
      </c>
      <c r="D381">
        <v>6</v>
      </c>
      <c r="E381">
        <v>60</v>
      </c>
      <c r="F381">
        <v>30</v>
      </c>
      <c r="G381">
        <v>30</v>
      </c>
      <c r="H381">
        <v>0</v>
      </c>
      <c r="I381">
        <v>2.1436799999999998</v>
      </c>
    </row>
    <row r="382" spans="1:9" x14ac:dyDescent="0.2">
      <c r="A382" t="s">
        <v>14</v>
      </c>
      <c r="B382">
        <v>4</v>
      </c>
      <c r="C382">
        <v>1981</v>
      </c>
      <c r="D382">
        <v>1</v>
      </c>
      <c r="E382">
        <v>0</v>
      </c>
      <c r="F382">
        <v>0</v>
      </c>
      <c r="G382">
        <v>0</v>
      </c>
      <c r="H382">
        <v>0</v>
      </c>
      <c r="I382">
        <v>2.6342400000000001</v>
      </c>
    </row>
    <row r="383" spans="1:9" x14ac:dyDescent="0.2">
      <c r="A383" t="s">
        <v>14</v>
      </c>
      <c r="B383">
        <v>4</v>
      </c>
      <c r="C383">
        <v>1981</v>
      </c>
      <c r="D383">
        <v>2</v>
      </c>
      <c r="E383">
        <v>0</v>
      </c>
      <c r="F383">
        <v>0</v>
      </c>
      <c r="G383">
        <v>0</v>
      </c>
      <c r="H383">
        <v>0</v>
      </c>
      <c r="I383">
        <v>1.4179200000000001</v>
      </c>
    </row>
    <row r="384" spans="1:9" x14ac:dyDescent="0.2">
      <c r="A384" t="s">
        <v>14</v>
      </c>
      <c r="B384">
        <v>4</v>
      </c>
      <c r="C384">
        <v>1981</v>
      </c>
      <c r="D384">
        <v>3</v>
      </c>
      <c r="E384">
        <v>0</v>
      </c>
      <c r="F384">
        <v>30</v>
      </c>
      <c r="G384">
        <v>0</v>
      </c>
      <c r="H384">
        <v>0</v>
      </c>
      <c r="I384">
        <v>1.3104</v>
      </c>
    </row>
    <row r="385" spans="1:9" x14ac:dyDescent="0.2">
      <c r="A385" t="s">
        <v>14</v>
      </c>
      <c r="B385">
        <v>4</v>
      </c>
      <c r="C385">
        <v>1981</v>
      </c>
      <c r="D385">
        <v>4</v>
      </c>
      <c r="E385">
        <v>60</v>
      </c>
      <c r="F385">
        <v>30</v>
      </c>
      <c r="G385">
        <v>0</v>
      </c>
      <c r="H385">
        <v>0</v>
      </c>
      <c r="I385">
        <v>2.5737599999999996</v>
      </c>
    </row>
    <row r="386" spans="1:9" x14ac:dyDescent="0.2">
      <c r="A386" t="s">
        <v>14</v>
      </c>
      <c r="B386">
        <v>4</v>
      </c>
      <c r="C386">
        <v>1981</v>
      </c>
      <c r="D386">
        <v>5</v>
      </c>
      <c r="E386">
        <v>60</v>
      </c>
      <c r="F386">
        <v>30</v>
      </c>
      <c r="G386">
        <v>30</v>
      </c>
      <c r="H386">
        <v>0</v>
      </c>
      <c r="I386">
        <v>2.1907200000000002</v>
      </c>
    </row>
    <row r="387" spans="1:9" x14ac:dyDescent="0.2">
      <c r="A387" t="s">
        <v>14</v>
      </c>
      <c r="B387">
        <v>4</v>
      </c>
      <c r="C387">
        <v>1981</v>
      </c>
      <c r="D387">
        <v>6</v>
      </c>
      <c r="E387">
        <v>60</v>
      </c>
      <c r="F387">
        <v>30</v>
      </c>
      <c r="G387">
        <v>30</v>
      </c>
      <c r="H387">
        <v>0</v>
      </c>
      <c r="I387">
        <v>2.4796799999999997</v>
      </c>
    </row>
    <row r="388" spans="1:9" x14ac:dyDescent="0.2">
      <c r="A388" t="s">
        <v>14</v>
      </c>
      <c r="B388">
        <v>4</v>
      </c>
      <c r="C388">
        <v>1982</v>
      </c>
      <c r="D388">
        <v>1</v>
      </c>
      <c r="E388">
        <v>0</v>
      </c>
      <c r="F388">
        <v>0</v>
      </c>
      <c r="G388">
        <v>0</v>
      </c>
      <c r="H388">
        <v>0</v>
      </c>
      <c r="I388">
        <v>3.0710400000000004</v>
      </c>
    </row>
    <row r="389" spans="1:9" x14ac:dyDescent="0.2">
      <c r="A389" t="s">
        <v>14</v>
      </c>
      <c r="B389">
        <v>4</v>
      </c>
      <c r="C389">
        <v>1982</v>
      </c>
      <c r="D389">
        <v>2</v>
      </c>
      <c r="E389">
        <v>0</v>
      </c>
      <c r="F389">
        <v>0</v>
      </c>
      <c r="G389">
        <v>0</v>
      </c>
      <c r="H389">
        <v>0</v>
      </c>
      <c r="I389">
        <v>1.9017600000000001</v>
      </c>
    </row>
    <row r="390" spans="1:9" x14ac:dyDescent="0.2">
      <c r="A390" t="s">
        <v>14</v>
      </c>
      <c r="B390">
        <v>4</v>
      </c>
      <c r="C390">
        <v>1982</v>
      </c>
      <c r="D390">
        <v>3</v>
      </c>
      <c r="E390">
        <v>0</v>
      </c>
      <c r="F390">
        <v>30</v>
      </c>
      <c r="G390">
        <v>0</v>
      </c>
      <c r="H390">
        <v>0</v>
      </c>
      <c r="I390">
        <v>2.0764800000000001</v>
      </c>
    </row>
    <row r="391" spans="1:9" x14ac:dyDescent="0.2">
      <c r="A391" t="s">
        <v>14</v>
      </c>
      <c r="B391">
        <v>4</v>
      </c>
      <c r="C391">
        <v>1982</v>
      </c>
      <c r="D391">
        <v>4</v>
      </c>
      <c r="E391">
        <v>60</v>
      </c>
      <c r="F391">
        <v>30</v>
      </c>
      <c r="G391">
        <v>0</v>
      </c>
      <c r="H391">
        <v>0</v>
      </c>
      <c r="I391">
        <v>2.16384</v>
      </c>
    </row>
    <row r="392" spans="1:9" x14ac:dyDescent="0.2">
      <c r="A392" t="s">
        <v>14</v>
      </c>
      <c r="B392">
        <v>4</v>
      </c>
      <c r="C392">
        <v>1982</v>
      </c>
      <c r="D392">
        <v>5</v>
      </c>
      <c r="E392">
        <v>60</v>
      </c>
      <c r="F392">
        <v>30</v>
      </c>
      <c r="G392">
        <v>30</v>
      </c>
      <c r="H392">
        <v>0</v>
      </c>
      <c r="I392">
        <v>2.7081599999999999</v>
      </c>
    </row>
    <row r="393" spans="1:9" x14ac:dyDescent="0.2">
      <c r="A393" t="s">
        <v>14</v>
      </c>
      <c r="B393">
        <v>4</v>
      </c>
      <c r="C393">
        <v>1982</v>
      </c>
      <c r="D393">
        <v>6</v>
      </c>
      <c r="E393">
        <v>60</v>
      </c>
      <c r="F393">
        <v>30</v>
      </c>
      <c r="G393">
        <v>30</v>
      </c>
      <c r="H393">
        <v>0</v>
      </c>
      <c r="I393">
        <v>2.8963200000000002</v>
      </c>
    </row>
    <row r="394" spans="1:9" x14ac:dyDescent="0.2">
      <c r="A394" t="s">
        <v>14</v>
      </c>
      <c r="B394">
        <v>4</v>
      </c>
      <c r="C394">
        <v>1983</v>
      </c>
      <c r="D394">
        <v>1</v>
      </c>
      <c r="E394">
        <v>240</v>
      </c>
      <c r="F394">
        <v>0</v>
      </c>
      <c r="G394">
        <v>0</v>
      </c>
      <c r="H394">
        <v>0</v>
      </c>
      <c r="I394">
        <v>2.0227200000000001</v>
      </c>
    </row>
    <row r="395" spans="1:9" x14ac:dyDescent="0.2">
      <c r="A395" t="s">
        <v>14</v>
      </c>
      <c r="B395">
        <v>4</v>
      </c>
      <c r="C395">
        <v>1983</v>
      </c>
      <c r="D395">
        <v>2</v>
      </c>
      <c r="E395">
        <v>0</v>
      </c>
      <c r="F395">
        <v>0</v>
      </c>
      <c r="G395">
        <v>0</v>
      </c>
      <c r="H395">
        <v>0</v>
      </c>
      <c r="I395">
        <v>1.3910400000000001</v>
      </c>
    </row>
    <row r="396" spans="1:9" x14ac:dyDescent="0.2">
      <c r="A396" t="s">
        <v>14</v>
      </c>
      <c r="B396">
        <v>4</v>
      </c>
      <c r="C396">
        <v>1983</v>
      </c>
      <c r="D396">
        <v>3</v>
      </c>
      <c r="E396">
        <v>0</v>
      </c>
      <c r="F396">
        <v>30</v>
      </c>
      <c r="G396">
        <v>0</v>
      </c>
      <c r="H396">
        <v>0</v>
      </c>
      <c r="I396">
        <v>1.1491200000000001</v>
      </c>
    </row>
    <row r="397" spans="1:9" x14ac:dyDescent="0.2">
      <c r="A397" t="s">
        <v>14</v>
      </c>
      <c r="B397">
        <v>4</v>
      </c>
      <c r="C397">
        <v>1983</v>
      </c>
      <c r="D397">
        <v>4</v>
      </c>
      <c r="E397">
        <v>60</v>
      </c>
      <c r="F397">
        <v>30</v>
      </c>
      <c r="G397">
        <v>0</v>
      </c>
      <c r="H397">
        <v>0</v>
      </c>
      <c r="I397">
        <v>1.8748799999999999</v>
      </c>
    </row>
    <row r="398" spans="1:9" x14ac:dyDescent="0.2">
      <c r="A398" t="s">
        <v>14</v>
      </c>
      <c r="B398">
        <v>4</v>
      </c>
      <c r="C398">
        <v>1983</v>
      </c>
      <c r="D398">
        <v>5</v>
      </c>
      <c r="E398">
        <v>60</v>
      </c>
      <c r="F398">
        <v>30</v>
      </c>
      <c r="G398">
        <v>30</v>
      </c>
      <c r="H398">
        <v>0</v>
      </c>
      <c r="I398">
        <v>1.70688</v>
      </c>
    </row>
    <row r="399" spans="1:9" x14ac:dyDescent="0.2">
      <c r="A399" t="s">
        <v>14</v>
      </c>
      <c r="B399">
        <v>4</v>
      </c>
      <c r="C399">
        <v>1983</v>
      </c>
      <c r="D399">
        <v>6</v>
      </c>
      <c r="E399">
        <v>60</v>
      </c>
      <c r="F399">
        <v>30</v>
      </c>
      <c r="G399">
        <v>30</v>
      </c>
      <c r="H399">
        <v>0</v>
      </c>
      <c r="I399">
        <v>1.6867200000000002</v>
      </c>
    </row>
    <row r="400" spans="1:9" x14ac:dyDescent="0.2">
      <c r="A400" t="s">
        <v>14</v>
      </c>
      <c r="B400">
        <v>4</v>
      </c>
      <c r="C400">
        <v>1984</v>
      </c>
      <c r="D400">
        <v>1</v>
      </c>
      <c r="E400">
        <v>0</v>
      </c>
      <c r="F400">
        <v>0</v>
      </c>
      <c r="G400">
        <v>0</v>
      </c>
      <c r="H400">
        <v>0</v>
      </c>
      <c r="I400">
        <v>2.9568000000000003</v>
      </c>
    </row>
    <row r="401" spans="1:9" x14ac:dyDescent="0.2">
      <c r="A401" t="s">
        <v>14</v>
      </c>
      <c r="B401">
        <v>4</v>
      </c>
      <c r="C401">
        <v>1984</v>
      </c>
      <c r="D401">
        <v>2</v>
      </c>
      <c r="E401">
        <v>0</v>
      </c>
      <c r="F401">
        <v>0</v>
      </c>
      <c r="G401">
        <v>0</v>
      </c>
      <c r="H401">
        <v>0</v>
      </c>
      <c r="I401">
        <v>1.3238399999999999</v>
      </c>
    </row>
    <row r="402" spans="1:9" x14ac:dyDescent="0.2">
      <c r="A402" t="s">
        <v>14</v>
      </c>
      <c r="B402">
        <v>4</v>
      </c>
      <c r="C402">
        <v>1984</v>
      </c>
      <c r="D402">
        <v>3</v>
      </c>
      <c r="E402">
        <v>0</v>
      </c>
      <c r="F402">
        <v>30</v>
      </c>
      <c r="G402">
        <v>0</v>
      </c>
      <c r="H402">
        <v>0</v>
      </c>
      <c r="I402">
        <v>1.9891200000000002</v>
      </c>
    </row>
    <row r="403" spans="1:9" x14ac:dyDescent="0.2">
      <c r="A403" t="s">
        <v>14</v>
      </c>
      <c r="B403">
        <v>4</v>
      </c>
      <c r="C403">
        <v>1984</v>
      </c>
      <c r="D403">
        <v>4</v>
      </c>
      <c r="E403">
        <v>60</v>
      </c>
      <c r="F403">
        <v>30</v>
      </c>
      <c r="G403">
        <v>0</v>
      </c>
      <c r="H403">
        <v>0</v>
      </c>
      <c r="I403">
        <v>2.1369600000000002</v>
      </c>
    </row>
    <row r="404" spans="1:9" x14ac:dyDescent="0.2">
      <c r="A404" t="s">
        <v>14</v>
      </c>
      <c r="B404">
        <v>4</v>
      </c>
      <c r="C404">
        <v>1984</v>
      </c>
      <c r="D404">
        <v>5</v>
      </c>
      <c r="E404">
        <v>60</v>
      </c>
      <c r="F404">
        <v>30</v>
      </c>
      <c r="G404">
        <v>30</v>
      </c>
      <c r="H404">
        <v>0</v>
      </c>
      <c r="I404">
        <v>2.1907200000000002</v>
      </c>
    </row>
    <row r="405" spans="1:9" x14ac:dyDescent="0.2">
      <c r="A405" t="s">
        <v>14</v>
      </c>
      <c r="B405">
        <v>4</v>
      </c>
      <c r="C405">
        <v>1984</v>
      </c>
      <c r="D405">
        <v>6</v>
      </c>
      <c r="E405">
        <v>60</v>
      </c>
      <c r="F405">
        <v>30</v>
      </c>
      <c r="G405">
        <v>30</v>
      </c>
      <c r="H405">
        <v>0</v>
      </c>
      <c r="I405">
        <v>2.7686400000000004</v>
      </c>
    </row>
    <row r="406" spans="1:9" x14ac:dyDescent="0.2">
      <c r="A406" t="s">
        <v>14</v>
      </c>
      <c r="B406">
        <v>4</v>
      </c>
      <c r="C406">
        <v>1985</v>
      </c>
      <c r="D406">
        <v>1</v>
      </c>
      <c r="E406">
        <v>0</v>
      </c>
      <c r="F406">
        <v>0</v>
      </c>
      <c r="G406">
        <v>0</v>
      </c>
      <c r="H406">
        <v>0</v>
      </c>
      <c r="I406">
        <v>2.0495999999999999</v>
      </c>
    </row>
    <row r="407" spans="1:9" x14ac:dyDescent="0.2">
      <c r="A407" t="s">
        <v>14</v>
      </c>
      <c r="B407">
        <v>4</v>
      </c>
      <c r="C407">
        <v>1985</v>
      </c>
      <c r="D407">
        <v>2</v>
      </c>
      <c r="E407">
        <v>0</v>
      </c>
      <c r="F407">
        <v>0</v>
      </c>
      <c r="G407">
        <v>0</v>
      </c>
      <c r="H407">
        <v>0</v>
      </c>
      <c r="I407">
        <v>0.94752000000000003</v>
      </c>
    </row>
    <row r="408" spans="1:9" x14ac:dyDescent="0.2">
      <c r="A408" t="s">
        <v>14</v>
      </c>
      <c r="B408">
        <v>4</v>
      </c>
      <c r="C408">
        <v>1985</v>
      </c>
      <c r="D408">
        <v>3</v>
      </c>
      <c r="E408">
        <v>0</v>
      </c>
      <c r="F408">
        <v>30</v>
      </c>
      <c r="G408">
        <v>0</v>
      </c>
      <c r="H408">
        <v>0</v>
      </c>
      <c r="I408">
        <v>0.73920000000000008</v>
      </c>
    </row>
    <row r="409" spans="1:9" x14ac:dyDescent="0.2">
      <c r="A409" t="s">
        <v>14</v>
      </c>
      <c r="B409">
        <v>4</v>
      </c>
      <c r="C409">
        <v>1985</v>
      </c>
      <c r="D409">
        <v>4</v>
      </c>
      <c r="E409">
        <v>60</v>
      </c>
      <c r="F409">
        <v>30</v>
      </c>
      <c r="G409">
        <v>0</v>
      </c>
      <c r="H409">
        <v>0</v>
      </c>
      <c r="I409">
        <v>1.4918399999999998</v>
      </c>
    </row>
    <row r="410" spans="1:9" x14ac:dyDescent="0.2">
      <c r="A410" t="s">
        <v>14</v>
      </c>
      <c r="B410">
        <v>4</v>
      </c>
      <c r="C410">
        <v>1985</v>
      </c>
      <c r="D410">
        <v>5</v>
      </c>
      <c r="E410">
        <v>60</v>
      </c>
      <c r="F410">
        <v>30</v>
      </c>
      <c r="G410">
        <v>30</v>
      </c>
      <c r="H410">
        <v>0</v>
      </c>
      <c r="I410">
        <v>1.5724800000000001</v>
      </c>
    </row>
    <row r="411" spans="1:9" x14ac:dyDescent="0.2">
      <c r="A411" t="s">
        <v>14</v>
      </c>
      <c r="B411">
        <v>4</v>
      </c>
      <c r="C411">
        <v>1985</v>
      </c>
      <c r="D411">
        <v>6</v>
      </c>
      <c r="E411">
        <v>60</v>
      </c>
      <c r="F411">
        <v>30</v>
      </c>
      <c r="G411">
        <v>30</v>
      </c>
      <c r="H411">
        <v>0</v>
      </c>
      <c r="I411">
        <v>1.90848</v>
      </c>
    </row>
    <row r="412" spans="1:9" x14ac:dyDescent="0.2">
      <c r="A412" t="s">
        <v>14</v>
      </c>
      <c r="B412">
        <v>4</v>
      </c>
      <c r="C412">
        <v>1986</v>
      </c>
      <c r="D412">
        <v>1</v>
      </c>
      <c r="E412">
        <v>0</v>
      </c>
      <c r="F412">
        <v>0</v>
      </c>
      <c r="G412">
        <v>0</v>
      </c>
      <c r="H412">
        <v>0</v>
      </c>
      <c r="I412">
        <v>1.2230399999999999</v>
      </c>
    </row>
    <row r="413" spans="1:9" x14ac:dyDescent="0.2">
      <c r="A413" t="s">
        <v>14</v>
      </c>
      <c r="B413">
        <v>4</v>
      </c>
      <c r="C413">
        <v>1986</v>
      </c>
      <c r="D413">
        <v>2</v>
      </c>
      <c r="E413">
        <v>0</v>
      </c>
      <c r="F413">
        <v>0</v>
      </c>
      <c r="G413">
        <v>0</v>
      </c>
      <c r="H413">
        <v>0</v>
      </c>
      <c r="I413">
        <v>0.86688000000000009</v>
      </c>
    </row>
    <row r="414" spans="1:9" x14ac:dyDescent="0.2">
      <c r="A414" t="s">
        <v>14</v>
      </c>
      <c r="B414">
        <v>4</v>
      </c>
      <c r="C414">
        <v>1986</v>
      </c>
      <c r="D414">
        <v>3</v>
      </c>
      <c r="E414">
        <v>0</v>
      </c>
      <c r="F414">
        <v>30</v>
      </c>
      <c r="G414">
        <v>0</v>
      </c>
      <c r="H414">
        <v>0</v>
      </c>
      <c r="I414">
        <v>0.90720000000000001</v>
      </c>
    </row>
    <row r="415" spans="1:9" x14ac:dyDescent="0.2">
      <c r="A415" t="s">
        <v>14</v>
      </c>
      <c r="B415">
        <v>4</v>
      </c>
      <c r="C415">
        <v>1986</v>
      </c>
      <c r="D415">
        <v>4</v>
      </c>
      <c r="E415">
        <v>60</v>
      </c>
      <c r="F415">
        <v>30</v>
      </c>
      <c r="G415">
        <v>0</v>
      </c>
      <c r="H415">
        <v>0</v>
      </c>
      <c r="I415">
        <v>0.88703999999999994</v>
      </c>
    </row>
    <row r="416" spans="1:9" x14ac:dyDescent="0.2">
      <c r="A416" t="s">
        <v>14</v>
      </c>
      <c r="B416">
        <v>4</v>
      </c>
      <c r="C416">
        <v>1986</v>
      </c>
      <c r="D416">
        <v>5</v>
      </c>
      <c r="E416">
        <v>60</v>
      </c>
      <c r="F416">
        <v>30</v>
      </c>
      <c r="G416">
        <v>30</v>
      </c>
      <c r="H416">
        <v>0</v>
      </c>
      <c r="I416">
        <v>1.4313600000000002</v>
      </c>
    </row>
    <row r="417" spans="1:9" x14ac:dyDescent="0.2">
      <c r="A417" t="s">
        <v>14</v>
      </c>
      <c r="B417">
        <v>4</v>
      </c>
      <c r="C417">
        <v>1986</v>
      </c>
      <c r="D417">
        <v>6</v>
      </c>
      <c r="E417">
        <v>60</v>
      </c>
      <c r="F417">
        <v>30</v>
      </c>
      <c r="G417">
        <v>30</v>
      </c>
      <c r="H417">
        <v>0</v>
      </c>
      <c r="I417">
        <v>1.63296</v>
      </c>
    </row>
    <row r="418" spans="1:9" x14ac:dyDescent="0.2">
      <c r="A418" t="s">
        <v>14</v>
      </c>
      <c r="B418">
        <v>4</v>
      </c>
      <c r="C418">
        <v>1987</v>
      </c>
      <c r="D418">
        <v>1</v>
      </c>
      <c r="E418">
        <v>240</v>
      </c>
      <c r="F418">
        <v>0</v>
      </c>
      <c r="G418">
        <v>0</v>
      </c>
      <c r="H418">
        <v>0</v>
      </c>
      <c r="I418">
        <v>0.88703999999999994</v>
      </c>
    </row>
    <row r="419" spans="1:9" x14ac:dyDescent="0.2">
      <c r="A419" t="s">
        <v>14</v>
      </c>
      <c r="B419">
        <v>4</v>
      </c>
      <c r="C419">
        <v>1987</v>
      </c>
      <c r="D419">
        <v>2</v>
      </c>
      <c r="E419">
        <v>0</v>
      </c>
      <c r="F419">
        <v>0</v>
      </c>
      <c r="G419">
        <v>0</v>
      </c>
      <c r="H419">
        <v>0</v>
      </c>
      <c r="I419">
        <v>0.72576000000000007</v>
      </c>
    </row>
    <row r="420" spans="1:9" x14ac:dyDescent="0.2">
      <c r="A420" t="s">
        <v>14</v>
      </c>
      <c r="B420">
        <v>4</v>
      </c>
      <c r="C420">
        <v>1987</v>
      </c>
      <c r="D420">
        <v>3</v>
      </c>
      <c r="E420">
        <v>0</v>
      </c>
      <c r="F420">
        <v>30</v>
      </c>
      <c r="G420">
        <v>0</v>
      </c>
      <c r="H420">
        <v>0</v>
      </c>
      <c r="I420">
        <v>0.83328000000000013</v>
      </c>
    </row>
    <row r="421" spans="1:9" x14ac:dyDescent="0.2">
      <c r="A421" t="s">
        <v>14</v>
      </c>
      <c r="B421">
        <v>4</v>
      </c>
      <c r="C421">
        <v>1987</v>
      </c>
      <c r="D421">
        <v>4</v>
      </c>
      <c r="E421">
        <v>60</v>
      </c>
      <c r="F421">
        <v>30</v>
      </c>
      <c r="G421">
        <v>0</v>
      </c>
      <c r="H421">
        <v>0</v>
      </c>
      <c r="I421">
        <v>0.78624000000000005</v>
      </c>
    </row>
    <row r="422" spans="1:9" x14ac:dyDescent="0.2">
      <c r="A422" t="s">
        <v>14</v>
      </c>
      <c r="B422">
        <v>4</v>
      </c>
      <c r="C422">
        <v>1987</v>
      </c>
      <c r="D422">
        <v>5</v>
      </c>
      <c r="E422">
        <v>60</v>
      </c>
      <c r="F422">
        <v>30</v>
      </c>
      <c r="G422">
        <v>30</v>
      </c>
      <c r="H422">
        <v>0</v>
      </c>
      <c r="I422">
        <v>0.82656000000000007</v>
      </c>
    </row>
    <row r="423" spans="1:9" x14ac:dyDescent="0.2">
      <c r="A423" t="s">
        <v>14</v>
      </c>
      <c r="B423">
        <v>4</v>
      </c>
      <c r="C423">
        <v>1987</v>
      </c>
      <c r="D423">
        <v>6</v>
      </c>
      <c r="E423">
        <v>60</v>
      </c>
      <c r="F423">
        <v>30</v>
      </c>
      <c r="G423">
        <v>30</v>
      </c>
      <c r="H423">
        <v>0</v>
      </c>
      <c r="I423">
        <v>0.93408000000000002</v>
      </c>
    </row>
    <row r="424" spans="1:9" x14ac:dyDescent="0.2">
      <c r="A424" t="s">
        <v>14</v>
      </c>
      <c r="B424">
        <v>4</v>
      </c>
      <c r="C424">
        <v>1988</v>
      </c>
      <c r="D424">
        <v>1</v>
      </c>
      <c r="E424">
        <v>0</v>
      </c>
      <c r="F424">
        <v>0</v>
      </c>
      <c r="G424">
        <v>0</v>
      </c>
      <c r="H424">
        <v>0</v>
      </c>
      <c r="I424">
        <v>2.0563200000000004</v>
      </c>
    </row>
    <row r="425" spans="1:9" x14ac:dyDescent="0.2">
      <c r="A425" t="s">
        <v>14</v>
      </c>
      <c r="B425">
        <v>4</v>
      </c>
      <c r="C425">
        <v>1988</v>
      </c>
      <c r="D425">
        <v>2</v>
      </c>
      <c r="E425">
        <v>0</v>
      </c>
      <c r="F425">
        <v>0</v>
      </c>
      <c r="G425">
        <v>0</v>
      </c>
      <c r="H425">
        <v>0</v>
      </c>
      <c r="I425">
        <v>1.43808</v>
      </c>
    </row>
    <row r="426" spans="1:9" x14ac:dyDescent="0.2">
      <c r="A426" t="s">
        <v>14</v>
      </c>
      <c r="B426">
        <v>4</v>
      </c>
      <c r="C426">
        <v>1988</v>
      </c>
      <c r="D426">
        <v>3</v>
      </c>
      <c r="E426">
        <v>0</v>
      </c>
      <c r="F426">
        <v>30</v>
      </c>
      <c r="G426">
        <v>0</v>
      </c>
      <c r="H426">
        <v>0</v>
      </c>
      <c r="I426">
        <v>1.0752000000000002</v>
      </c>
    </row>
    <row r="427" spans="1:9" x14ac:dyDescent="0.2">
      <c r="A427" t="s">
        <v>14</v>
      </c>
      <c r="B427">
        <v>4</v>
      </c>
      <c r="C427">
        <v>1988</v>
      </c>
      <c r="D427">
        <v>4</v>
      </c>
      <c r="E427">
        <v>60</v>
      </c>
      <c r="F427">
        <v>30</v>
      </c>
      <c r="G427">
        <v>0</v>
      </c>
      <c r="H427">
        <v>0</v>
      </c>
      <c r="I427">
        <v>1.68</v>
      </c>
    </row>
    <row r="428" spans="1:9" x14ac:dyDescent="0.2">
      <c r="A428" t="s">
        <v>14</v>
      </c>
      <c r="B428">
        <v>4</v>
      </c>
      <c r="C428">
        <v>1988</v>
      </c>
      <c r="D428">
        <v>5</v>
      </c>
      <c r="E428">
        <v>60</v>
      </c>
      <c r="F428">
        <v>30</v>
      </c>
      <c r="G428">
        <v>30</v>
      </c>
      <c r="H428">
        <v>0</v>
      </c>
      <c r="I428">
        <v>1.9958400000000001</v>
      </c>
    </row>
    <row r="429" spans="1:9" x14ac:dyDescent="0.2">
      <c r="A429" t="s">
        <v>14</v>
      </c>
      <c r="B429">
        <v>4</v>
      </c>
      <c r="C429">
        <v>1988</v>
      </c>
      <c r="D429">
        <v>6</v>
      </c>
      <c r="E429">
        <v>60</v>
      </c>
      <c r="F429">
        <v>30</v>
      </c>
      <c r="G429">
        <v>30</v>
      </c>
      <c r="H429">
        <v>0</v>
      </c>
      <c r="I429">
        <v>2.1436799999999998</v>
      </c>
    </row>
    <row r="430" spans="1:9" x14ac:dyDescent="0.2">
      <c r="A430" t="s">
        <v>14</v>
      </c>
      <c r="B430">
        <v>4</v>
      </c>
      <c r="C430">
        <v>1989</v>
      </c>
      <c r="D430">
        <v>1</v>
      </c>
      <c r="E430">
        <v>0</v>
      </c>
      <c r="F430">
        <v>0</v>
      </c>
      <c r="G430">
        <v>0</v>
      </c>
      <c r="H430">
        <v>0</v>
      </c>
      <c r="I430">
        <v>1.74048</v>
      </c>
    </row>
    <row r="431" spans="1:9" x14ac:dyDescent="0.2">
      <c r="A431" t="s">
        <v>14</v>
      </c>
      <c r="B431">
        <v>4</v>
      </c>
      <c r="C431">
        <v>1989</v>
      </c>
      <c r="D431">
        <v>2</v>
      </c>
      <c r="E431">
        <v>0</v>
      </c>
      <c r="F431">
        <v>0</v>
      </c>
      <c r="G431">
        <v>0</v>
      </c>
      <c r="H431">
        <v>0</v>
      </c>
      <c r="I431">
        <v>0.79968000000000006</v>
      </c>
    </row>
    <row r="432" spans="1:9" x14ac:dyDescent="0.2">
      <c r="A432" t="s">
        <v>14</v>
      </c>
      <c r="B432">
        <v>4</v>
      </c>
      <c r="C432">
        <v>1989</v>
      </c>
      <c r="D432">
        <v>3</v>
      </c>
      <c r="E432">
        <v>0</v>
      </c>
      <c r="F432">
        <v>30</v>
      </c>
      <c r="G432">
        <v>0</v>
      </c>
      <c r="H432">
        <v>0</v>
      </c>
      <c r="I432">
        <v>1.12896</v>
      </c>
    </row>
    <row r="433" spans="1:9" x14ac:dyDescent="0.2">
      <c r="A433" t="s">
        <v>14</v>
      </c>
      <c r="B433">
        <v>4</v>
      </c>
      <c r="C433">
        <v>1989</v>
      </c>
      <c r="D433">
        <v>4</v>
      </c>
      <c r="E433">
        <v>60</v>
      </c>
      <c r="F433">
        <v>30</v>
      </c>
      <c r="G433">
        <v>0</v>
      </c>
      <c r="H433">
        <v>0</v>
      </c>
      <c r="I433">
        <v>1.0953600000000001</v>
      </c>
    </row>
    <row r="434" spans="1:9" x14ac:dyDescent="0.2">
      <c r="A434" t="s">
        <v>14</v>
      </c>
      <c r="B434">
        <v>4</v>
      </c>
      <c r="C434">
        <v>1989</v>
      </c>
      <c r="D434">
        <v>5</v>
      </c>
      <c r="E434">
        <v>60</v>
      </c>
      <c r="F434">
        <v>30</v>
      </c>
      <c r="G434">
        <v>30</v>
      </c>
      <c r="H434">
        <v>0</v>
      </c>
      <c r="I434">
        <v>1.6847040000000002</v>
      </c>
    </row>
    <row r="435" spans="1:9" x14ac:dyDescent="0.2">
      <c r="A435" t="s">
        <v>14</v>
      </c>
      <c r="B435">
        <v>4</v>
      </c>
      <c r="C435">
        <v>1989</v>
      </c>
      <c r="D435">
        <v>6</v>
      </c>
      <c r="E435">
        <v>60</v>
      </c>
      <c r="F435">
        <v>30</v>
      </c>
      <c r="G435">
        <v>30</v>
      </c>
      <c r="H435">
        <v>0</v>
      </c>
      <c r="I435">
        <v>1.65984</v>
      </c>
    </row>
    <row r="436" spans="1:9" x14ac:dyDescent="0.2">
      <c r="A436" t="s">
        <v>14</v>
      </c>
      <c r="B436">
        <v>4</v>
      </c>
      <c r="C436">
        <v>1990</v>
      </c>
      <c r="D436">
        <v>1</v>
      </c>
      <c r="E436">
        <v>0</v>
      </c>
      <c r="F436">
        <v>0</v>
      </c>
      <c r="G436">
        <v>0</v>
      </c>
      <c r="H436">
        <v>0</v>
      </c>
      <c r="I436">
        <v>2.3251200000000005</v>
      </c>
    </row>
    <row r="437" spans="1:9" x14ac:dyDescent="0.2">
      <c r="A437" t="s">
        <v>14</v>
      </c>
      <c r="B437">
        <v>4</v>
      </c>
      <c r="C437">
        <v>1990</v>
      </c>
      <c r="D437">
        <v>2</v>
      </c>
      <c r="E437">
        <v>0</v>
      </c>
      <c r="F437">
        <v>0</v>
      </c>
      <c r="G437">
        <v>0</v>
      </c>
      <c r="H437">
        <v>0</v>
      </c>
      <c r="I437">
        <v>1.4515200000000001</v>
      </c>
    </row>
    <row r="438" spans="1:9" x14ac:dyDescent="0.2">
      <c r="A438" t="s">
        <v>14</v>
      </c>
      <c r="B438">
        <v>4</v>
      </c>
      <c r="C438">
        <v>1990</v>
      </c>
      <c r="D438">
        <v>3</v>
      </c>
      <c r="E438">
        <v>0</v>
      </c>
      <c r="F438">
        <v>30</v>
      </c>
      <c r="G438">
        <v>0</v>
      </c>
      <c r="H438">
        <v>0</v>
      </c>
      <c r="I438">
        <v>1.23648</v>
      </c>
    </row>
    <row r="439" spans="1:9" x14ac:dyDescent="0.2">
      <c r="A439" t="s">
        <v>14</v>
      </c>
      <c r="B439">
        <v>4</v>
      </c>
      <c r="C439">
        <v>1990</v>
      </c>
      <c r="D439">
        <v>4</v>
      </c>
      <c r="E439">
        <v>60</v>
      </c>
      <c r="F439">
        <v>30</v>
      </c>
      <c r="G439">
        <v>0</v>
      </c>
      <c r="H439">
        <v>0</v>
      </c>
      <c r="I439">
        <v>2.1436799999999998</v>
      </c>
    </row>
    <row r="440" spans="1:9" x14ac:dyDescent="0.2">
      <c r="A440" t="s">
        <v>14</v>
      </c>
      <c r="B440">
        <v>4</v>
      </c>
      <c r="C440">
        <v>1990</v>
      </c>
      <c r="D440">
        <v>5</v>
      </c>
      <c r="E440">
        <v>60</v>
      </c>
      <c r="F440">
        <v>30</v>
      </c>
      <c r="G440">
        <v>30</v>
      </c>
      <c r="H440">
        <v>0</v>
      </c>
      <c r="I440">
        <v>2.16384</v>
      </c>
    </row>
    <row r="441" spans="1:9" x14ac:dyDescent="0.2">
      <c r="A441" t="s">
        <v>14</v>
      </c>
      <c r="B441">
        <v>4</v>
      </c>
      <c r="C441">
        <v>1990</v>
      </c>
      <c r="D441">
        <v>6</v>
      </c>
      <c r="E441">
        <v>60</v>
      </c>
      <c r="F441">
        <v>30</v>
      </c>
      <c r="G441">
        <v>30</v>
      </c>
      <c r="H441">
        <v>0</v>
      </c>
      <c r="I441">
        <v>2.1840000000000002</v>
      </c>
    </row>
    <row r="442" spans="1:9" x14ac:dyDescent="0.2">
      <c r="A442" t="s">
        <v>14</v>
      </c>
      <c r="B442">
        <v>4</v>
      </c>
      <c r="C442">
        <v>1991</v>
      </c>
      <c r="D442">
        <v>1</v>
      </c>
      <c r="E442">
        <v>240</v>
      </c>
      <c r="F442">
        <v>0</v>
      </c>
      <c r="G442">
        <v>0</v>
      </c>
      <c r="H442">
        <v>0</v>
      </c>
      <c r="I442">
        <v>1.7539200000000001</v>
      </c>
    </row>
    <row r="443" spans="1:9" x14ac:dyDescent="0.2">
      <c r="A443" t="s">
        <v>14</v>
      </c>
      <c r="B443">
        <v>4</v>
      </c>
      <c r="C443">
        <v>1991</v>
      </c>
      <c r="D443">
        <v>2</v>
      </c>
      <c r="E443">
        <v>0</v>
      </c>
      <c r="F443">
        <v>0</v>
      </c>
      <c r="G443">
        <v>0</v>
      </c>
      <c r="H443">
        <v>0</v>
      </c>
      <c r="I443">
        <v>1.1155200000000003</v>
      </c>
    </row>
    <row r="444" spans="1:9" x14ac:dyDescent="0.2">
      <c r="A444" t="s">
        <v>14</v>
      </c>
      <c r="B444">
        <v>4</v>
      </c>
      <c r="C444">
        <v>1991</v>
      </c>
      <c r="D444">
        <v>3</v>
      </c>
      <c r="E444">
        <v>0</v>
      </c>
      <c r="F444">
        <v>30</v>
      </c>
      <c r="G444">
        <v>0</v>
      </c>
      <c r="H444">
        <v>0</v>
      </c>
      <c r="I444">
        <v>1.06176</v>
      </c>
    </row>
    <row r="445" spans="1:9" x14ac:dyDescent="0.2">
      <c r="A445" t="s">
        <v>14</v>
      </c>
      <c r="B445">
        <v>4</v>
      </c>
      <c r="C445">
        <v>1991</v>
      </c>
      <c r="D445">
        <v>4</v>
      </c>
      <c r="E445">
        <v>60</v>
      </c>
      <c r="F445">
        <v>30</v>
      </c>
      <c r="G445">
        <v>0</v>
      </c>
      <c r="H445">
        <v>0</v>
      </c>
      <c r="I445">
        <v>1.5926400000000001</v>
      </c>
    </row>
    <row r="446" spans="1:9" x14ac:dyDescent="0.2">
      <c r="A446" t="s">
        <v>14</v>
      </c>
      <c r="B446">
        <v>4</v>
      </c>
      <c r="C446">
        <v>1991</v>
      </c>
      <c r="D446">
        <v>5</v>
      </c>
      <c r="E446">
        <v>60</v>
      </c>
      <c r="F446">
        <v>30</v>
      </c>
      <c r="G446">
        <v>30</v>
      </c>
      <c r="H446">
        <v>0</v>
      </c>
      <c r="I446">
        <v>2.8291200000000005</v>
      </c>
    </row>
    <row r="447" spans="1:9" x14ac:dyDescent="0.2">
      <c r="A447" t="s">
        <v>14</v>
      </c>
      <c r="B447">
        <v>4</v>
      </c>
      <c r="C447">
        <v>1991</v>
      </c>
      <c r="D447">
        <v>6</v>
      </c>
      <c r="E447">
        <v>60</v>
      </c>
      <c r="F447">
        <v>30</v>
      </c>
      <c r="G447">
        <v>30</v>
      </c>
      <c r="H447">
        <v>0</v>
      </c>
      <c r="I447">
        <v>2.9635200000000004</v>
      </c>
    </row>
    <row r="448" spans="1:9" x14ac:dyDescent="0.2">
      <c r="A448" t="s">
        <v>14</v>
      </c>
      <c r="B448">
        <v>4</v>
      </c>
      <c r="C448">
        <v>1992</v>
      </c>
      <c r="D448">
        <v>1</v>
      </c>
      <c r="E448">
        <v>0</v>
      </c>
      <c r="F448">
        <v>0</v>
      </c>
      <c r="G448">
        <v>0</v>
      </c>
      <c r="H448">
        <v>0</v>
      </c>
      <c r="I448">
        <v>1.4292163200000001</v>
      </c>
    </row>
    <row r="449" spans="1:9" x14ac:dyDescent="0.2">
      <c r="A449" t="s">
        <v>14</v>
      </c>
      <c r="B449">
        <v>4</v>
      </c>
      <c r="C449">
        <v>1992</v>
      </c>
      <c r="D449">
        <v>2</v>
      </c>
      <c r="E449">
        <v>0</v>
      </c>
      <c r="F449">
        <v>0</v>
      </c>
      <c r="G449">
        <v>0</v>
      </c>
      <c r="H449">
        <v>0</v>
      </c>
      <c r="I449">
        <v>0.90324192000000003</v>
      </c>
    </row>
    <row r="450" spans="1:9" x14ac:dyDescent="0.2">
      <c r="A450" t="s">
        <v>14</v>
      </c>
      <c r="B450">
        <v>4</v>
      </c>
      <c r="C450">
        <v>1992</v>
      </c>
      <c r="D450">
        <v>3</v>
      </c>
      <c r="E450">
        <v>0</v>
      </c>
      <c r="F450">
        <v>30</v>
      </c>
      <c r="G450">
        <v>0</v>
      </c>
      <c r="H450">
        <v>0</v>
      </c>
      <c r="I450">
        <v>0.78851808000000001</v>
      </c>
    </row>
    <row r="451" spans="1:9" x14ac:dyDescent="0.2">
      <c r="A451" t="s">
        <v>14</v>
      </c>
      <c r="B451">
        <v>4</v>
      </c>
      <c r="C451">
        <v>1992</v>
      </c>
      <c r="D451">
        <v>4</v>
      </c>
      <c r="E451">
        <v>60</v>
      </c>
      <c r="F451">
        <v>30</v>
      </c>
      <c r="G451">
        <v>0</v>
      </c>
      <c r="H451">
        <v>0</v>
      </c>
      <c r="I451">
        <v>1.61527296</v>
      </c>
    </row>
    <row r="452" spans="1:9" x14ac:dyDescent="0.2">
      <c r="A452" t="s">
        <v>14</v>
      </c>
      <c r="B452">
        <v>4</v>
      </c>
      <c r="C452">
        <v>1992</v>
      </c>
      <c r="D452">
        <v>5</v>
      </c>
      <c r="E452">
        <v>60</v>
      </c>
      <c r="F452">
        <v>30</v>
      </c>
      <c r="G452">
        <v>30</v>
      </c>
      <c r="H452">
        <v>0</v>
      </c>
      <c r="I452">
        <v>2.1220819200000003</v>
      </c>
    </row>
    <row r="453" spans="1:9" x14ac:dyDescent="0.2">
      <c r="A453" t="s">
        <v>14</v>
      </c>
      <c r="B453">
        <v>4</v>
      </c>
      <c r="C453">
        <v>1992</v>
      </c>
      <c r="D453">
        <v>6</v>
      </c>
      <c r="E453">
        <v>60</v>
      </c>
      <c r="F453">
        <v>30</v>
      </c>
      <c r="G453">
        <v>30</v>
      </c>
      <c r="H453">
        <v>0</v>
      </c>
      <c r="I453">
        <v>1.9736975999999999</v>
      </c>
    </row>
    <row r="454" spans="1:9" x14ac:dyDescent="0.2">
      <c r="A454" t="s">
        <v>15</v>
      </c>
      <c r="B454">
        <v>4</v>
      </c>
      <c r="C454">
        <v>1993</v>
      </c>
      <c r="D454">
        <v>1</v>
      </c>
      <c r="E454">
        <v>0</v>
      </c>
      <c r="F454">
        <v>0</v>
      </c>
      <c r="G454">
        <v>0</v>
      </c>
      <c r="H454">
        <v>0</v>
      </c>
      <c r="I454">
        <v>2.4995376</v>
      </c>
    </row>
    <row r="455" spans="1:9" x14ac:dyDescent="0.2">
      <c r="A455" t="s">
        <v>15</v>
      </c>
      <c r="B455">
        <v>4</v>
      </c>
      <c r="C455">
        <v>1993</v>
      </c>
      <c r="D455">
        <v>2</v>
      </c>
      <c r="E455">
        <v>0</v>
      </c>
      <c r="F455">
        <v>0</v>
      </c>
      <c r="G455">
        <v>0</v>
      </c>
      <c r="H455">
        <v>0</v>
      </c>
      <c r="I455">
        <v>1.25962368</v>
      </c>
    </row>
    <row r="456" spans="1:9" x14ac:dyDescent="0.2">
      <c r="A456" t="s">
        <v>15</v>
      </c>
      <c r="B456">
        <v>4</v>
      </c>
      <c r="C456">
        <v>1993</v>
      </c>
      <c r="D456">
        <v>3</v>
      </c>
      <c r="E456">
        <v>0</v>
      </c>
      <c r="F456">
        <v>30</v>
      </c>
      <c r="G456">
        <v>0</v>
      </c>
      <c r="H456">
        <v>0</v>
      </c>
      <c r="I456">
        <v>1.3823107200000002</v>
      </c>
    </row>
    <row r="457" spans="1:9" x14ac:dyDescent="0.2">
      <c r="A457" t="s">
        <v>15</v>
      </c>
      <c r="B457">
        <v>4</v>
      </c>
      <c r="C457">
        <v>1993</v>
      </c>
      <c r="D457">
        <v>4</v>
      </c>
      <c r="E457">
        <v>60</v>
      </c>
      <c r="F457">
        <v>30</v>
      </c>
      <c r="G457">
        <v>0</v>
      </c>
      <c r="H457">
        <v>0</v>
      </c>
      <c r="I457">
        <v>1.95898752</v>
      </c>
    </row>
    <row r="458" spans="1:9" x14ac:dyDescent="0.2">
      <c r="A458" t="s">
        <v>15</v>
      </c>
      <c r="B458">
        <v>4</v>
      </c>
      <c r="C458">
        <v>1993</v>
      </c>
      <c r="D458">
        <v>5</v>
      </c>
      <c r="E458">
        <v>60</v>
      </c>
      <c r="F458">
        <v>30</v>
      </c>
      <c r="G458">
        <v>30</v>
      </c>
      <c r="H458">
        <v>0</v>
      </c>
      <c r="I458">
        <v>2.4825561600000001</v>
      </c>
    </row>
    <row r="459" spans="1:9" x14ac:dyDescent="0.2">
      <c r="A459" t="s">
        <v>15</v>
      </c>
      <c r="B459">
        <v>4</v>
      </c>
      <c r="C459">
        <v>1993</v>
      </c>
      <c r="D459">
        <v>6</v>
      </c>
      <c r="E459">
        <v>60</v>
      </c>
      <c r="F459">
        <v>30</v>
      </c>
      <c r="G459">
        <v>30</v>
      </c>
      <c r="H459">
        <v>0</v>
      </c>
      <c r="I459">
        <v>2.75431968</v>
      </c>
    </row>
    <row r="460" spans="1:9" x14ac:dyDescent="0.2">
      <c r="A460" t="s">
        <v>15</v>
      </c>
      <c r="B460">
        <v>4</v>
      </c>
      <c r="C460">
        <v>1994</v>
      </c>
      <c r="D460">
        <v>1</v>
      </c>
      <c r="E460">
        <v>0</v>
      </c>
      <c r="F460">
        <v>0</v>
      </c>
      <c r="G460">
        <v>0</v>
      </c>
      <c r="H460">
        <v>0</v>
      </c>
      <c r="I460">
        <v>1.5101452800000001</v>
      </c>
    </row>
    <row r="461" spans="1:9" x14ac:dyDescent="0.2">
      <c r="A461" t="s">
        <v>15</v>
      </c>
      <c r="B461">
        <v>4</v>
      </c>
      <c r="C461">
        <v>1994</v>
      </c>
      <c r="D461">
        <v>2</v>
      </c>
      <c r="E461">
        <v>0</v>
      </c>
      <c r="F461">
        <v>0</v>
      </c>
      <c r="G461">
        <v>0</v>
      </c>
      <c r="H461">
        <v>0</v>
      </c>
      <c r="I461">
        <v>0.6284208</v>
      </c>
    </row>
    <row r="462" spans="1:9" x14ac:dyDescent="0.2">
      <c r="A462" t="s">
        <v>15</v>
      </c>
      <c r="B462">
        <v>4</v>
      </c>
      <c r="C462">
        <v>1994</v>
      </c>
      <c r="D462">
        <v>3</v>
      </c>
      <c r="E462">
        <v>0</v>
      </c>
      <c r="F462">
        <v>30</v>
      </c>
      <c r="G462">
        <v>0</v>
      </c>
      <c r="H462">
        <v>0</v>
      </c>
      <c r="I462">
        <v>0.65351327999999997</v>
      </c>
    </row>
    <row r="463" spans="1:9" x14ac:dyDescent="0.2">
      <c r="A463" t="s">
        <v>15</v>
      </c>
      <c r="B463">
        <v>4</v>
      </c>
      <c r="C463">
        <v>1994</v>
      </c>
      <c r="D463">
        <v>4</v>
      </c>
      <c r="E463">
        <v>60</v>
      </c>
      <c r="F463">
        <v>30</v>
      </c>
      <c r="G463">
        <v>0</v>
      </c>
      <c r="H463">
        <v>0</v>
      </c>
      <c r="I463">
        <v>2.1467712000000003</v>
      </c>
    </row>
    <row r="464" spans="1:9" x14ac:dyDescent="0.2">
      <c r="A464" t="s">
        <v>15</v>
      </c>
      <c r="B464">
        <v>4</v>
      </c>
      <c r="C464">
        <v>1994</v>
      </c>
      <c r="D464">
        <v>5</v>
      </c>
      <c r="E464">
        <v>60</v>
      </c>
      <c r="F464">
        <v>30</v>
      </c>
      <c r="G464">
        <v>30</v>
      </c>
      <c r="H464">
        <v>0</v>
      </c>
      <c r="I464">
        <v>2.1269606400000001</v>
      </c>
    </row>
    <row r="465" spans="1:9" x14ac:dyDescent="0.2">
      <c r="A465" t="s">
        <v>15</v>
      </c>
      <c r="B465">
        <v>4</v>
      </c>
      <c r="C465">
        <v>1994</v>
      </c>
      <c r="D465">
        <v>6</v>
      </c>
      <c r="E465">
        <v>60</v>
      </c>
      <c r="F465">
        <v>30</v>
      </c>
      <c r="G465">
        <v>30</v>
      </c>
      <c r="H465">
        <v>0</v>
      </c>
      <c r="I465">
        <v>1.86537792</v>
      </c>
    </row>
    <row r="466" spans="1:9" x14ac:dyDescent="0.2">
      <c r="A466" t="s">
        <v>16</v>
      </c>
      <c r="B466">
        <v>5</v>
      </c>
      <c r="C466">
        <v>1995</v>
      </c>
      <c r="D466">
        <v>1</v>
      </c>
      <c r="E466">
        <v>240</v>
      </c>
      <c r="F466">
        <v>0</v>
      </c>
      <c r="G466">
        <v>0</v>
      </c>
      <c r="H466">
        <v>0</v>
      </c>
      <c r="I466">
        <v>0.36947903999999998</v>
      </c>
    </row>
    <row r="467" spans="1:9" x14ac:dyDescent="0.2">
      <c r="A467" t="s">
        <v>16</v>
      </c>
      <c r="B467">
        <v>5</v>
      </c>
      <c r="C467">
        <v>1995</v>
      </c>
      <c r="D467">
        <v>2</v>
      </c>
      <c r="E467">
        <v>0</v>
      </c>
      <c r="F467">
        <v>0</v>
      </c>
      <c r="G467">
        <v>0</v>
      </c>
      <c r="H467">
        <v>0</v>
      </c>
      <c r="I467">
        <v>0.17553984000000003</v>
      </c>
    </row>
    <row r="468" spans="1:9" x14ac:dyDescent="0.2">
      <c r="A468" t="s">
        <v>16</v>
      </c>
      <c r="B468">
        <v>5</v>
      </c>
      <c r="C468">
        <v>1995</v>
      </c>
      <c r="D468">
        <v>3</v>
      </c>
      <c r="E468">
        <v>0</v>
      </c>
      <c r="F468">
        <v>30</v>
      </c>
      <c r="G468">
        <v>0</v>
      </c>
      <c r="H468">
        <v>0</v>
      </c>
      <c r="I468">
        <v>0.17396063999999997</v>
      </c>
    </row>
    <row r="469" spans="1:9" x14ac:dyDescent="0.2">
      <c r="A469" t="s">
        <v>16</v>
      </c>
      <c r="B469">
        <v>5</v>
      </c>
      <c r="C469">
        <v>1995</v>
      </c>
      <c r="D469">
        <v>4</v>
      </c>
      <c r="E469">
        <v>60</v>
      </c>
      <c r="F469">
        <v>30</v>
      </c>
      <c r="G469">
        <v>0</v>
      </c>
      <c r="H469">
        <v>0</v>
      </c>
      <c r="I469">
        <v>0.62213760000000007</v>
      </c>
    </row>
    <row r="470" spans="1:9" x14ac:dyDescent="0.2">
      <c r="A470" t="s">
        <v>16</v>
      </c>
      <c r="B470">
        <v>5</v>
      </c>
      <c r="C470">
        <v>1995</v>
      </c>
      <c r="D470">
        <v>5</v>
      </c>
      <c r="E470">
        <v>60</v>
      </c>
      <c r="F470">
        <v>30</v>
      </c>
      <c r="G470">
        <v>30</v>
      </c>
      <c r="H470">
        <v>0</v>
      </c>
      <c r="I470">
        <v>0.57160991999999999</v>
      </c>
    </row>
    <row r="471" spans="1:9" x14ac:dyDescent="0.2">
      <c r="A471" t="s">
        <v>16</v>
      </c>
      <c r="B471">
        <v>5</v>
      </c>
      <c r="C471">
        <v>1995</v>
      </c>
      <c r="D471">
        <v>6</v>
      </c>
      <c r="E471">
        <v>60</v>
      </c>
      <c r="F471">
        <v>30</v>
      </c>
      <c r="G471">
        <v>30</v>
      </c>
      <c r="H471">
        <v>0</v>
      </c>
      <c r="I471">
        <v>0.47081664000000001</v>
      </c>
    </row>
    <row r="472" spans="1:9" x14ac:dyDescent="0.2">
      <c r="A472" t="s">
        <v>16</v>
      </c>
      <c r="B472">
        <v>5</v>
      </c>
      <c r="C472">
        <v>1996</v>
      </c>
      <c r="D472">
        <v>1</v>
      </c>
      <c r="E472">
        <v>0</v>
      </c>
      <c r="F472">
        <v>0</v>
      </c>
      <c r="G472">
        <v>0</v>
      </c>
      <c r="H472">
        <v>0</v>
      </c>
      <c r="I472">
        <v>1.6692480000000001</v>
      </c>
    </row>
    <row r="473" spans="1:9" x14ac:dyDescent="0.2">
      <c r="A473" t="s">
        <v>16</v>
      </c>
      <c r="B473">
        <v>5</v>
      </c>
      <c r="C473">
        <v>1996</v>
      </c>
      <c r="D473">
        <v>2</v>
      </c>
      <c r="E473">
        <v>0</v>
      </c>
      <c r="F473">
        <v>0</v>
      </c>
      <c r="G473">
        <v>0</v>
      </c>
      <c r="H473">
        <v>0</v>
      </c>
      <c r="I473">
        <v>0.9676800000000001</v>
      </c>
    </row>
    <row r="474" spans="1:9" x14ac:dyDescent="0.2">
      <c r="A474" t="s">
        <v>16</v>
      </c>
      <c r="B474">
        <v>5</v>
      </c>
      <c r="C474">
        <v>1996</v>
      </c>
      <c r="D474">
        <v>3</v>
      </c>
      <c r="E474">
        <v>0</v>
      </c>
      <c r="F474">
        <v>30</v>
      </c>
      <c r="G474">
        <v>0</v>
      </c>
      <c r="H474">
        <v>0</v>
      </c>
      <c r="I474">
        <v>1.008672</v>
      </c>
    </row>
    <row r="475" spans="1:9" x14ac:dyDescent="0.2">
      <c r="A475" t="s">
        <v>16</v>
      </c>
      <c r="B475">
        <v>5</v>
      </c>
      <c r="C475">
        <v>1996</v>
      </c>
      <c r="D475">
        <v>4</v>
      </c>
      <c r="E475">
        <v>60</v>
      </c>
      <c r="F475">
        <v>30</v>
      </c>
      <c r="G475">
        <v>0</v>
      </c>
      <c r="H475">
        <v>0</v>
      </c>
      <c r="I475">
        <v>1.491168</v>
      </c>
    </row>
    <row r="476" spans="1:9" x14ac:dyDescent="0.2">
      <c r="A476" t="s">
        <v>16</v>
      </c>
      <c r="B476">
        <v>5</v>
      </c>
      <c r="C476">
        <v>1996</v>
      </c>
      <c r="D476">
        <v>5</v>
      </c>
      <c r="E476">
        <v>60</v>
      </c>
      <c r="F476">
        <v>30</v>
      </c>
      <c r="G476">
        <v>30</v>
      </c>
      <c r="H476">
        <v>0</v>
      </c>
      <c r="I476">
        <v>1.61616</v>
      </c>
    </row>
    <row r="477" spans="1:9" x14ac:dyDescent="0.2">
      <c r="A477" t="s">
        <v>16</v>
      </c>
      <c r="B477">
        <v>5</v>
      </c>
      <c r="C477">
        <v>1996</v>
      </c>
      <c r="D477">
        <v>6</v>
      </c>
      <c r="E477">
        <v>60</v>
      </c>
      <c r="F477">
        <v>30</v>
      </c>
      <c r="G477">
        <v>30</v>
      </c>
      <c r="H477">
        <v>0</v>
      </c>
      <c r="I477">
        <v>1.884288</v>
      </c>
    </row>
    <row r="478" spans="1:9" x14ac:dyDescent="0.2">
      <c r="A478" t="s">
        <v>16</v>
      </c>
      <c r="B478">
        <v>5</v>
      </c>
      <c r="C478">
        <v>1997</v>
      </c>
      <c r="D478">
        <v>1</v>
      </c>
      <c r="E478">
        <v>0</v>
      </c>
      <c r="F478">
        <v>0</v>
      </c>
      <c r="G478">
        <v>0</v>
      </c>
      <c r="H478">
        <v>0</v>
      </c>
      <c r="I478">
        <v>3.4540799999999998</v>
      </c>
    </row>
    <row r="479" spans="1:9" x14ac:dyDescent="0.2">
      <c r="A479" t="s">
        <v>16</v>
      </c>
      <c r="B479">
        <v>5</v>
      </c>
      <c r="C479">
        <v>1997</v>
      </c>
      <c r="D479">
        <v>2</v>
      </c>
      <c r="E479">
        <v>0</v>
      </c>
      <c r="F479">
        <v>0</v>
      </c>
      <c r="G479">
        <v>0</v>
      </c>
      <c r="H479">
        <v>0</v>
      </c>
      <c r="I479">
        <v>1.3977600000000001</v>
      </c>
    </row>
    <row r="480" spans="1:9" x14ac:dyDescent="0.2">
      <c r="A480" t="s">
        <v>16</v>
      </c>
      <c r="B480">
        <v>5</v>
      </c>
      <c r="C480">
        <v>1997</v>
      </c>
      <c r="D480">
        <v>3</v>
      </c>
      <c r="E480">
        <v>0</v>
      </c>
      <c r="F480">
        <v>30</v>
      </c>
      <c r="G480">
        <v>0</v>
      </c>
      <c r="H480">
        <v>0</v>
      </c>
      <c r="I480">
        <v>1.3910400000000001</v>
      </c>
    </row>
    <row r="481" spans="1:9" x14ac:dyDescent="0.2">
      <c r="A481" t="s">
        <v>16</v>
      </c>
      <c r="B481">
        <v>5</v>
      </c>
      <c r="C481">
        <v>1997</v>
      </c>
      <c r="D481">
        <v>4</v>
      </c>
      <c r="E481">
        <v>60</v>
      </c>
      <c r="F481">
        <v>30</v>
      </c>
      <c r="G481">
        <v>0</v>
      </c>
      <c r="H481">
        <v>0</v>
      </c>
      <c r="I481">
        <v>4.0857599999999996</v>
      </c>
    </row>
    <row r="482" spans="1:9" x14ac:dyDescent="0.2">
      <c r="A482" t="s">
        <v>16</v>
      </c>
      <c r="B482">
        <v>5</v>
      </c>
      <c r="C482">
        <v>1997</v>
      </c>
      <c r="D482">
        <v>5</v>
      </c>
      <c r="E482">
        <v>60</v>
      </c>
      <c r="F482">
        <v>30</v>
      </c>
      <c r="G482">
        <v>30</v>
      </c>
      <c r="H482">
        <v>0</v>
      </c>
      <c r="I482">
        <v>4.2067200000000007</v>
      </c>
    </row>
    <row r="483" spans="1:9" x14ac:dyDescent="0.2">
      <c r="A483" t="s">
        <v>16</v>
      </c>
      <c r="B483">
        <v>5</v>
      </c>
      <c r="C483">
        <v>1997</v>
      </c>
      <c r="D483">
        <v>6</v>
      </c>
      <c r="E483">
        <v>60</v>
      </c>
      <c r="F483">
        <v>30</v>
      </c>
      <c r="G483">
        <v>30</v>
      </c>
      <c r="H483">
        <v>0</v>
      </c>
      <c r="I483">
        <v>4.1865600000000001</v>
      </c>
    </row>
    <row r="484" spans="1:9" x14ac:dyDescent="0.2">
      <c r="A484" t="s">
        <v>16</v>
      </c>
      <c r="B484">
        <v>5</v>
      </c>
      <c r="C484">
        <v>1998</v>
      </c>
      <c r="D484">
        <v>1</v>
      </c>
      <c r="E484">
        <v>0</v>
      </c>
      <c r="F484">
        <v>0</v>
      </c>
      <c r="G484">
        <v>0</v>
      </c>
      <c r="H484">
        <v>0</v>
      </c>
      <c r="I484">
        <v>2.0717759999999998</v>
      </c>
    </row>
    <row r="485" spans="1:9" x14ac:dyDescent="0.2">
      <c r="A485" t="s">
        <v>16</v>
      </c>
      <c r="B485">
        <v>5</v>
      </c>
      <c r="C485">
        <v>1998</v>
      </c>
      <c r="D485">
        <v>2</v>
      </c>
      <c r="E485">
        <v>0</v>
      </c>
      <c r="F485">
        <v>0</v>
      </c>
      <c r="G485">
        <v>0</v>
      </c>
      <c r="H485">
        <v>0</v>
      </c>
      <c r="I485">
        <v>0.97440000000000004</v>
      </c>
    </row>
    <row r="486" spans="1:9" x14ac:dyDescent="0.2">
      <c r="A486" t="s">
        <v>16</v>
      </c>
      <c r="B486">
        <v>5</v>
      </c>
      <c r="C486">
        <v>1998</v>
      </c>
      <c r="D486">
        <v>3</v>
      </c>
      <c r="E486">
        <v>0</v>
      </c>
      <c r="F486">
        <v>30</v>
      </c>
      <c r="G486">
        <v>0</v>
      </c>
      <c r="H486">
        <v>0</v>
      </c>
      <c r="I486">
        <v>1.261344</v>
      </c>
    </row>
    <row r="487" spans="1:9" x14ac:dyDescent="0.2">
      <c r="A487" t="s">
        <v>16</v>
      </c>
      <c r="B487">
        <v>5</v>
      </c>
      <c r="C487">
        <v>1998</v>
      </c>
      <c r="D487">
        <v>4</v>
      </c>
      <c r="E487">
        <v>60</v>
      </c>
      <c r="F487">
        <v>30</v>
      </c>
      <c r="G487">
        <v>0</v>
      </c>
      <c r="H487">
        <v>0</v>
      </c>
      <c r="I487">
        <v>2.2720320000000003</v>
      </c>
    </row>
    <row r="488" spans="1:9" x14ac:dyDescent="0.2">
      <c r="A488" t="s">
        <v>16</v>
      </c>
      <c r="B488">
        <v>5</v>
      </c>
      <c r="C488">
        <v>1998</v>
      </c>
      <c r="D488">
        <v>5</v>
      </c>
      <c r="E488">
        <v>60</v>
      </c>
      <c r="F488">
        <v>30</v>
      </c>
      <c r="G488">
        <v>30</v>
      </c>
      <c r="H488">
        <v>0</v>
      </c>
      <c r="I488">
        <v>2.5092480000000004</v>
      </c>
    </row>
    <row r="489" spans="1:9" x14ac:dyDescent="0.2">
      <c r="A489" t="s">
        <v>16</v>
      </c>
      <c r="B489">
        <v>5</v>
      </c>
      <c r="C489">
        <v>1998</v>
      </c>
      <c r="D489">
        <v>6</v>
      </c>
      <c r="E489">
        <v>60</v>
      </c>
      <c r="F489">
        <v>30</v>
      </c>
      <c r="G489">
        <v>30</v>
      </c>
      <c r="H489">
        <v>0</v>
      </c>
      <c r="I489">
        <v>2.591904</v>
      </c>
    </row>
    <row r="490" spans="1:9" x14ac:dyDescent="0.2">
      <c r="A490" t="s">
        <v>16</v>
      </c>
      <c r="B490">
        <v>5</v>
      </c>
      <c r="C490">
        <v>1999</v>
      </c>
      <c r="D490">
        <v>1</v>
      </c>
      <c r="E490">
        <v>240</v>
      </c>
      <c r="F490">
        <v>0</v>
      </c>
      <c r="G490">
        <v>0</v>
      </c>
      <c r="H490">
        <v>0</v>
      </c>
      <c r="I490">
        <v>2.7446202721461934</v>
      </c>
    </row>
    <row r="491" spans="1:9" x14ac:dyDescent="0.2">
      <c r="A491" t="s">
        <v>16</v>
      </c>
      <c r="B491">
        <v>5</v>
      </c>
      <c r="C491">
        <v>1999</v>
      </c>
      <c r="D491">
        <v>2</v>
      </c>
      <c r="E491">
        <v>0</v>
      </c>
      <c r="F491">
        <v>0</v>
      </c>
      <c r="G491">
        <v>0</v>
      </c>
      <c r="H491">
        <v>0</v>
      </c>
      <c r="I491">
        <v>1.7675191459736042</v>
      </c>
    </row>
    <row r="492" spans="1:9" x14ac:dyDescent="0.2">
      <c r="A492" t="s">
        <v>16</v>
      </c>
      <c r="B492">
        <v>5</v>
      </c>
      <c r="C492">
        <v>1999</v>
      </c>
      <c r="D492">
        <v>3</v>
      </c>
      <c r="E492">
        <v>0</v>
      </c>
      <c r="F492">
        <v>30</v>
      </c>
      <c r="G492">
        <v>0</v>
      </c>
      <c r="H492">
        <v>0</v>
      </c>
      <c r="I492">
        <v>1.370729133612183</v>
      </c>
    </row>
    <row r="493" spans="1:9" x14ac:dyDescent="0.2">
      <c r="A493" t="s">
        <v>16</v>
      </c>
      <c r="B493">
        <v>5</v>
      </c>
      <c r="C493">
        <v>1999</v>
      </c>
      <c r="D493">
        <v>4</v>
      </c>
      <c r="E493">
        <v>60</v>
      </c>
      <c r="F493">
        <v>30</v>
      </c>
      <c r="G493">
        <v>0</v>
      </c>
      <c r="H493">
        <v>0</v>
      </c>
      <c r="I493">
        <v>3.4989664726416247</v>
      </c>
    </row>
    <row r="494" spans="1:9" x14ac:dyDescent="0.2">
      <c r="A494" t="s">
        <v>16</v>
      </c>
      <c r="B494">
        <v>5</v>
      </c>
      <c r="C494">
        <v>1999</v>
      </c>
      <c r="D494">
        <v>5</v>
      </c>
      <c r="E494">
        <v>60</v>
      </c>
      <c r="F494">
        <v>30</v>
      </c>
      <c r="G494">
        <v>30</v>
      </c>
      <c r="H494">
        <v>0</v>
      </c>
      <c r="I494">
        <v>3.551153422294417</v>
      </c>
    </row>
    <row r="495" spans="1:9" x14ac:dyDescent="0.2">
      <c r="A495" t="s">
        <v>16</v>
      </c>
      <c r="B495">
        <v>5</v>
      </c>
      <c r="C495">
        <v>1999</v>
      </c>
      <c r="D495">
        <v>6</v>
      </c>
      <c r="E495">
        <v>60</v>
      </c>
      <c r="F495">
        <v>30</v>
      </c>
      <c r="G495">
        <v>30</v>
      </c>
      <c r="H495">
        <v>0</v>
      </c>
      <c r="I495">
        <v>2.5279397243451776</v>
      </c>
    </row>
    <row r="496" spans="1:9" x14ac:dyDescent="0.2">
      <c r="A496" t="s">
        <v>32</v>
      </c>
      <c r="B496">
        <v>5</v>
      </c>
      <c r="C496">
        <v>2000</v>
      </c>
      <c r="D496">
        <v>1</v>
      </c>
      <c r="E496">
        <v>0</v>
      </c>
      <c r="F496">
        <v>0</v>
      </c>
      <c r="G496">
        <v>0</v>
      </c>
      <c r="H496">
        <v>0</v>
      </c>
      <c r="I496">
        <v>2.4734182253268298</v>
      </c>
    </row>
    <row r="497" spans="1:9" x14ac:dyDescent="0.2">
      <c r="A497" t="s">
        <v>32</v>
      </c>
      <c r="B497">
        <v>5</v>
      </c>
      <c r="C497">
        <v>2000</v>
      </c>
      <c r="D497">
        <v>2</v>
      </c>
      <c r="E497">
        <v>0</v>
      </c>
      <c r="F497">
        <v>0</v>
      </c>
      <c r="G497">
        <v>0</v>
      </c>
      <c r="H497">
        <v>0</v>
      </c>
      <c r="I497">
        <v>1.5116083256195121</v>
      </c>
    </row>
    <row r="498" spans="1:9" x14ac:dyDescent="0.2">
      <c r="A498" t="s">
        <v>32</v>
      </c>
      <c r="B498">
        <v>5</v>
      </c>
      <c r="C498">
        <v>2000</v>
      </c>
      <c r="D498">
        <v>3</v>
      </c>
      <c r="E498">
        <v>0</v>
      </c>
      <c r="F498">
        <v>30</v>
      </c>
      <c r="G498">
        <v>0</v>
      </c>
      <c r="H498">
        <v>0</v>
      </c>
      <c r="I498">
        <v>1.5341230234536583</v>
      </c>
    </row>
    <row r="499" spans="1:9" x14ac:dyDescent="0.2">
      <c r="A499" t="s">
        <v>32</v>
      </c>
      <c r="B499">
        <v>5</v>
      </c>
      <c r="C499">
        <v>2000</v>
      </c>
      <c r="D499">
        <v>4</v>
      </c>
      <c r="E499">
        <v>60</v>
      </c>
      <c r="F499">
        <v>30</v>
      </c>
      <c r="G499">
        <v>0</v>
      </c>
      <c r="H499">
        <v>0</v>
      </c>
      <c r="I499">
        <v>2.2245820865560977</v>
      </c>
    </row>
    <row r="500" spans="1:9" x14ac:dyDescent="0.2">
      <c r="A500" t="s">
        <v>32</v>
      </c>
      <c r="B500">
        <v>5</v>
      </c>
      <c r="C500">
        <v>2000</v>
      </c>
      <c r="D500">
        <v>5</v>
      </c>
      <c r="E500">
        <v>60</v>
      </c>
      <c r="F500">
        <v>30</v>
      </c>
      <c r="G500">
        <v>30</v>
      </c>
      <c r="H500">
        <v>0</v>
      </c>
      <c r="I500">
        <v>2.5615112494829271</v>
      </c>
    </row>
    <row r="501" spans="1:9" x14ac:dyDescent="0.2">
      <c r="A501" t="s">
        <v>32</v>
      </c>
      <c r="B501">
        <v>5</v>
      </c>
      <c r="C501">
        <v>2000</v>
      </c>
      <c r="D501">
        <v>6</v>
      </c>
      <c r="E501">
        <v>60</v>
      </c>
      <c r="F501">
        <v>30</v>
      </c>
      <c r="G501">
        <v>30</v>
      </c>
      <c r="H501">
        <v>0</v>
      </c>
      <c r="I501">
        <v>2.37766204097561</v>
      </c>
    </row>
    <row r="502" spans="1:9" x14ac:dyDescent="0.2">
      <c r="A502" t="s">
        <v>32</v>
      </c>
      <c r="B502">
        <v>5</v>
      </c>
      <c r="C502">
        <v>2001</v>
      </c>
      <c r="D502">
        <v>1</v>
      </c>
      <c r="E502">
        <v>0</v>
      </c>
      <c r="F502">
        <v>0</v>
      </c>
      <c r="G502">
        <v>0</v>
      </c>
      <c r="H502">
        <v>0</v>
      </c>
      <c r="I502">
        <v>2.5629939043902445</v>
      </c>
    </row>
    <row r="503" spans="1:9" x14ac:dyDescent="0.2">
      <c r="A503" t="s">
        <v>32</v>
      </c>
      <c r="B503">
        <v>5</v>
      </c>
      <c r="C503">
        <v>2001</v>
      </c>
      <c r="D503">
        <v>2</v>
      </c>
      <c r="E503">
        <v>0</v>
      </c>
      <c r="F503">
        <v>0</v>
      </c>
      <c r="G503">
        <v>0</v>
      </c>
      <c r="H503">
        <v>0</v>
      </c>
      <c r="I503">
        <v>0.79513616546341448</v>
      </c>
    </row>
    <row r="504" spans="1:9" x14ac:dyDescent="0.2">
      <c r="A504" t="s">
        <v>32</v>
      </c>
      <c r="B504">
        <v>5</v>
      </c>
      <c r="C504">
        <v>2001</v>
      </c>
      <c r="D504">
        <v>3</v>
      </c>
      <c r="E504">
        <v>0</v>
      </c>
      <c r="F504">
        <v>30</v>
      </c>
      <c r="G504">
        <v>0</v>
      </c>
      <c r="H504">
        <v>0</v>
      </c>
      <c r="I504">
        <v>1.2206414648195123</v>
      </c>
    </row>
    <row r="505" spans="1:9" x14ac:dyDescent="0.2">
      <c r="A505" t="s">
        <v>32</v>
      </c>
      <c r="B505">
        <v>5</v>
      </c>
      <c r="C505">
        <v>2001</v>
      </c>
      <c r="D505">
        <v>4</v>
      </c>
      <c r="E505">
        <v>60</v>
      </c>
      <c r="F505">
        <v>30</v>
      </c>
      <c r="G505">
        <v>0</v>
      </c>
      <c r="H505">
        <v>0</v>
      </c>
      <c r="I505">
        <v>1.6715684651707314</v>
      </c>
    </row>
    <row r="506" spans="1:9" x14ac:dyDescent="0.2">
      <c r="A506" t="s">
        <v>32</v>
      </c>
      <c r="B506">
        <v>5</v>
      </c>
      <c r="C506">
        <v>2001</v>
      </c>
      <c r="D506">
        <v>5</v>
      </c>
      <c r="E506">
        <v>60</v>
      </c>
      <c r="F506">
        <v>30</v>
      </c>
      <c r="G506">
        <v>30</v>
      </c>
      <c r="H506">
        <v>0</v>
      </c>
      <c r="I506">
        <v>1.8839712749268294</v>
      </c>
    </row>
    <row r="507" spans="1:9" x14ac:dyDescent="0.2">
      <c r="A507" t="s">
        <v>32</v>
      </c>
      <c r="B507">
        <v>5</v>
      </c>
      <c r="C507">
        <v>2001</v>
      </c>
      <c r="D507">
        <v>6</v>
      </c>
      <c r="E507">
        <v>60</v>
      </c>
      <c r="F507">
        <v>30</v>
      </c>
      <c r="G507">
        <v>30</v>
      </c>
      <c r="H507">
        <v>0</v>
      </c>
      <c r="I507">
        <v>2.663797779043902</v>
      </c>
    </row>
    <row r="508" spans="1:9" x14ac:dyDescent="0.2">
      <c r="A508" t="s">
        <v>32</v>
      </c>
      <c r="B508">
        <v>5</v>
      </c>
      <c r="C508">
        <v>2002</v>
      </c>
      <c r="D508">
        <v>1</v>
      </c>
      <c r="E508">
        <v>0</v>
      </c>
      <c r="F508">
        <v>0</v>
      </c>
      <c r="G508">
        <v>0</v>
      </c>
      <c r="H508">
        <v>0</v>
      </c>
      <c r="I508">
        <v>2.3694048000000003</v>
      </c>
    </row>
    <row r="509" spans="1:9" x14ac:dyDescent="0.2">
      <c r="A509" t="s">
        <v>32</v>
      </c>
      <c r="B509">
        <v>5</v>
      </c>
      <c r="C509">
        <v>2002</v>
      </c>
      <c r="D509">
        <v>2</v>
      </c>
      <c r="E509">
        <v>0</v>
      </c>
      <c r="F509">
        <v>0</v>
      </c>
      <c r="G509">
        <v>0</v>
      </c>
      <c r="H509">
        <v>0</v>
      </c>
      <c r="I509">
        <v>1.2120192000000001</v>
      </c>
    </row>
    <row r="510" spans="1:9" x14ac:dyDescent="0.2">
      <c r="A510" t="s">
        <v>32</v>
      </c>
      <c r="B510">
        <v>5</v>
      </c>
      <c r="C510">
        <v>2002</v>
      </c>
      <c r="D510">
        <v>3</v>
      </c>
      <c r="E510">
        <v>0</v>
      </c>
      <c r="F510">
        <v>30</v>
      </c>
      <c r="G510">
        <v>0</v>
      </c>
      <c r="H510">
        <v>0</v>
      </c>
      <c r="I510">
        <v>1.3236384000000001</v>
      </c>
    </row>
    <row r="511" spans="1:9" x14ac:dyDescent="0.2">
      <c r="A511" t="s">
        <v>32</v>
      </c>
      <c r="B511">
        <v>5</v>
      </c>
      <c r="C511">
        <v>2002</v>
      </c>
      <c r="D511">
        <v>4</v>
      </c>
      <c r="E511">
        <v>60</v>
      </c>
      <c r="F511">
        <v>30</v>
      </c>
      <c r="G511">
        <v>0</v>
      </c>
      <c r="H511">
        <v>0</v>
      </c>
      <c r="I511">
        <v>2.7998879999999997</v>
      </c>
    </row>
    <row r="512" spans="1:9" x14ac:dyDescent="0.2">
      <c r="A512" t="s">
        <v>32</v>
      </c>
      <c r="B512">
        <v>5</v>
      </c>
      <c r="C512">
        <v>2002</v>
      </c>
      <c r="D512">
        <v>5</v>
      </c>
      <c r="E512">
        <v>60</v>
      </c>
      <c r="F512">
        <v>30</v>
      </c>
      <c r="G512">
        <v>30</v>
      </c>
      <c r="H512">
        <v>0</v>
      </c>
      <c r="I512">
        <v>2.7361152</v>
      </c>
    </row>
    <row r="513" spans="1:9" x14ac:dyDescent="0.2">
      <c r="A513" t="s">
        <v>32</v>
      </c>
      <c r="B513">
        <v>5</v>
      </c>
      <c r="C513">
        <v>2002</v>
      </c>
      <c r="D513">
        <v>6</v>
      </c>
      <c r="E513">
        <v>60</v>
      </c>
      <c r="F513">
        <v>30</v>
      </c>
      <c r="G513">
        <v>30</v>
      </c>
      <c r="H513">
        <v>0</v>
      </c>
      <c r="I513">
        <v>2.7904127999999999</v>
      </c>
    </row>
    <row r="514" spans="1:9" x14ac:dyDescent="0.2">
      <c r="A514" t="s">
        <v>32</v>
      </c>
      <c r="B514">
        <v>5</v>
      </c>
      <c r="C514">
        <v>2003</v>
      </c>
      <c r="D514">
        <v>1</v>
      </c>
      <c r="E514">
        <v>0</v>
      </c>
      <c r="F514">
        <v>0</v>
      </c>
      <c r="G514">
        <v>0</v>
      </c>
      <c r="H514">
        <v>0</v>
      </c>
      <c r="I514">
        <v>2.3184</v>
      </c>
    </row>
    <row r="515" spans="1:9" x14ac:dyDescent="0.2">
      <c r="A515" t="s">
        <v>32</v>
      </c>
      <c r="B515">
        <v>5</v>
      </c>
      <c r="C515">
        <v>2003</v>
      </c>
      <c r="D515">
        <v>2</v>
      </c>
      <c r="E515">
        <v>0</v>
      </c>
      <c r="F515">
        <v>0</v>
      </c>
      <c r="G515">
        <v>0</v>
      </c>
      <c r="H515">
        <v>0</v>
      </c>
      <c r="I515">
        <v>1.2230399999999999</v>
      </c>
    </row>
    <row r="516" spans="1:9" x14ac:dyDescent="0.2">
      <c r="A516" t="s">
        <v>32</v>
      </c>
      <c r="B516">
        <v>5</v>
      </c>
      <c r="C516">
        <v>2003</v>
      </c>
      <c r="D516">
        <v>3</v>
      </c>
      <c r="E516">
        <v>0</v>
      </c>
      <c r="F516">
        <v>30</v>
      </c>
      <c r="G516">
        <v>0</v>
      </c>
      <c r="H516">
        <v>0</v>
      </c>
      <c r="I516">
        <v>1.58592</v>
      </c>
    </row>
    <row r="517" spans="1:9" x14ac:dyDescent="0.2">
      <c r="A517" t="s">
        <v>32</v>
      </c>
      <c r="B517">
        <v>5</v>
      </c>
      <c r="C517">
        <v>2003</v>
      </c>
      <c r="D517">
        <v>4</v>
      </c>
      <c r="E517">
        <v>60</v>
      </c>
      <c r="F517">
        <v>30</v>
      </c>
      <c r="G517">
        <v>0</v>
      </c>
      <c r="H517">
        <v>0</v>
      </c>
      <c r="I517">
        <v>3.4675200000000004</v>
      </c>
    </row>
    <row r="518" spans="1:9" x14ac:dyDescent="0.2">
      <c r="A518" t="s">
        <v>32</v>
      </c>
      <c r="B518">
        <v>5</v>
      </c>
      <c r="C518">
        <v>2003</v>
      </c>
      <c r="D518">
        <v>5</v>
      </c>
      <c r="E518">
        <v>60</v>
      </c>
      <c r="F518">
        <v>30</v>
      </c>
      <c r="G518">
        <v>30</v>
      </c>
      <c r="H518">
        <v>0</v>
      </c>
      <c r="I518">
        <v>3.9984000000000002</v>
      </c>
    </row>
    <row r="519" spans="1:9" x14ac:dyDescent="0.2">
      <c r="A519" t="s">
        <v>32</v>
      </c>
      <c r="B519">
        <v>5</v>
      </c>
      <c r="C519">
        <v>2003</v>
      </c>
      <c r="D519">
        <v>6</v>
      </c>
      <c r="E519">
        <v>60</v>
      </c>
      <c r="F519">
        <v>30</v>
      </c>
      <c r="G519">
        <v>30</v>
      </c>
      <c r="H519">
        <v>0</v>
      </c>
      <c r="I519">
        <v>4.0991999999999997</v>
      </c>
    </row>
    <row r="520" spans="1:9" x14ac:dyDescent="0.2">
      <c r="A520" t="s">
        <v>32</v>
      </c>
      <c r="B520">
        <v>5</v>
      </c>
      <c r="C520">
        <v>2004</v>
      </c>
      <c r="D520">
        <v>1</v>
      </c>
      <c r="E520">
        <v>0</v>
      </c>
      <c r="F520">
        <v>0</v>
      </c>
      <c r="G520">
        <v>0</v>
      </c>
      <c r="H520">
        <v>0</v>
      </c>
      <c r="I520">
        <v>4.0680790243902445</v>
      </c>
    </row>
    <row r="521" spans="1:9" x14ac:dyDescent="0.2">
      <c r="A521" t="s">
        <v>32</v>
      </c>
      <c r="B521">
        <v>5</v>
      </c>
      <c r="C521">
        <v>2004</v>
      </c>
      <c r="D521">
        <v>2</v>
      </c>
      <c r="E521">
        <v>0</v>
      </c>
      <c r="F521">
        <v>0</v>
      </c>
      <c r="G521">
        <v>0</v>
      </c>
      <c r="H521">
        <v>0</v>
      </c>
      <c r="I521">
        <v>1.2717395121951225</v>
      </c>
    </row>
    <row r="522" spans="1:9" x14ac:dyDescent="0.2">
      <c r="A522" t="s">
        <v>32</v>
      </c>
      <c r="B522">
        <v>5</v>
      </c>
      <c r="C522">
        <v>2004</v>
      </c>
      <c r="D522">
        <v>3</v>
      </c>
      <c r="E522">
        <v>0</v>
      </c>
      <c r="F522">
        <v>30</v>
      </c>
      <c r="G522">
        <v>0</v>
      </c>
      <c r="H522">
        <v>0</v>
      </c>
      <c r="I522">
        <v>1.308924878048781</v>
      </c>
    </row>
    <row r="523" spans="1:9" x14ac:dyDescent="0.2">
      <c r="A523" t="s">
        <v>32</v>
      </c>
      <c r="B523">
        <v>5</v>
      </c>
      <c r="C523">
        <v>2004</v>
      </c>
      <c r="D523">
        <v>4</v>
      </c>
      <c r="E523">
        <v>60</v>
      </c>
      <c r="F523">
        <v>30</v>
      </c>
      <c r="G523">
        <v>0</v>
      </c>
      <c r="H523">
        <v>0</v>
      </c>
      <c r="I523">
        <v>3.6739141463414633</v>
      </c>
    </row>
    <row r="524" spans="1:9" x14ac:dyDescent="0.2">
      <c r="A524" t="s">
        <v>32</v>
      </c>
      <c r="B524">
        <v>5</v>
      </c>
      <c r="C524">
        <v>2004</v>
      </c>
      <c r="D524">
        <v>5</v>
      </c>
      <c r="E524">
        <v>60</v>
      </c>
      <c r="F524">
        <v>30</v>
      </c>
      <c r="G524">
        <v>30</v>
      </c>
      <c r="H524">
        <v>0</v>
      </c>
      <c r="I524">
        <v>3.7334107317073171</v>
      </c>
    </row>
    <row r="525" spans="1:9" x14ac:dyDescent="0.2">
      <c r="A525" t="s">
        <v>32</v>
      </c>
      <c r="B525">
        <v>5</v>
      </c>
      <c r="C525">
        <v>2004</v>
      </c>
      <c r="D525">
        <v>6</v>
      </c>
      <c r="E525">
        <v>60</v>
      </c>
      <c r="F525">
        <v>30</v>
      </c>
      <c r="G525">
        <v>30</v>
      </c>
      <c r="H525">
        <v>0</v>
      </c>
      <c r="I525">
        <v>4.385642048780487</v>
      </c>
    </row>
    <row r="526" spans="1:9" x14ac:dyDescent="0.2">
      <c r="A526" t="s">
        <v>32</v>
      </c>
      <c r="B526">
        <v>5</v>
      </c>
      <c r="C526">
        <v>2005</v>
      </c>
      <c r="D526">
        <v>1</v>
      </c>
      <c r="E526">
        <v>0</v>
      </c>
      <c r="F526">
        <v>0</v>
      </c>
      <c r="G526">
        <v>0</v>
      </c>
      <c r="H526">
        <v>0</v>
      </c>
      <c r="I526">
        <v>2.9568000000000003</v>
      </c>
    </row>
    <row r="527" spans="1:9" x14ac:dyDescent="0.2">
      <c r="A527" t="s">
        <v>32</v>
      </c>
      <c r="B527">
        <v>5</v>
      </c>
      <c r="C527">
        <v>2005</v>
      </c>
      <c r="D527">
        <v>2</v>
      </c>
      <c r="E527">
        <v>0</v>
      </c>
      <c r="F527">
        <v>0</v>
      </c>
      <c r="G527">
        <v>0</v>
      </c>
      <c r="H527">
        <v>0</v>
      </c>
      <c r="I527">
        <v>1.2096000000000002</v>
      </c>
    </row>
    <row r="528" spans="1:9" x14ac:dyDescent="0.2">
      <c r="A528" t="s">
        <v>32</v>
      </c>
      <c r="B528">
        <v>5</v>
      </c>
      <c r="C528">
        <v>2005</v>
      </c>
      <c r="D528">
        <v>3</v>
      </c>
      <c r="E528">
        <v>0</v>
      </c>
      <c r="F528">
        <v>30</v>
      </c>
      <c r="G528">
        <v>0</v>
      </c>
      <c r="H528">
        <v>0</v>
      </c>
      <c r="I528">
        <v>1.2096000000000002</v>
      </c>
    </row>
    <row r="529" spans="1:9" x14ac:dyDescent="0.2">
      <c r="A529" t="s">
        <v>32</v>
      </c>
      <c r="B529">
        <v>5</v>
      </c>
      <c r="C529">
        <v>2005</v>
      </c>
      <c r="D529">
        <v>4</v>
      </c>
      <c r="E529">
        <v>60</v>
      </c>
      <c r="F529">
        <v>30</v>
      </c>
      <c r="G529">
        <v>0</v>
      </c>
      <c r="H529">
        <v>0</v>
      </c>
      <c r="I529">
        <v>2.0832000000000002</v>
      </c>
    </row>
    <row r="530" spans="1:9" x14ac:dyDescent="0.2">
      <c r="A530" t="s">
        <v>32</v>
      </c>
      <c r="B530">
        <v>5</v>
      </c>
      <c r="C530">
        <v>2005</v>
      </c>
      <c r="D530">
        <v>5</v>
      </c>
      <c r="E530">
        <v>60</v>
      </c>
      <c r="F530">
        <v>30</v>
      </c>
      <c r="G530">
        <v>30</v>
      </c>
      <c r="H530">
        <v>0</v>
      </c>
      <c r="I530">
        <v>2.5535999999999999</v>
      </c>
    </row>
    <row r="531" spans="1:9" x14ac:dyDescent="0.2">
      <c r="A531" t="s">
        <v>32</v>
      </c>
      <c r="B531">
        <v>5</v>
      </c>
      <c r="C531">
        <v>2005</v>
      </c>
      <c r="D531">
        <v>6</v>
      </c>
      <c r="E531">
        <v>60</v>
      </c>
      <c r="F531">
        <v>30</v>
      </c>
      <c r="G531">
        <v>30</v>
      </c>
      <c r="H531">
        <v>0</v>
      </c>
      <c r="I531">
        <v>2.9568000000000003</v>
      </c>
    </row>
    <row r="532" spans="1:9" x14ac:dyDescent="0.2">
      <c r="A532" t="s">
        <v>71</v>
      </c>
      <c r="B532">
        <v>5</v>
      </c>
      <c r="C532">
        <v>2006</v>
      </c>
      <c r="D532">
        <v>1</v>
      </c>
      <c r="E532">
        <v>0</v>
      </c>
      <c r="F532">
        <v>0</v>
      </c>
      <c r="G532">
        <v>0</v>
      </c>
      <c r="H532">
        <v>0</v>
      </c>
      <c r="I532">
        <v>1.7249252166153826</v>
      </c>
    </row>
    <row r="533" spans="1:9" x14ac:dyDescent="0.2">
      <c r="A533" t="s">
        <v>71</v>
      </c>
      <c r="B533">
        <v>5</v>
      </c>
      <c r="C533">
        <v>2006</v>
      </c>
      <c r="D533">
        <v>2</v>
      </c>
      <c r="E533">
        <v>0</v>
      </c>
      <c r="F533">
        <v>0</v>
      </c>
      <c r="G533">
        <v>0</v>
      </c>
      <c r="H533">
        <v>0</v>
      </c>
      <c r="I533">
        <v>1.0129104615980298</v>
      </c>
    </row>
    <row r="534" spans="1:9" x14ac:dyDescent="0.2">
      <c r="A534" t="s">
        <v>71</v>
      </c>
      <c r="B534">
        <v>5</v>
      </c>
      <c r="C534">
        <v>2006</v>
      </c>
      <c r="D534">
        <v>3</v>
      </c>
      <c r="E534">
        <v>0</v>
      </c>
      <c r="F534">
        <v>30</v>
      </c>
      <c r="G534">
        <v>0</v>
      </c>
      <c r="H534">
        <v>0</v>
      </c>
      <c r="I534">
        <v>1.2888225710076311</v>
      </c>
    </row>
    <row r="535" spans="1:9" x14ac:dyDescent="0.2">
      <c r="A535" t="s">
        <v>71</v>
      </c>
      <c r="B535">
        <v>5</v>
      </c>
      <c r="C535">
        <v>2006</v>
      </c>
      <c r="D535">
        <v>4</v>
      </c>
      <c r="E535">
        <v>60</v>
      </c>
      <c r="F535">
        <v>30</v>
      </c>
      <c r="G535">
        <v>0</v>
      </c>
      <c r="H535">
        <v>0</v>
      </c>
      <c r="I535">
        <v>1.8967935978665615</v>
      </c>
    </row>
    <row r="536" spans="1:9" x14ac:dyDescent="0.2">
      <c r="A536" t="s">
        <v>71</v>
      </c>
      <c r="B536">
        <v>5</v>
      </c>
      <c r="C536">
        <v>2006</v>
      </c>
      <c r="D536">
        <v>5</v>
      </c>
      <c r="E536">
        <v>60</v>
      </c>
      <c r="F536">
        <v>30</v>
      </c>
      <c r="G536">
        <v>30</v>
      </c>
      <c r="H536">
        <v>0</v>
      </c>
      <c r="I536">
        <v>1.9387560285335765</v>
      </c>
    </row>
    <row r="537" spans="1:9" x14ac:dyDescent="0.2">
      <c r="A537" t="s">
        <v>71</v>
      </c>
      <c r="B537">
        <v>5</v>
      </c>
      <c r="C537">
        <v>2006</v>
      </c>
      <c r="D537">
        <v>6</v>
      </c>
      <c r="E537">
        <v>60</v>
      </c>
      <c r="F537">
        <v>30</v>
      </c>
      <c r="G537">
        <v>30</v>
      </c>
      <c r="H537">
        <v>0</v>
      </c>
      <c r="I537">
        <v>2.0446292243162776</v>
      </c>
    </row>
  </sheetData>
  <phoneticPr fontId="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626"/>
  <sheetViews>
    <sheetView tabSelected="1" workbookViewId="0">
      <pane xSplit="7" ySplit="4" topLeftCell="H557" activePane="bottomRight" state="frozen"/>
      <selection pane="topRight" activeCell="G1" sqref="G1"/>
      <selection pane="bottomLeft" activeCell="A5" sqref="A5"/>
      <selection pane="bottomRight" activeCell="N583" sqref="N583:N588"/>
    </sheetView>
  </sheetViews>
  <sheetFormatPr defaultRowHeight="12.75" x14ac:dyDescent="0.2"/>
  <cols>
    <col min="1" max="1" width="17.7109375" customWidth="1"/>
    <col min="3" max="3" width="10.42578125" customWidth="1"/>
    <col min="7" max="7" width="10.140625" customWidth="1"/>
    <col min="8" max="8" width="10.140625" bestFit="1" customWidth="1"/>
    <col min="9" max="9" width="9.28515625" style="5" bestFit="1" customWidth="1"/>
    <col min="10" max="13" width="9.28515625" style="5" customWidth="1"/>
    <col min="20" max="20" width="10.28515625" customWidth="1"/>
    <col min="23" max="23" width="10.28515625" customWidth="1"/>
    <col min="24" max="24" width="11.140625" customWidth="1"/>
    <col min="25" max="25" width="9.28515625" customWidth="1"/>
    <col min="27" max="27" width="10.85546875" customWidth="1"/>
  </cols>
  <sheetData>
    <row r="1" spans="2:28" x14ac:dyDescent="0.2">
      <c r="D1" s="2" t="s">
        <v>53</v>
      </c>
      <c r="E1" s="3"/>
      <c r="F1" s="4"/>
      <c r="W1" s="34" t="s">
        <v>175</v>
      </c>
      <c r="X1" s="32"/>
      <c r="Y1" t="s">
        <v>47</v>
      </c>
    </row>
    <row r="2" spans="2:28" x14ac:dyDescent="0.2">
      <c r="B2" t="s">
        <v>43</v>
      </c>
      <c r="C2" t="s">
        <v>44</v>
      </c>
      <c r="D2" t="s">
        <v>49</v>
      </c>
      <c r="E2" t="s">
        <v>49</v>
      </c>
      <c r="F2" t="s">
        <v>49</v>
      </c>
      <c r="G2" t="s">
        <v>50</v>
      </c>
      <c r="N2" t="s">
        <v>41</v>
      </c>
      <c r="O2" s="37" t="s">
        <v>33</v>
      </c>
      <c r="P2" t="s">
        <v>34</v>
      </c>
      <c r="Q2" t="s">
        <v>35</v>
      </c>
      <c r="R2" s="37" t="s">
        <v>36</v>
      </c>
      <c r="S2" t="s">
        <v>37</v>
      </c>
      <c r="T2" s="37" t="s">
        <v>38</v>
      </c>
      <c r="U2" s="37" t="s">
        <v>45</v>
      </c>
      <c r="V2" t="s">
        <v>46</v>
      </c>
      <c r="W2" s="34" t="s">
        <v>173</v>
      </c>
      <c r="X2" s="33"/>
      <c r="Y2" t="s">
        <v>39</v>
      </c>
      <c r="Z2" t="s">
        <v>40</v>
      </c>
      <c r="AA2" t="s">
        <v>42</v>
      </c>
    </row>
    <row r="3" spans="2:28" x14ac:dyDescent="0.2">
      <c r="I3" s="24" t="s">
        <v>165</v>
      </c>
      <c r="J3" s="24"/>
      <c r="K3" s="24"/>
      <c r="L3" s="24"/>
      <c r="M3" s="24"/>
      <c r="O3" t="s">
        <v>65</v>
      </c>
      <c r="P3" t="s">
        <v>66</v>
      </c>
      <c r="Q3" t="s">
        <v>66</v>
      </c>
      <c r="T3" t="s">
        <v>65</v>
      </c>
      <c r="U3" t="s">
        <v>66</v>
      </c>
      <c r="V3" t="s">
        <v>66</v>
      </c>
      <c r="W3" s="32"/>
      <c r="X3" s="32"/>
      <c r="Y3" t="s">
        <v>65</v>
      </c>
    </row>
    <row r="4" spans="2:28" x14ac:dyDescent="0.2">
      <c r="B4" t="s">
        <v>17</v>
      </c>
      <c r="C4" t="s">
        <v>18</v>
      </c>
      <c r="D4" t="s">
        <v>51</v>
      </c>
      <c r="E4" t="s">
        <v>54</v>
      </c>
      <c r="F4" t="s">
        <v>55</v>
      </c>
      <c r="G4" t="s">
        <v>52</v>
      </c>
      <c r="H4" s="15" t="s">
        <v>157</v>
      </c>
      <c r="I4" s="24" t="s">
        <v>49</v>
      </c>
      <c r="J4" s="49" t="s">
        <v>196</v>
      </c>
      <c r="K4" s="49" t="s">
        <v>197</v>
      </c>
      <c r="L4" s="50" t="s">
        <v>196</v>
      </c>
      <c r="M4" s="50" t="s">
        <v>197</v>
      </c>
      <c r="N4" t="s">
        <v>19</v>
      </c>
      <c r="O4" t="s">
        <v>20</v>
      </c>
      <c r="P4" t="s">
        <v>21</v>
      </c>
      <c r="Q4" t="s">
        <v>22</v>
      </c>
      <c r="R4" t="s">
        <v>23</v>
      </c>
      <c r="S4" t="s">
        <v>29</v>
      </c>
      <c r="T4" t="s">
        <v>30</v>
      </c>
      <c r="U4" t="s">
        <v>24</v>
      </c>
      <c r="V4" t="s">
        <v>25</v>
      </c>
      <c r="W4" s="38" t="s">
        <v>172</v>
      </c>
      <c r="X4" s="31" t="s">
        <v>174</v>
      </c>
      <c r="Y4" t="s">
        <v>26</v>
      </c>
      <c r="Z4" t="s">
        <v>27</v>
      </c>
      <c r="AA4" t="s">
        <v>28</v>
      </c>
      <c r="AB4" t="s">
        <v>31</v>
      </c>
    </row>
    <row r="5" spans="2:28" x14ac:dyDescent="0.2">
      <c r="B5">
        <v>1893</v>
      </c>
      <c r="C5">
        <v>1</v>
      </c>
      <c r="D5">
        <v>0</v>
      </c>
      <c r="E5">
        <v>0</v>
      </c>
      <c r="F5">
        <v>0</v>
      </c>
      <c r="G5">
        <v>0</v>
      </c>
      <c r="N5">
        <v>10.5</v>
      </c>
      <c r="O5" t="s">
        <v>0</v>
      </c>
      <c r="T5">
        <v>0.16</v>
      </c>
      <c r="W5">
        <f>(Y5-0.35)/1.8</f>
        <v>1.7944444444444443</v>
      </c>
      <c r="Y5">
        <v>3.58</v>
      </c>
      <c r="AA5" t="s">
        <v>1</v>
      </c>
    </row>
    <row r="6" spans="2:28" x14ac:dyDescent="0.2">
      <c r="B6">
        <v>1893</v>
      </c>
      <c r="C6">
        <v>2</v>
      </c>
      <c r="D6">
        <v>0</v>
      </c>
      <c r="E6">
        <v>0</v>
      </c>
      <c r="F6">
        <v>0</v>
      </c>
      <c r="G6">
        <v>0</v>
      </c>
      <c r="N6">
        <v>10.5</v>
      </c>
      <c r="O6" t="s">
        <v>0</v>
      </c>
      <c r="P6" t="s">
        <v>0</v>
      </c>
      <c r="Q6" t="s">
        <v>0</v>
      </c>
      <c r="R6" t="s">
        <v>0</v>
      </c>
      <c r="S6" t="s">
        <v>0</v>
      </c>
      <c r="T6">
        <v>0.16</v>
      </c>
      <c r="U6" t="s">
        <v>0</v>
      </c>
      <c r="V6" t="s">
        <v>0</v>
      </c>
      <c r="W6">
        <f>(Y6-0.35)/1.8</f>
        <v>1.7944444444444443</v>
      </c>
      <c r="Y6">
        <v>3.58</v>
      </c>
      <c r="Z6" t="s">
        <v>0</v>
      </c>
      <c r="AA6" t="s">
        <v>1</v>
      </c>
    </row>
    <row r="7" spans="2:28" x14ac:dyDescent="0.2">
      <c r="B7">
        <v>1894</v>
      </c>
      <c r="C7">
        <v>1</v>
      </c>
      <c r="D7">
        <v>0</v>
      </c>
      <c r="E7">
        <v>0</v>
      </c>
      <c r="F7">
        <v>0</v>
      </c>
      <c r="G7">
        <v>0</v>
      </c>
      <c r="N7">
        <v>20.9</v>
      </c>
      <c r="O7" t="s">
        <v>0</v>
      </c>
      <c r="AA7" t="s">
        <v>2</v>
      </c>
    </row>
    <row r="8" spans="2:28" x14ac:dyDescent="0.2">
      <c r="B8">
        <v>1894</v>
      </c>
      <c r="C8">
        <v>2</v>
      </c>
      <c r="D8">
        <v>0</v>
      </c>
      <c r="E8">
        <v>0</v>
      </c>
      <c r="F8">
        <v>0</v>
      </c>
      <c r="G8">
        <v>0</v>
      </c>
      <c r="N8">
        <v>20.9</v>
      </c>
      <c r="O8" t="s">
        <v>0</v>
      </c>
      <c r="P8" t="s">
        <v>0</v>
      </c>
      <c r="Q8" t="s">
        <v>0</v>
      </c>
      <c r="R8" t="s">
        <v>0</v>
      </c>
      <c r="S8" t="s">
        <v>0</v>
      </c>
      <c r="T8" t="s">
        <v>0</v>
      </c>
      <c r="U8" t="s">
        <v>0</v>
      </c>
      <c r="V8" t="s">
        <v>0</v>
      </c>
      <c r="Y8" t="s">
        <v>0</v>
      </c>
      <c r="Z8" t="s">
        <v>0</v>
      </c>
      <c r="AA8" t="s">
        <v>2</v>
      </c>
    </row>
    <row r="9" spans="2:28" x14ac:dyDescent="0.2">
      <c r="B9">
        <v>1895</v>
      </c>
      <c r="C9">
        <v>1</v>
      </c>
      <c r="D9">
        <v>0</v>
      </c>
      <c r="E9">
        <v>0</v>
      </c>
      <c r="F9">
        <v>0</v>
      </c>
      <c r="G9">
        <v>0</v>
      </c>
      <c r="N9">
        <v>0</v>
      </c>
      <c r="O9" t="s">
        <v>0</v>
      </c>
      <c r="P9" t="s">
        <v>0</v>
      </c>
      <c r="Q9" t="s">
        <v>0</v>
      </c>
      <c r="R9" t="s">
        <v>0</v>
      </c>
      <c r="S9" t="s">
        <v>0</v>
      </c>
      <c r="T9" t="s">
        <v>0</v>
      </c>
      <c r="U9" t="s">
        <v>0</v>
      </c>
      <c r="V9" t="s">
        <v>0</v>
      </c>
      <c r="Y9" t="s">
        <v>0</v>
      </c>
      <c r="Z9" t="s">
        <v>0</v>
      </c>
      <c r="AA9" t="s">
        <v>1</v>
      </c>
    </row>
    <row r="10" spans="2:28" x14ac:dyDescent="0.2">
      <c r="B10">
        <v>1895</v>
      </c>
      <c r="C10">
        <v>2</v>
      </c>
      <c r="D10">
        <v>0</v>
      </c>
      <c r="E10">
        <v>0</v>
      </c>
      <c r="F10">
        <v>0</v>
      </c>
      <c r="G10">
        <v>0</v>
      </c>
      <c r="N10">
        <v>0</v>
      </c>
      <c r="O10" t="s">
        <v>0</v>
      </c>
      <c r="P10" t="s">
        <v>0</v>
      </c>
      <c r="Q10" t="s">
        <v>0</v>
      </c>
      <c r="R10" t="s">
        <v>0</v>
      </c>
      <c r="S10" t="s">
        <v>0</v>
      </c>
      <c r="T10" t="s">
        <v>0</v>
      </c>
      <c r="U10" t="s">
        <v>0</v>
      </c>
      <c r="V10" t="s">
        <v>0</v>
      </c>
      <c r="Y10" t="s">
        <v>0</v>
      </c>
      <c r="Z10" t="s">
        <v>0</v>
      </c>
      <c r="AA10" t="s">
        <v>1</v>
      </c>
    </row>
    <row r="11" spans="2:28" x14ac:dyDescent="0.2">
      <c r="B11">
        <v>1896</v>
      </c>
      <c r="C11">
        <v>1</v>
      </c>
      <c r="D11">
        <v>0</v>
      </c>
      <c r="E11">
        <v>0</v>
      </c>
      <c r="F11">
        <v>0</v>
      </c>
      <c r="G11">
        <v>0</v>
      </c>
      <c r="N11">
        <v>6.9</v>
      </c>
      <c r="O11" t="s">
        <v>0</v>
      </c>
      <c r="P11" t="s">
        <v>0</v>
      </c>
      <c r="Q11" t="s">
        <v>0</v>
      </c>
      <c r="R11" t="s">
        <v>0</v>
      </c>
      <c r="S11" t="s">
        <v>0</v>
      </c>
      <c r="T11" t="s">
        <v>0</v>
      </c>
      <c r="U11" t="s">
        <v>0</v>
      </c>
      <c r="V11" t="s">
        <v>0</v>
      </c>
      <c r="Y11" t="s">
        <v>0</v>
      </c>
      <c r="Z11" t="s">
        <v>0</v>
      </c>
      <c r="AA11" t="s">
        <v>1</v>
      </c>
    </row>
    <row r="12" spans="2:28" x14ac:dyDescent="0.2">
      <c r="B12">
        <v>1896</v>
      </c>
      <c r="C12">
        <v>2</v>
      </c>
      <c r="D12">
        <v>0</v>
      </c>
      <c r="E12">
        <v>0</v>
      </c>
      <c r="F12">
        <v>0</v>
      </c>
      <c r="G12">
        <v>0</v>
      </c>
      <c r="N12">
        <v>6.9</v>
      </c>
      <c r="O12" t="s">
        <v>0</v>
      </c>
      <c r="P12" t="s">
        <v>0</v>
      </c>
      <c r="Q12" t="s">
        <v>0</v>
      </c>
      <c r="R12" t="s">
        <v>0</v>
      </c>
      <c r="S12" t="s">
        <v>0</v>
      </c>
      <c r="T12" t="s">
        <v>0</v>
      </c>
      <c r="U12" t="s">
        <v>0</v>
      </c>
      <c r="V12" t="s">
        <v>0</v>
      </c>
      <c r="Y12" t="s">
        <v>0</v>
      </c>
      <c r="Z12" t="s">
        <v>0</v>
      </c>
      <c r="AA12" t="s">
        <v>1</v>
      </c>
    </row>
    <row r="13" spans="2:28" x14ac:dyDescent="0.2">
      <c r="B13">
        <v>1897</v>
      </c>
      <c r="C13">
        <v>1</v>
      </c>
      <c r="D13">
        <v>0</v>
      </c>
      <c r="E13">
        <v>0</v>
      </c>
      <c r="F13">
        <v>0</v>
      </c>
      <c r="G13">
        <v>0</v>
      </c>
      <c r="N13">
        <v>17.8</v>
      </c>
      <c r="O13" t="s">
        <v>0</v>
      </c>
      <c r="P13" t="s">
        <v>0</v>
      </c>
      <c r="Q13" t="s">
        <v>0</v>
      </c>
      <c r="R13" t="s">
        <v>0</v>
      </c>
      <c r="S13" t="s">
        <v>0</v>
      </c>
      <c r="T13" t="s">
        <v>0</v>
      </c>
      <c r="U13" t="s">
        <v>0</v>
      </c>
      <c r="V13" t="s">
        <v>0</v>
      </c>
      <c r="Y13" t="s">
        <v>0</v>
      </c>
      <c r="Z13" t="s">
        <v>0</v>
      </c>
      <c r="AA13" t="s">
        <v>1</v>
      </c>
    </row>
    <row r="14" spans="2:28" x14ac:dyDescent="0.2">
      <c r="B14">
        <v>1897</v>
      </c>
      <c r="C14">
        <v>2</v>
      </c>
      <c r="D14">
        <v>0</v>
      </c>
      <c r="E14">
        <v>0</v>
      </c>
      <c r="F14">
        <v>0</v>
      </c>
      <c r="G14">
        <v>0</v>
      </c>
      <c r="N14">
        <v>17.8</v>
      </c>
      <c r="O14" t="s">
        <v>0</v>
      </c>
      <c r="P14" t="s">
        <v>0</v>
      </c>
      <c r="Q14" t="s">
        <v>0</v>
      </c>
      <c r="R14" t="s">
        <v>0</v>
      </c>
      <c r="S14" t="s">
        <v>0</v>
      </c>
      <c r="T14" t="s">
        <v>0</v>
      </c>
      <c r="U14" t="s">
        <v>0</v>
      </c>
      <c r="V14" t="s">
        <v>0</v>
      </c>
      <c r="Y14" t="s">
        <v>0</v>
      </c>
      <c r="Z14" t="s">
        <v>0</v>
      </c>
      <c r="AA14" t="s">
        <v>1</v>
      </c>
    </row>
    <row r="15" spans="2:28" x14ac:dyDescent="0.2">
      <c r="B15">
        <v>1898</v>
      </c>
      <c r="C15">
        <v>1</v>
      </c>
      <c r="D15">
        <v>0</v>
      </c>
      <c r="E15">
        <v>0</v>
      </c>
      <c r="F15">
        <v>0</v>
      </c>
      <c r="G15">
        <v>0</v>
      </c>
      <c r="N15">
        <v>7.5</v>
      </c>
      <c r="O15" t="s">
        <v>0</v>
      </c>
      <c r="P15" t="s">
        <v>0</v>
      </c>
      <c r="Q15" t="s">
        <v>0</v>
      </c>
      <c r="R15" t="s">
        <v>0</v>
      </c>
      <c r="S15" t="s">
        <v>0</v>
      </c>
      <c r="T15" t="s">
        <v>0</v>
      </c>
      <c r="U15" t="s">
        <v>0</v>
      </c>
      <c r="V15" t="s">
        <v>0</v>
      </c>
      <c r="Y15" t="s">
        <v>0</v>
      </c>
      <c r="Z15" t="s">
        <v>0</v>
      </c>
      <c r="AA15" t="s">
        <v>1</v>
      </c>
    </row>
    <row r="16" spans="2:28" x14ac:dyDescent="0.2">
      <c r="B16">
        <v>1898</v>
      </c>
      <c r="C16">
        <v>2</v>
      </c>
      <c r="D16">
        <v>0</v>
      </c>
      <c r="E16">
        <v>0</v>
      </c>
      <c r="F16">
        <v>0</v>
      </c>
      <c r="G16">
        <v>0</v>
      </c>
      <c r="N16">
        <v>7.5</v>
      </c>
      <c r="O16" t="s">
        <v>0</v>
      </c>
      <c r="P16" t="s">
        <v>0</v>
      </c>
      <c r="Q16" t="s">
        <v>0</v>
      </c>
      <c r="R16" t="s">
        <v>0</v>
      </c>
      <c r="S16" t="s">
        <v>0</v>
      </c>
      <c r="T16" t="s">
        <v>0</v>
      </c>
      <c r="U16" t="s">
        <v>0</v>
      </c>
      <c r="V16" t="s">
        <v>0</v>
      </c>
      <c r="Y16" t="s">
        <v>0</v>
      </c>
      <c r="Z16" t="s">
        <v>0</v>
      </c>
      <c r="AA16" t="s">
        <v>1</v>
      </c>
    </row>
    <row r="17" spans="2:27" x14ac:dyDescent="0.2">
      <c r="B17">
        <v>1899</v>
      </c>
      <c r="C17">
        <v>1</v>
      </c>
      <c r="D17">
        <v>120</v>
      </c>
      <c r="E17">
        <v>0</v>
      </c>
      <c r="F17">
        <v>0</v>
      </c>
      <c r="G17">
        <v>0</v>
      </c>
      <c r="N17">
        <v>30.6</v>
      </c>
      <c r="O17" t="s">
        <v>0</v>
      </c>
      <c r="P17" t="s">
        <v>0</v>
      </c>
      <c r="Q17" t="s">
        <v>0</v>
      </c>
      <c r="R17" t="s">
        <v>0</v>
      </c>
      <c r="S17" t="s">
        <v>0</v>
      </c>
      <c r="T17" t="s">
        <v>0</v>
      </c>
      <c r="U17" t="s">
        <v>0</v>
      </c>
      <c r="V17" t="s">
        <v>0</v>
      </c>
      <c r="Y17" t="s">
        <v>0</v>
      </c>
      <c r="Z17" t="s">
        <v>0</v>
      </c>
      <c r="AA17" t="s">
        <v>1</v>
      </c>
    </row>
    <row r="18" spans="2:27" x14ac:dyDescent="0.2">
      <c r="B18">
        <v>1899</v>
      </c>
      <c r="C18">
        <v>2</v>
      </c>
      <c r="D18">
        <v>0</v>
      </c>
      <c r="E18">
        <v>0</v>
      </c>
      <c r="F18">
        <v>0</v>
      </c>
      <c r="G18">
        <v>0</v>
      </c>
      <c r="N18">
        <v>12</v>
      </c>
      <c r="O18" t="s">
        <v>0</v>
      </c>
      <c r="P18" t="s">
        <v>0</v>
      </c>
      <c r="Q18" t="s">
        <v>0</v>
      </c>
      <c r="R18" t="s">
        <v>0</v>
      </c>
      <c r="S18" t="s">
        <v>0</v>
      </c>
      <c r="T18" t="s">
        <v>0</v>
      </c>
      <c r="U18" t="s">
        <v>0</v>
      </c>
      <c r="V18" t="s">
        <v>0</v>
      </c>
      <c r="Y18" t="s">
        <v>0</v>
      </c>
      <c r="Z18" t="s">
        <v>0</v>
      </c>
      <c r="AA18" t="s">
        <v>1</v>
      </c>
    </row>
    <row r="19" spans="2:27" x14ac:dyDescent="0.2">
      <c r="B19">
        <v>1900</v>
      </c>
      <c r="C19">
        <v>1</v>
      </c>
      <c r="D19">
        <v>0</v>
      </c>
      <c r="E19">
        <v>0</v>
      </c>
      <c r="F19">
        <v>0</v>
      </c>
      <c r="G19">
        <v>0</v>
      </c>
      <c r="N19">
        <v>36.799999999999997</v>
      </c>
      <c r="O19" t="s">
        <v>0</v>
      </c>
      <c r="P19" t="s">
        <v>0</v>
      </c>
      <c r="Q19" t="s">
        <v>0</v>
      </c>
      <c r="R19" t="s">
        <v>0</v>
      </c>
      <c r="S19" t="s">
        <v>0</v>
      </c>
      <c r="T19" t="s">
        <v>0</v>
      </c>
      <c r="U19" t="s">
        <v>0</v>
      </c>
      <c r="V19" t="s">
        <v>0</v>
      </c>
      <c r="Y19" t="s">
        <v>0</v>
      </c>
      <c r="Z19" t="s">
        <v>0</v>
      </c>
      <c r="AA19" t="s">
        <v>1</v>
      </c>
    </row>
    <row r="20" spans="2:27" x14ac:dyDescent="0.2">
      <c r="B20">
        <v>1900</v>
      </c>
      <c r="C20">
        <v>2</v>
      </c>
      <c r="D20">
        <v>0</v>
      </c>
      <c r="E20">
        <v>0</v>
      </c>
      <c r="F20">
        <v>0</v>
      </c>
      <c r="G20">
        <v>0</v>
      </c>
      <c r="N20">
        <v>18.100000000000001</v>
      </c>
      <c r="O20" t="s">
        <v>0</v>
      </c>
      <c r="P20" t="s">
        <v>0</v>
      </c>
      <c r="Q20" t="s">
        <v>0</v>
      </c>
      <c r="R20" t="s">
        <v>0</v>
      </c>
      <c r="S20" t="s">
        <v>0</v>
      </c>
      <c r="T20" t="s">
        <v>0</v>
      </c>
      <c r="U20" t="s">
        <v>0</v>
      </c>
      <c r="V20" t="s">
        <v>0</v>
      </c>
      <c r="Y20" t="s">
        <v>0</v>
      </c>
      <c r="Z20" t="s">
        <v>0</v>
      </c>
      <c r="AA20" t="s">
        <v>1</v>
      </c>
    </row>
    <row r="21" spans="2:27" x14ac:dyDescent="0.2">
      <c r="B21">
        <v>1901</v>
      </c>
      <c r="C21">
        <v>1</v>
      </c>
      <c r="D21">
        <v>0</v>
      </c>
      <c r="E21">
        <v>0</v>
      </c>
      <c r="F21">
        <v>0</v>
      </c>
      <c r="G21">
        <v>0</v>
      </c>
      <c r="N21">
        <v>37.700000000000003</v>
      </c>
      <c r="O21" t="s">
        <v>0</v>
      </c>
      <c r="P21" t="s">
        <v>0</v>
      </c>
      <c r="Q21" t="s">
        <v>0</v>
      </c>
      <c r="R21" t="s">
        <v>0</v>
      </c>
      <c r="S21" t="s">
        <v>0</v>
      </c>
      <c r="T21" t="s">
        <v>0</v>
      </c>
      <c r="U21" t="s">
        <v>0</v>
      </c>
      <c r="V21" t="s">
        <v>0</v>
      </c>
      <c r="Y21" t="s">
        <v>0</v>
      </c>
      <c r="Z21" t="s">
        <v>0</v>
      </c>
      <c r="AA21" t="s">
        <v>1</v>
      </c>
    </row>
    <row r="22" spans="2:27" x14ac:dyDescent="0.2">
      <c r="B22">
        <v>1901</v>
      </c>
      <c r="C22">
        <v>2</v>
      </c>
      <c r="D22">
        <v>0</v>
      </c>
      <c r="E22">
        <v>0</v>
      </c>
      <c r="F22">
        <v>0</v>
      </c>
      <c r="G22">
        <v>0</v>
      </c>
      <c r="N22">
        <v>28</v>
      </c>
      <c r="O22" t="s">
        <v>0</v>
      </c>
      <c r="P22" t="s">
        <v>0</v>
      </c>
      <c r="Q22" t="s">
        <v>0</v>
      </c>
      <c r="R22" t="s">
        <v>0</v>
      </c>
      <c r="S22" t="s">
        <v>0</v>
      </c>
      <c r="T22" t="s">
        <v>0</v>
      </c>
      <c r="U22" t="s">
        <v>0</v>
      </c>
      <c r="V22" t="s">
        <v>0</v>
      </c>
      <c r="Y22" t="s">
        <v>0</v>
      </c>
      <c r="Z22" t="s">
        <v>0</v>
      </c>
      <c r="AA22" t="s">
        <v>1</v>
      </c>
    </row>
    <row r="23" spans="2:27" x14ac:dyDescent="0.2">
      <c r="B23">
        <v>1902</v>
      </c>
      <c r="C23">
        <v>1</v>
      </c>
      <c r="D23">
        <v>0</v>
      </c>
      <c r="E23">
        <v>0</v>
      </c>
      <c r="F23">
        <v>0</v>
      </c>
      <c r="G23">
        <v>0</v>
      </c>
      <c r="N23">
        <v>17.399999999999999</v>
      </c>
      <c r="O23" t="s">
        <v>0</v>
      </c>
      <c r="P23" t="s">
        <v>0</v>
      </c>
      <c r="Q23" t="s">
        <v>0</v>
      </c>
      <c r="R23" t="s">
        <v>0</v>
      </c>
      <c r="S23" t="s">
        <v>0</v>
      </c>
      <c r="T23" t="s">
        <v>0</v>
      </c>
      <c r="U23" t="s">
        <v>0</v>
      </c>
      <c r="V23" t="s">
        <v>0</v>
      </c>
      <c r="Y23" t="s">
        <v>0</v>
      </c>
      <c r="Z23" t="s">
        <v>0</v>
      </c>
      <c r="AA23" t="s">
        <v>1</v>
      </c>
    </row>
    <row r="24" spans="2:27" x14ac:dyDescent="0.2">
      <c r="B24">
        <v>1902</v>
      </c>
      <c r="C24">
        <v>2</v>
      </c>
      <c r="D24">
        <v>0</v>
      </c>
      <c r="E24">
        <v>0</v>
      </c>
      <c r="F24">
        <v>0</v>
      </c>
      <c r="G24">
        <v>0</v>
      </c>
      <c r="N24">
        <v>15.3</v>
      </c>
      <c r="O24" t="s">
        <v>0</v>
      </c>
      <c r="P24" t="s">
        <v>0</v>
      </c>
      <c r="Q24" t="s">
        <v>0</v>
      </c>
      <c r="R24" t="s">
        <v>0</v>
      </c>
      <c r="S24" t="s">
        <v>0</v>
      </c>
      <c r="T24" t="s">
        <v>0</v>
      </c>
      <c r="U24" t="s">
        <v>0</v>
      </c>
      <c r="V24" t="s">
        <v>0</v>
      </c>
      <c r="Y24" t="s">
        <v>0</v>
      </c>
      <c r="Z24" t="s">
        <v>0</v>
      </c>
      <c r="AA24" t="s">
        <v>1</v>
      </c>
    </row>
    <row r="25" spans="2:27" x14ac:dyDescent="0.2">
      <c r="B25">
        <v>1903</v>
      </c>
      <c r="C25">
        <v>1</v>
      </c>
      <c r="D25">
        <v>120</v>
      </c>
      <c r="E25">
        <v>0</v>
      </c>
      <c r="F25">
        <v>0</v>
      </c>
      <c r="G25">
        <v>0</v>
      </c>
      <c r="N25">
        <v>27.6</v>
      </c>
      <c r="O25" t="s">
        <v>0</v>
      </c>
      <c r="P25" t="s">
        <v>0</v>
      </c>
      <c r="Q25" t="s">
        <v>0</v>
      </c>
      <c r="R25" t="s">
        <v>0</v>
      </c>
      <c r="S25" t="s">
        <v>0</v>
      </c>
      <c r="T25" t="s">
        <v>0</v>
      </c>
      <c r="U25" t="s">
        <v>0</v>
      </c>
      <c r="V25" t="s">
        <v>0</v>
      </c>
      <c r="Y25" t="s">
        <v>0</v>
      </c>
      <c r="Z25" t="s">
        <v>0</v>
      </c>
      <c r="AA25" t="s">
        <v>1</v>
      </c>
    </row>
    <row r="26" spans="2:27" x14ac:dyDescent="0.2">
      <c r="B26">
        <v>1903</v>
      </c>
      <c r="C26">
        <v>2</v>
      </c>
      <c r="D26">
        <v>0</v>
      </c>
      <c r="E26">
        <v>0</v>
      </c>
      <c r="F26">
        <v>0</v>
      </c>
      <c r="G26">
        <v>0</v>
      </c>
      <c r="N26">
        <v>20.3</v>
      </c>
      <c r="O26" t="s">
        <v>0</v>
      </c>
      <c r="P26" t="s">
        <v>0</v>
      </c>
      <c r="Q26" t="s">
        <v>0</v>
      </c>
      <c r="R26" t="s">
        <v>0</v>
      </c>
      <c r="S26" t="s">
        <v>0</v>
      </c>
      <c r="T26" t="s">
        <v>0</v>
      </c>
      <c r="U26" t="s">
        <v>0</v>
      </c>
      <c r="V26" t="s">
        <v>0</v>
      </c>
      <c r="Y26" t="s">
        <v>0</v>
      </c>
      <c r="Z26" t="s">
        <v>0</v>
      </c>
      <c r="AA26" t="s">
        <v>1</v>
      </c>
    </row>
    <row r="27" spans="2:27" x14ac:dyDescent="0.2">
      <c r="B27">
        <v>1904</v>
      </c>
      <c r="C27">
        <v>1</v>
      </c>
      <c r="D27">
        <v>0</v>
      </c>
      <c r="E27">
        <v>0</v>
      </c>
      <c r="F27">
        <v>0</v>
      </c>
      <c r="G27">
        <v>0</v>
      </c>
      <c r="N27">
        <v>15.7</v>
      </c>
      <c r="O27" t="s">
        <v>0</v>
      </c>
      <c r="P27" t="s">
        <v>0</v>
      </c>
      <c r="Q27" t="s">
        <v>0</v>
      </c>
      <c r="R27" t="s">
        <v>0</v>
      </c>
      <c r="S27" t="s">
        <v>0</v>
      </c>
      <c r="T27" t="s">
        <v>0</v>
      </c>
      <c r="U27" t="s">
        <v>0</v>
      </c>
      <c r="V27" t="s">
        <v>0</v>
      </c>
      <c r="Y27" t="s">
        <v>0</v>
      </c>
      <c r="Z27" t="s">
        <v>0</v>
      </c>
      <c r="AA27" t="s">
        <v>1</v>
      </c>
    </row>
    <row r="28" spans="2:27" x14ac:dyDescent="0.2">
      <c r="B28">
        <v>1904</v>
      </c>
      <c r="C28">
        <v>2</v>
      </c>
      <c r="D28">
        <v>0</v>
      </c>
      <c r="E28">
        <v>0</v>
      </c>
      <c r="F28">
        <v>0</v>
      </c>
      <c r="G28">
        <v>0</v>
      </c>
      <c r="N28">
        <v>12.6</v>
      </c>
      <c r="O28" t="s">
        <v>0</v>
      </c>
      <c r="P28" t="s">
        <v>0</v>
      </c>
      <c r="Q28" t="s">
        <v>0</v>
      </c>
      <c r="R28" t="s">
        <v>0</v>
      </c>
      <c r="S28" t="s">
        <v>0</v>
      </c>
      <c r="T28" t="s">
        <v>0</v>
      </c>
      <c r="U28" t="s">
        <v>0</v>
      </c>
      <c r="V28" t="s">
        <v>0</v>
      </c>
      <c r="Y28" t="s">
        <v>0</v>
      </c>
      <c r="Z28" t="s">
        <v>0</v>
      </c>
      <c r="AA28" t="s">
        <v>1</v>
      </c>
    </row>
    <row r="29" spans="2:27" x14ac:dyDescent="0.2">
      <c r="B29">
        <v>1905</v>
      </c>
      <c r="C29">
        <v>1</v>
      </c>
      <c r="D29">
        <v>0</v>
      </c>
      <c r="E29">
        <v>0</v>
      </c>
      <c r="F29">
        <v>0</v>
      </c>
      <c r="G29">
        <v>0</v>
      </c>
      <c r="N29">
        <v>11.7</v>
      </c>
      <c r="O29" t="s">
        <v>0</v>
      </c>
      <c r="P29" t="s">
        <v>0</v>
      </c>
      <c r="Q29" t="s">
        <v>0</v>
      </c>
      <c r="R29" t="s">
        <v>0</v>
      </c>
      <c r="S29" t="s">
        <v>0</v>
      </c>
      <c r="T29" t="s">
        <v>0</v>
      </c>
      <c r="U29" t="s">
        <v>0</v>
      </c>
      <c r="V29" t="s">
        <v>0</v>
      </c>
      <c r="Y29" t="s">
        <v>0</v>
      </c>
      <c r="Z29" t="s">
        <v>0</v>
      </c>
      <c r="AA29" t="s">
        <v>1</v>
      </c>
    </row>
    <row r="30" spans="2:27" x14ac:dyDescent="0.2">
      <c r="B30">
        <v>1905</v>
      </c>
      <c r="C30">
        <v>2</v>
      </c>
      <c r="D30">
        <v>0</v>
      </c>
      <c r="E30">
        <v>0</v>
      </c>
      <c r="F30">
        <v>0</v>
      </c>
      <c r="G30">
        <v>0</v>
      </c>
      <c r="N30">
        <v>4.8</v>
      </c>
      <c r="O30" t="s">
        <v>0</v>
      </c>
      <c r="P30" t="s">
        <v>0</v>
      </c>
      <c r="Q30" t="s">
        <v>0</v>
      </c>
      <c r="R30" t="s">
        <v>0</v>
      </c>
      <c r="S30" t="s">
        <v>0</v>
      </c>
      <c r="T30" t="s">
        <v>0</v>
      </c>
      <c r="U30" t="s">
        <v>0</v>
      </c>
      <c r="V30" t="s">
        <v>0</v>
      </c>
      <c r="Y30" t="s">
        <v>0</v>
      </c>
      <c r="Z30" t="s">
        <v>0</v>
      </c>
      <c r="AA30" t="s">
        <v>1</v>
      </c>
    </row>
    <row r="31" spans="2:27" x14ac:dyDescent="0.2">
      <c r="B31">
        <v>1906</v>
      </c>
      <c r="C31">
        <v>1</v>
      </c>
      <c r="D31">
        <v>0</v>
      </c>
      <c r="E31">
        <v>0</v>
      </c>
      <c r="F31">
        <v>0</v>
      </c>
      <c r="G31">
        <v>0</v>
      </c>
      <c r="N31">
        <v>23.3</v>
      </c>
      <c r="O31" t="s">
        <v>0</v>
      </c>
      <c r="P31" t="s">
        <v>0</v>
      </c>
      <c r="Q31" t="s">
        <v>0</v>
      </c>
      <c r="R31" t="s">
        <v>0</v>
      </c>
      <c r="S31" t="s">
        <v>0</v>
      </c>
      <c r="T31" t="s">
        <v>0</v>
      </c>
      <c r="U31" t="s">
        <v>0</v>
      </c>
      <c r="V31" t="s">
        <v>0</v>
      </c>
      <c r="Y31" t="s">
        <v>0</v>
      </c>
      <c r="Z31" t="s">
        <v>0</v>
      </c>
      <c r="AA31" t="s">
        <v>1</v>
      </c>
    </row>
    <row r="32" spans="2:27" x14ac:dyDescent="0.2">
      <c r="B32">
        <v>1906</v>
      </c>
      <c r="C32">
        <v>2</v>
      </c>
      <c r="D32">
        <v>0</v>
      </c>
      <c r="E32">
        <v>0</v>
      </c>
      <c r="F32">
        <v>0</v>
      </c>
      <c r="G32">
        <v>0</v>
      </c>
      <c r="N32">
        <v>7.1</v>
      </c>
      <c r="O32" t="s">
        <v>0</v>
      </c>
      <c r="P32" t="s">
        <v>0</v>
      </c>
      <c r="Q32" t="s">
        <v>0</v>
      </c>
      <c r="R32" t="s">
        <v>0</v>
      </c>
      <c r="S32" t="s">
        <v>0</v>
      </c>
      <c r="T32" t="s">
        <v>0</v>
      </c>
      <c r="U32" t="s">
        <v>0</v>
      </c>
      <c r="V32" t="s">
        <v>0</v>
      </c>
      <c r="Y32" t="s">
        <v>0</v>
      </c>
      <c r="Z32" t="s">
        <v>0</v>
      </c>
      <c r="AA32" t="s">
        <v>1</v>
      </c>
    </row>
    <row r="33" spans="2:27" x14ac:dyDescent="0.2">
      <c r="B33">
        <v>1907</v>
      </c>
      <c r="C33">
        <v>1</v>
      </c>
      <c r="D33">
        <v>120</v>
      </c>
      <c r="E33">
        <v>0</v>
      </c>
      <c r="F33">
        <v>0</v>
      </c>
      <c r="G33">
        <v>0</v>
      </c>
      <c r="N33">
        <v>14.9</v>
      </c>
      <c r="O33" t="s">
        <v>0</v>
      </c>
      <c r="P33" t="s">
        <v>0</v>
      </c>
      <c r="Q33" t="s">
        <v>0</v>
      </c>
      <c r="R33" t="s">
        <v>0</v>
      </c>
      <c r="S33" t="s">
        <v>0</v>
      </c>
      <c r="T33" t="s">
        <v>0</v>
      </c>
      <c r="U33" t="s">
        <v>0</v>
      </c>
      <c r="V33" t="s">
        <v>0</v>
      </c>
      <c r="Y33" t="s">
        <v>0</v>
      </c>
      <c r="Z33" t="s">
        <v>0</v>
      </c>
      <c r="AA33" t="s">
        <v>1</v>
      </c>
    </row>
    <row r="34" spans="2:27" x14ac:dyDescent="0.2">
      <c r="B34">
        <v>1907</v>
      </c>
      <c r="C34">
        <v>2</v>
      </c>
      <c r="D34">
        <v>0</v>
      </c>
      <c r="E34">
        <v>0</v>
      </c>
      <c r="F34">
        <v>0</v>
      </c>
      <c r="G34">
        <v>0</v>
      </c>
      <c r="N34">
        <v>5.2</v>
      </c>
      <c r="O34" t="s">
        <v>0</v>
      </c>
      <c r="P34" t="s">
        <v>0</v>
      </c>
      <c r="Q34" t="s">
        <v>0</v>
      </c>
      <c r="R34" t="s">
        <v>0</v>
      </c>
      <c r="S34" t="s">
        <v>0</v>
      </c>
      <c r="T34" t="s">
        <v>0</v>
      </c>
      <c r="U34" t="s">
        <v>0</v>
      </c>
      <c r="V34" t="s">
        <v>0</v>
      </c>
      <c r="Y34" t="s">
        <v>0</v>
      </c>
      <c r="Z34" t="s">
        <v>0</v>
      </c>
      <c r="AA34" t="s">
        <v>1</v>
      </c>
    </row>
    <row r="35" spans="2:27" x14ac:dyDescent="0.2">
      <c r="B35">
        <v>1908</v>
      </c>
      <c r="C35">
        <v>1</v>
      </c>
      <c r="D35">
        <v>0</v>
      </c>
      <c r="E35">
        <v>0</v>
      </c>
      <c r="F35">
        <v>0</v>
      </c>
      <c r="G35">
        <v>0</v>
      </c>
      <c r="N35">
        <v>15.5</v>
      </c>
      <c r="O35" t="s">
        <v>0</v>
      </c>
      <c r="P35" t="s">
        <v>0</v>
      </c>
      <c r="Q35" t="s">
        <v>0</v>
      </c>
      <c r="R35" t="s">
        <v>0</v>
      </c>
      <c r="S35" t="s">
        <v>0</v>
      </c>
      <c r="T35" t="s">
        <v>0</v>
      </c>
      <c r="U35" t="s">
        <v>0</v>
      </c>
      <c r="V35" t="s">
        <v>0</v>
      </c>
      <c r="Y35" t="s">
        <v>0</v>
      </c>
      <c r="Z35" t="s">
        <v>0</v>
      </c>
      <c r="AA35" t="s">
        <v>3</v>
      </c>
    </row>
    <row r="36" spans="2:27" x14ac:dyDescent="0.2">
      <c r="B36">
        <v>1908</v>
      </c>
      <c r="C36">
        <v>2</v>
      </c>
      <c r="D36">
        <v>0</v>
      </c>
      <c r="E36">
        <v>0</v>
      </c>
      <c r="F36">
        <v>0</v>
      </c>
      <c r="G36">
        <v>0</v>
      </c>
      <c r="N36">
        <v>12.9</v>
      </c>
      <c r="O36" t="s">
        <v>0</v>
      </c>
      <c r="P36" t="s">
        <v>0</v>
      </c>
      <c r="Q36" t="s">
        <v>0</v>
      </c>
      <c r="R36" t="s">
        <v>0</v>
      </c>
      <c r="S36" t="s">
        <v>0</v>
      </c>
      <c r="T36" t="s">
        <v>0</v>
      </c>
      <c r="U36" t="s">
        <v>0</v>
      </c>
      <c r="V36" t="s">
        <v>0</v>
      </c>
      <c r="Y36" t="s">
        <v>0</v>
      </c>
      <c r="Z36" t="s">
        <v>0</v>
      </c>
      <c r="AA36" t="s">
        <v>3</v>
      </c>
    </row>
    <row r="37" spans="2:27" x14ac:dyDescent="0.2">
      <c r="B37">
        <v>1909</v>
      </c>
      <c r="C37">
        <v>1</v>
      </c>
      <c r="D37">
        <v>0</v>
      </c>
      <c r="E37">
        <v>0</v>
      </c>
      <c r="F37">
        <v>0</v>
      </c>
      <c r="G37">
        <v>0</v>
      </c>
      <c r="N37">
        <v>25.4</v>
      </c>
      <c r="O37" t="s">
        <v>0</v>
      </c>
      <c r="P37" t="s">
        <v>0</v>
      </c>
      <c r="Q37" t="s">
        <v>0</v>
      </c>
      <c r="R37" t="s">
        <v>0</v>
      </c>
      <c r="S37" t="s">
        <v>0</v>
      </c>
      <c r="T37" t="s">
        <v>0</v>
      </c>
      <c r="U37" t="s">
        <v>0</v>
      </c>
      <c r="V37" t="s">
        <v>0</v>
      </c>
      <c r="Y37" t="s">
        <v>0</v>
      </c>
      <c r="Z37" t="s">
        <v>0</v>
      </c>
      <c r="AA37" t="s">
        <v>3</v>
      </c>
    </row>
    <row r="38" spans="2:27" x14ac:dyDescent="0.2">
      <c r="B38">
        <v>1909</v>
      </c>
      <c r="C38">
        <v>2</v>
      </c>
      <c r="D38">
        <v>0</v>
      </c>
      <c r="E38">
        <v>0</v>
      </c>
      <c r="F38">
        <v>0</v>
      </c>
      <c r="G38">
        <v>0</v>
      </c>
      <c r="N38">
        <v>21.7</v>
      </c>
      <c r="O38" t="s">
        <v>0</v>
      </c>
      <c r="P38" t="s">
        <v>0</v>
      </c>
      <c r="Q38" t="s">
        <v>0</v>
      </c>
      <c r="R38" t="s">
        <v>0</v>
      </c>
      <c r="S38" t="s">
        <v>0</v>
      </c>
      <c r="T38" t="s">
        <v>0</v>
      </c>
      <c r="U38" t="s">
        <v>0</v>
      </c>
      <c r="V38" t="s">
        <v>0</v>
      </c>
      <c r="Y38" t="s">
        <v>0</v>
      </c>
      <c r="Z38" t="s">
        <v>0</v>
      </c>
      <c r="AA38" t="s">
        <v>3</v>
      </c>
    </row>
    <row r="39" spans="2:27" x14ac:dyDescent="0.2">
      <c r="B39">
        <v>1910</v>
      </c>
      <c r="C39">
        <v>1</v>
      </c>
      <c r="D39">
        <v>0</v>
      </c>
      <c r="E39">
        <v>0</v>
      </c>
      <c r="F39">
        <v>0</v>
      </c>
      <c r="G39">
        <v>0</v>
      </c>
      <c r="N39">
        <v>35.200000000000003</v>
      </c>
      <c r="O39" t="s">
        <v>0</v>
      </c>
      <c r="P39" t="s">
        <v>0</v>
      </c>
      <c r="Q39" t="s">
        <v>0</v>
      </c>
      <c r="R39" t="s">
        <v>0</v>
      </c>
      <c r="S39" t="s">
        <v>0</v>
      </c>
      <c r="T39" t="s">
        <v>0</v>
      </c>
      <c r="U39" t="s">
        <v>0</v>
      </c>
      <c r="V39" t="s">
        <v>0</v>
      </c>
      <c r="Y39" t="s">
        <v>0</v>
      </c>
      <c r="Z39" t="s">
        <v>0</v>
      </c>
      <c r="AA39" t="s">
        <v>3</v>
      </c>
    </row>
    <row r="40" spans="2:27" x14ac:dyDescent="0.2">
      <c r="B40">
        <v>1910</v>
      </c>
      <c r="C40">
        <v>2</v>
      </c>
      <c r="D40">
        <v>0</v>
      </c>
      <c r="E40">
        <v>0</v>
      </c>
      <c r="F40">
        <v>0</v>
      </c>
      <c r="G40">
        <v>0</v>
      </c>
      <c r="N40">
        <v>18.7</v>
      </c>
      <c r="O40" t="s">
        <v>0</v>
      </c>
      <c r="P40" t="s">
        <v>0</v>
      </c>
      <c r="Q40" t="s">
        <v>0</v>
      </c>
      <c r="R40" t="s">
        <v>0</v>
      </c>
      <c r="S40" t="s">
        <v>0</v>
      </c>
      <c r="T40" t="s">
        <v>0</v>
      </c>
      <c r="U40" t="s">
        <v>0</v>
      </c>
      <c r="V40" t="s">
        <v>0</v>
      </c>
      <c r="Y40" t="s">
        <v>0</v>
      </c>
      <c r="Z40" t="s">
        <v>0</v>
      </c>
      <c r="AA40" t="s">
        <v>3</v>
      </c>
    </row>
    <row r="41" spans="2:27" x14ac:dyDescent="0.2">
      <c r="B41">
        <v>1911</v>
      </c>
      <c r="C41">
        <v>1</v>
      </c>
      <c r="D41">
        <v>120</v>
      </c>
      <c r="E41">
        <v>0</v>
      </c>
      <c r="F41">
        <v>0</v>
      </c>
      <c r="G41">
        <v>0</v>
      </c>
      <c r="N41">
        <v>4.9000000000000004</v>
      </c>
      <c r="O41" t="s">
        <v>0</v>
      </c>
      <c r="P41" t="s">
        <v>0</v>
      </c>
      <c r="Q41" t="s">
        <v>0</v>
      </c>
      <c r="R41" t="s">
        <v>0</v>
      </c>
      <c r="S41" t="s">
        <v>0</v>
      </c>
      <c r="T41" t="s">
        <v>0</v>
      </c>
      <c r="U41" t="s">
        <v>0</v>
      </c>
      <c r="V41" t="s">
        <v>0</v>
      </c>
      <c r="Y41" t="s">
        <v>0</v>
      </c>
      <c r="Z41" t="s">
        <v>0</v>
      </c>
      <c r="AA41" t="s">
        <v>3</v>
      </c>
    </row>
    <row r="42" spans="2:27" x14ac:dyDescent="0.2">
      <c r="B42">
        <v>1911</v>
      </c>
      <c r="C42">
        <v>2</v>
      </c>
      <c r="D42">
        <v>0</v>
      </c>
      <c r="E42">
        <v>0</v>
      </c>
      <c r="F42">
        <v>0</v>
      </c>
      <c r="G42">
        <v>0</v>
      </c>
      <c r="N42">
        <v>2.2999999999999998</v>
      </c>
      <c r="O42" t="s">
        <v>0</v>
      </c>
      <c r="P42" t="s">
        <v>0</v>
      </c>
      <c r="Q42" t="s">
        <v>0</v>
      </c>
      <c r="R42" t="s">
        <v>0</v>
      </c>
      <c r="S42" t="s">
        <v>0</v>
      </c>
      <c r="T42" t="s">
        <v>0</v>
      </c>
      <c r="U42" t="s">
        <v>0</v>
      </c>
      <c r="V42" t="s">
        <v>0</v>
      </c>
      <c r="Y42" t="s">
        <v>0</v>
      </c>
      <c r="Z42" t="s">
        <v>0</v>
      </c>
      <c r="AA42" t="s">
        <v>3</v>
      </c>
    </row>
    <row r="43" spans="2:27" x14ac:dyDescent="0.2">
      <c r="B43">
        <v>1912</v>
      </c>
      <c r="C43">
        <v>1</v>
      </c>
      <c r="D43">
        <v>0</v>
      </c>
      <c r="E43">
        <v>0</v>
      </c>
      <c r="F43">
        <v>0</v>
      </c>
      <c r="G43">
        <v>0</v>
      </c>
      <c r="N43">
        <v>20.399999999999999</v>
      </c>
      <c r="O43" t="s">
        <v>0</v>
      </c>
      <c r="P43" t="s">
        <v>0</v>
      </c>
      <c r="Q43" t="s">
        <v>0</v>
      </c>
      <c r="R43" t="s">
        <v>0</v>
      </c>
      <c r="S43" t="s">
        <v>0</v>
      </c>
      <c r="T43" t="s">
        <v>0</v>
      </c>
      <c r="U43" t="s">
        <v>0</v>
      </c>
      <c r="V43" t="s">
        <v>0</v>
      </c>
      <c r="Y43" t="s">
        <v>0</v>
      </c>
      <c r="Z43" t="s">
        <v>0</v>
      </c>
      <c r="AA43" t="s">
        <v>4</v>
      </c>
    </row>
    <row r="44" spans="2:27" x14ac:dyDescent="0.2">
      <c r="B44">
        <v>1912</v>
      </c>
      <c r="C44">
        <v>2</v>
      </c>
      <c r="D44">
        <v>0</v>
      </c>
      <c r="E44">
        <v>0</v>
      </c>
      <c r="F44">
        <v>0</v>
      </c>
      <c r="G44">
        <v>0</v>
      </c>
      <c r="N44">
        <v>5.3</v>
      </c>
      <c r="O44" t="s">
        <v>0</v>
      </c>
      <c r="P44" t="s">
        <v>0</v>
      </c>
      <c r="Q44" t="s">
        <v>0</v>
      </c>
      <c r="R44" t="s">
        <v>0</v>
      </c>
      <c r="S44" t="s">
        <v>0</v>
      </c>
      <c r="T44" t="s">
        <v>0</v>
      </c>
      <c r="U44" t="s">
        <v>0</v>
      </c>
      <c r="V44" t="s">
        <v>0</v>
      </c>
      <c r="Y44" t="s">
        <v>0</v>
      </c>
      <c r="Z44" t="s">
        <v>0</v>
      </c>
      <c r="AA44" t="s">
        <v>4</v>
      </c>
    </row>
    <row r="45" spans="2:27" x14ac:dyDescent="0.2">
      <c r="B45">
        <v>1913</v>
      </c>
      <c r="C45">
        <v>1</v>
      </c>
      <c r="D45">
        <v>0</v>
      </c>
      <c r="E45">
        <v>0</v>
      </c>
      <c r="F45">
        <v>0</v>
      </c>
      <c r="G45">
        <v>0</v>
      </c>
      <c r="N45">
        <v>14.8</v>
      </c>
      <c r="O45" t="s">
        <v>0</v>
      </c>
      <c r="P45" t="s">
        <v>0</v>
      </c>
      <c r="Q45" t="s">
        <v>0</v>
      </c>
      <c r="R45" t="s">
        <v>0</v>
      </c>
      <c r="S45" t="s">
        <v>0</v>
      </c>
      <c r="T45" t="s">
        <v>0</v>
      </c>
      <c r="U45" t="s">
        <v>0</v>
      </c>
      <c r="V45" t="s">
        <v>0</v>
      </c>
      <c r="Y45" t="s">
        <v>0</v>
      </c>
      <c r="Z45" t="s">
        <v>0</v>
      </c>
      <c r="AA45" t="s">
        <v>4</v>
      </c>
    </row>
    <row r="46" spans="2:27" x14ac:dyDescent="0.2">
      <c r="B46">
        <v>1913</v>
      </c>
      <c r="C46">
        <v>2</v>
      </c>
      <c r="D46">
        <v>0</v>
      </c>
      <c r="E46">
        <v>0</v>
      </c>
      <c r="F46">
        <v>0</v>
      </c>
      <c r="G46">
        <v>0</v>
      </c>
      <c r="N46">
        <v>5.6</v>
      </c>
      <c r="O46" t="s">
        <v>0</v>
      </c>
      <c r="P46" t="s">
        <v>0</v>
      </c>
      <c r="Q46" t="s">
        <v>0</v>
      </c>
      <c r="R46" t="s">
        <v>0</v>
      </c>
      <c r="S46" t="s">
        <v>0</v>
      </c>
      <c r="T46" t="s">
        <v>0</v>
      </c>
      <c r="U46" t="s">
        <v>0</v>
      </c>
      <c r="V46" t="s">
        <v>0</v>
      </c>
      <c r="Y46" t="s">
        <v>0</v>
      </c>
      <c r="Z46" t="s">
        <v>0</v>
      </c>
      <c r="AA46" t="s">
        <v>4</v>
      </c>
    </row>
    <row r="47" spans="2:27" x14ac:dyDescent="0.2">
      <c r="B47">
        <v>1914</v>
      </c>
      <c r="C47">
        <v>1</v>
      </c>
      <c r="D47">
        <v>0</v>
      </c>
      <c r="E47">
        <v>0</v>
      </c>
      <c r="F47">
        <v>0</v>
      </c>
      <c r="G47">
        <v>0</v>
      </c>
      <c r="N47">
        <v>33.5</v>
      </c>
      <c r="O47" t="s">
        <v>0</v>
      </c>
      <c r="P47" t="s">
        <v>0</v>
      </c>
      <c r="Q47" t="s">
        <v>0</v>
      </c>
      <c r="R47" t="s">
        <v>0</v>
      </c>
      <c r="S47" t="s">
        <v>0</v>
      </c>
      <c r="T47" t="s">
        <v>0</v>
      </c>
      <c r="U47" t="s">
        <v>0</v>
      </c>
      <c r="V47" t="s">
        <v>0</v>
      </c>
      <c r="Y47" t="s">
        <v>0</v>
      </c>
      <c r="Z47" t="s">
        <v>0</v>
      </c>
      <c r="AA47" t="s">
        <v>4</v>
      </c>
    </row>
    <row r="48" spans="2:27" x14ac:dyDescent="0.2">
      <c r="B48">
        <v>1914</v>
      </c>
      <c r="C48">
        <v>2</v>
      </c>
      <c r="D48">
        <v>0</v>
      </c>
      <c r="E48">
        <v>0</v>
      </c>
      <c r="F48">
        <v>0</v>
      </c>
      <c r="G48">
        <v>0</v>
      </c>
      <c r="N48">
        <v>23.2</v>
      </c>
      <c r="O48" t="s">
        <v>0</v>
      </c>
      <c r="P48" t="s">
        <v>0</v>
      </c>
      <c r="Q48" t="s">
        <v>0</v>
      </c>
      <c r="R48" t="s">
        <v>0</v>
      </c>
      <c r="S48" t="s">
        <v>0</v>
      </c>
      <c r="T48" t="s">
        <v>0</v>
      </c>
      <c r="U48" t="s">
        <v>0</v>
      </c>
      <c r="V48" t="s">
        <v>0</v>
      </c>
      <c r="Y48" t="s">
        <v>0</v>
      </c>
      <c r="Z48" t="s">
        <v>0</v>
      </c>
      <c r="AA48" t="s">
        <v>4</v>
      </c>
    </row>
    <row r="49" spans="2:27" x14ac:dyDescent="0.2">
      <c r="B49">
        <v>1915</v>
      </c>
      <c r="C49">
        <v>1</v>
      </c>
      <c r="D49">
        <v>120</v>
      </c>
      <c r="E49">
        <v>0</v>
      </c>
      <c r="F49">
        <v>0</v>
      </c>
      <c r="G49">
        <v>0</v>
      </c>
      <c r="N49">
        <v>19.5</v>
      </c>
      <c r="O49" t="s">
        <v>0</v>
      </c>
      <c r="P49" t="s">
        <v>0</v>
      </c>
      <c r="Q49" t="s">
        <v>0</v>
      </c>
      <c r="R49" t="s">
        <v>0</v>
      </c>
      <c r="S49" t="s">
        <v>0</v>
      </c>
      <c r="T49" t="s">
        <v>0</v>
      </c>
      <c r="U49" t="s">
        <v>0</v>
      </c>
      <c r="V49" t="s">
        <v>0</v>
      </c>
      <c r="Y49" t="s">
        <v>0</v>
      </c>
      <c r="Z49" t="s">
        <v>0</v>
      </c>
      <c r="AA49" t="s">
        <v>4</v>
      </c>
    </row>
    <row r="50" spans="2:27" x14ac:dyDescent="0.2">
      <c r="B50">
        <v>1915</v>
      </c>
      <c r="C50">
        <v>2</v>
      </c>
      <c r="D50">
        <v>0</v>
      </c>
      <c r="E50">
        <v>0</v>
      </c>
      <c r="F50">
        <v>0</v>
      </c>
      <c r="G50">
        <v>0</v>
      </c>
      <c r="N50">
        <v>15.2</v>
      </c>
      <c r="O50" t="s">
        <v>0</v>
      </c>
      <c r="P50" t="s">
        <v>0</v>
      </c>
      <c r="Q50" t="s">
        <v>0</v>
      </c>
      <c r="R50" t="s">
        <v>0</v>
      </c>
      <c r="S50" t="s">
        <v>0</v>
      </c>
      <c r="T50" t="s">
        <v>0</v>
      </c>
      <c r="U50" t="s">
        <v>0</v>
      </c>
      <c r="V50" t="s">
        <v>0</v>
      </c>
      <c r="Y50" t="s">
        <v>0</v>
      </c>
      <c r="Z50" t="s">
        <v>0</v>
      </c>
      <c r="AA50" t="s">
        <v>4</v>
      </c>
    </row>
    <row r="51" spans="2:27" x14ac:dyDescent="0.2">
      <c r="B51">
        <v>1916</v>
      </c>
      <c r="C51">
        <v>1</v>
      </c>
      <c r="D51">
        <v>0</v>
      </c>
      <c r="E51">
        <v>0</v>
      </c>
      <c r="F51">
        <v>0</v>
      </c>
      <c r="G51">
        <v>0</v>
      </c>
      <c r="N51">
        <v>13.3</v>
      </c>
      <c r="O51" t="s">
        <v>0</v>
      </c>
      <c r="P51" t="s">
        <v>0</v>
      </c>
      <c r="Q51" t="s">
        <v>0</v>
      </c>
      <c r="R51" t="s">
        <v>0</v>
      </c>
      <c r="S51" t="s">
        <v>0</v>
      </c>
      <c r="T51" t="s">
        <v>0</v>
      </c>
      <c r="U51" t="s">
        <v>0</v>
      </c>
      <c r="V51" t="s">
        <v>0</v>
      </c>
      <c r="Y51" t="s">
        <v>0</v>
      </c>
      <c r="Z51" t="s">
        <v>0</v>
      </c>
      <c r="AA51" t="s">
        <v>4</v>
      </c>
    </row>
    <row r="52" spans="2:27" x14ac:dyDescent="0.2">
      <c r="B52">
        <v>1916</v>
      </c>
      <c r="C52">
        <v>2</v>
      </c>
      <c r="D52">
        <v>0</v>
      </c>
      <c r="E52">
        <v>0</v>
      </c>
      <c r="F52">
        <v>0</v>
      </c>
      <c r="G52">
        <v>0</v>
      </c>
      <c r="N52">
        <v>7.9</v>
      </c>
      <c r="O52" t="s">
        <v>0</v>
      </c>
      <c r="P52" t="s">
        <v>0</v>
      </c>
      <c r="Q52" t="s">
        <v>0</v>
      </c>
      <c r="R52" t="s">
        <v>0</v>
      </c>
      <c r="S52" t="s">
        <v>0</v>
      </c>
      <c r="T52" t="s">
        <v>0</v>
      </c>
      <c r="U52" t="s">
        <v>0</v>
      </c>
      <c r="V52" t="s">
        <v>0</v>
      </c>
      <c r="Y52" t="s">
        <v>0</v>
      </c>
      <c r="Z52" t="s">
        <v>0</v>
      </c>
      <c r="AA52" t="s">
        <v>4</v>
      </c>
    </row>
    <row r="53" spans="2:27" x14ac:dyDescent="0.2">
      <c r="B53">
        <v>1917</v>
      </c>
      <c r="C53">
        <v>1</v>
      </c>
      <c r="D53">
        <v>0</v>
      </c>
      <c r="E53">
        <v>0</v>
      </c>
      <c r="F53">
        <v>0</v>
      </c>
      <c r="G53">
        <v>0</v>
      </c>
      <c r="N53">
        <v>32</v>
      </c>
      <c r="O53" t="s">
        <v>0</v>
      </c>
      <c r="P53" t="s">
        <v>0</v>
      </c>
      <c r="Q53" t="s">
        <v>0</v>
      </c>
      <c r="R53" t="s">
        <v>0</v>
      </c>
      <c r="S53" t="s">
        <v>0</v>
      </c>
      <c r="T53" t="s">
        <v>0</v>
      </c>
      <c r="U53" t="s">
        <v>0</v>
      </c>
      <c r="V53" t="s">
        <v>0</v>
      </c>
      <c r="Y53" t="s">
        <v>0</v>
      </c>
      <c r="Z53" t="s">
        <v>0</v>
      </c>
      <c r="AA53" t="s">
        <v>5</v>
      </c>
    </row>
    <row r="54" spans="2:27" x14ac:dyDescent="0.2">
      <c r="B54">
        <v>1917</v>
      </c>
      <c r="C54">
        <v>2</v>
      </c>
      <c r="D54">
        <v>0</v>
      </c>
      <c r="E54">
        <v>0</v>
      </c>
      <c r="F54">
        <v>0</v>
      </c>
      <c r="G54">
        <v>0</v>
      </c>
      <c r="N54">
        <v>21</v>
      </c>
      <c r="O54" t="s">
        <v>0</v>
      </c>
      <c r="P54" t="s">
        <v>0</v>
      </c>
      <c r="Q54" t="s">
        <v>0</v>
      </c>
      <c r="R54" t="s">
        <v>0</v>
      </c>
      <c r="S54" t="s">
        <v>0</v>
      </c>
      <c r="T54" t="s">
        <v>0</v>
      </c>
      <c r="U54" t="s">
        <v>0</v>
      </c>
      <c r="V54" t="s">
        <v>0</v>
      </c>
      <c r="Y54" t="s">
        <v>0</v>
      </c>
      <c r="Z54" t="s">
        <v>0</v>
      </c>
      <c r="AA54" t="s">
        <v>5</v>
      </c>
    </row>
    <row r="55" spans="2:27" x14ac:dyDescent="0.2">
      <c r="B55">
        <v>1918</v>
      </c>
      <c r="C55">
        <v>1</v>
      </c>
      <c r="D55">
        <v>0</v>
      </c>
      <c r="E55">
        <v>0</v>
      </c>
      <c r="F55">
        <v>0</v>
      </c>
      <c r="G55">
        <v>0</v>
      </c>
      <c r="N55">
        <v>29.2</v>
      </c>
      <c r="O55" t="s">
        <v>0</v>
      </c>
      <c r="P55" t="s">
        <v>0</v>
      </c>
      <c r="Q55" t="s">
        <v>0</v>
      </c>
      <c r="R55" t="s">
        <v>0</v>
      </c>
      <c r="S55" t="s">
        <v>0</v>
      </c>
      <c r="T55" t="s">
        <v>0</v>
      </c>
      <c r="U55" t="s">
        <v>0</v>
      </c>
      <c r="V55" t="s">
        <v>0</v>
      </c>
      <c r="Y55" t="s">
        <v>0</v>
      </c>
      <c r="Z55" t="s">
        <v>0</v>
      </c>
      <c r="AA55" t="s">
        <v>5</v>
      </c>
    </row>
    <row r="56" spans="2:27" x14ac:dyDescent="0.2">
      <c r="B56">
        <v>1918</v>
      </c>
      <c r="C56">
        <v>2</v>
      </c>
      <c r="D56">
        <v>0</v>
      </c>
      <c r="E56">
        <v>0</v>
      </c>
      <c r="F56">
        <v>0</v>
      </c>
      <c r="G56">
        <v>0</v>
      </c>
      <c r="N56">
        <v>10.8</v>
      </c>
      <c r="O56" t="s">
        <v>0</v>
      </c>
      <c r="P56" t="s">
        <v>0</v>
      </c>
      <c r="Q56" t="s">
        <v>0</v>
      </c>
      <c r="R56" t="s">
        <v>0</v>
      </c>
      <c r="S56" t="s">
        <v>0</v>
      </c>
      <c r="T56" t="s">
        <v>0</v>
      </c>
      <c r="U56" t="s">
        <v>0</v>
      </c>
      <c r="V56" t="s">
        <v>0</v>
      </c>
      <c r="Y56" t="s">
        <v>0</v>
      </c>
      <c r="Z56" t="s">
        <v>0</v>
      </c>
      <c r="AA56" t="s">
        <v>5</v>
      </c>
    </row>
    <row r="57" spans="2:27" x14ac:dyDescent="0.2">
      <c r="B57">
        <v>1919</v>
      </c>
      <c r="C57">
        <v>1</v>
      </c>
      <c r="D57">
        <v>120</v>
      </c>
      <c r="E57">
        <v>0</v>
      </c>
      <c r="F57">
        <v>0</v>
      </c>
      <c r="G57">
        <v>0</v>
      </c>
      <c r="N57">
        <v>11.6</v>
      </c>
      <c r="O57" t="s">
        <v>0</v>
      </c>
      <c r="P57" t="s">
        <v>0</v>
      </c>
      <c r="Q57" t="s">
        <v>0</v>
      </c>
      <c r="R57" t="s">
        <v>0</v>
      </c>
      <c r="S57" t="s">
        <v>0</v>
      </c>
      <c r="T57" t="s">
        <v>0</v>
      </c>
      <c r="U57" t="s">
        <v>0</v>
      </c>
      <c r="V57" t="s">
        <v>0</v>
      </c>
      <c r="Y57" t="s">
        <v>0</v>
      </c>
      <c r="Z57" t="s">
        <v>0</v>
      </c>
      <c r="AA57" t="s">
        <v>5</v>
      </c>
    </row>
    <row r="58" spans="2:27" x14ac:dyDescent="0.2">
      <c r="B58">
        <v>1919</v>
      </c>
      <c r="C58">
        <v>2</v>
      </c>
      <c r="D58">
        <v>0</v>
      </c>
      <c r="E58">
        <v>0</v>
      </c>
      <c r="F58">
        <v>0</v>
      </c>
      <c r="G58">
        <v>0</v>
      </c>
      <c r="N58">
        <v>7</v>
      </c>
      <c r="O58" t="s">
        <v>0</v>
      </c>
      <c r="P58" t="s">
        <v>0</v>
      </c>
      <c r="Q58" t="s">
        <v>0</v>
      </c>
      <c r="R58" t="s">
        <v>0</v>
      </c>
      <c r="S58" t="s">
        <v>0</v>
      </c>
      <c r="T58" t="s">
        <v>0</v>
      </c>
      <c r="U58" t="s">
        <v>0</v>
      </c>
      <c r="V58" t="s">
        <v>0</v>
      </c>
      <c r="Y58" t="s">
        <v>0</v>
      </c>
      <c r="Z58" t="s">
        <v>0</v>
      </c>
      <c r="AA58" t="s">
        <v>5</v>
      </c>
    </row>
    <row r="59" spans="2:27" x14ac:dyDescent="0.2">
      <c r="B59">
        <v>1920</v>
      </c>
      <c r="C59">
        <v>1</v>
      </c>
      <c r="D59">
        <v>0</v>
      </c>
      <c r="E59">
        <v>0</v>
      </c>
      <c r="F59">
        <v>0</v>
      </c>
      <c r="G59">
        <v>0</v>
      </c>
      <c r="N59">
        <v>34</v>
      </c>
      <c r="O59" t="s">
        <v>0</v>
      </c>
      <c r="P59" t="s">
        <v>0</v>
      </c>
      <c r="Q59" t="s">
        <v>0</v>
      </c>
      <c r="R59" t="s">
        <v>0</v>
      </c>
      <c r="S59" t="s">
        <v>0</v>
      </c>
      <c r="T59" t="s">
        <v>0</v>
      </c>
      <c r="U59" t="s">
        <v>0</v>
      </c>
      <c r="V59" t="s">
        <v>0</v>
      </c>
      <c r="Y59" t="s">
        <v>0</v>
      </c>
      <c r="Z59" t="s">
        <v>0</v>
      </c>
      <c r="AA59" t="s">
        <v>5</v>
      </c>
    </row>
    <row r="60" spans="2:27" x14ac:dyDescent="0.2">
      <c r="B60">
        <v>1920</v>
      </c>
      <c r="C60">
        <v>2</v>
      </c>
      <c r="D60">
        <v>0</v>
      </c>
      <c r="E60">
        <v>0</v>
      </c>
      <c r="F60">
        <v>0</v>
      </c>
      <c r="G60">
        <v>0</v>
      </c>
      <c r="N60">
        <v>27.3</v>
      </c>
      <c r="O60" t="s">
        <v>0</v>
      </c>
      <c r="P60" t="s">
        <v>0</v>
      </c>
      <c r="Q60" t="s">
        <v>0</v>
      </c>
      <c r="R60" t="s">
        <v>0</v>
      </c>
      <c r="S60" t="s">
        <v>0</v>
      </c>
      <c r="T60" t="s">
        <v>0</v>
      </c>
      <c r="U60" t="s">
        <v>0</v>
      </c>
      <c r="V60" t="s">
        <v>0</v>
      </c>
      <c r="Y60" t="s">
        <v>0</v>
      </c>
      <c r="Z60" t="s">
        <v>0</v>
      </c>
      <c r="AA60" t="s">
        <v>5</v>
      </c>
    </row>
    <row r="61" spans="2:27" x14ac:dyDescent="0.2">
      <c r="B61">
        <v>1921</v>
      </c>
      <c r="C61">
        <v>1</v>
      </c>
      <c r="D61">
        <v>0</v>
      </c>
      <c r="E61">
        <v>0</v>
      </c>
      <c r="F61">
        <v>0</v>
      </c>
      <c r="G61">
        <v>0</v>
      </c>
      <c r="N61">
        <v>15.7</v>
      </c>
      <c r="O61" t="s">
        <v>0</v>
      </c>
      <c r="P61" t="s">
        <v>0</v>
      </c>
      <c r="Q61" t="s">
        <v>0</v>
      </c>
      <c r="R61" t="s">
        <v>0</v>
      </c>
      <c r="S61" t="s">
        <v>0</v>
      </c>
      <c r="T61" t="s">
        <v>0</v>
      </c>
      <c r="U61" t="s">
        <v>0</v>
      </c>
      <c r="V61" t="s">
        <v>0</v>
      </c>
      <c r="Y61" t="s">
        <v>0</v>
      </c>
      <c r="Z61" t="s">
        <v>0</v>
      </c>
      <c r="AA61" t="s">
        <v>5</v>
      </c>
    </row>
    <row r="62" spans="2:27" x14ac:dyDescent="0.2">
      <c r="B62">
        <v>1921</v>
      </c>
      <c r="C62">
        <v>2</v>
      </c>
      <c r="D62">
        <v>0</v>
      </c>
      <c r="E62">
        <v>0</v>
      </c>
      <c r="F62">
        <v>0</v>
      </c>
      <c r="G62">
        <v>0</v>
      </c>
      <c r="N62">
        <v>7.3</v>
      </c>
      <c r="O62" t="s">
        <v>0</v>
      </c>
      <c r="P62" t="s">
        <v>0</v>
      </c>
      <c r="Q62" t="s">
        <v>0</v>
      </c>
      <c r="R62" t="s">
        <v>0</v>
      </c>
      <c r="S62" t="s">
        <v>0</v>
      </c>
      <c r="T62" t="s">
        <v>0</v>
      </c>
      <c r="U62" t="s">
        <v>0</v>
      </c>
      <c r="V62" t="s">
        <v>0</v>
      </c>
      <c r="Y62" t="s">
        <v>0</v>
      </c>
      <c r="Z62" t="s">
        <v>0</v>
      </c>
      <c r="AA62" t="s">
        <v>5</v>
      </c>
    </row>
    <row r="63" spans="2:27" x14ac:dyDescent="0.2">
      <c r="B63">
        <v>1922</v>
      </c>
      <c r="C63">
        <v>1</v>
      </c>
      <c r="D63">
        <v>0</v>
      </c>
      <c r="E63">
        <v>0</v>
      </c>
      <c r="F63">
        <v>0</v>
      </c>
      <c r="G63">
        <v>0</v>
      </c>
      <c r="N63">
        <v>7.4</v>
      </c>
      <c r="O63" t="s">
        <v>0</v>
      </c>
      <c r="P63" t="s">
        <v>0</v>
      </c>
      <c r="Q63" t="s">
        <v>0</v>
      </c>
      <c r="R63" t="s">
        <v>0</v>
      </c>
      <c r="S63" t="s">
        <v>0</v>
      </c>
      <c r="T63" t="s">
        <v>0</v>
      </c>
      <c r="U63" t="s">
        <v>0</v>
      </c>
      <c r="V63" t="s">
        <v>0</v>
      </c>
      <c r="Y63" t="s">
        <v>0</v>
      </c>
      <c r="Z63" t="s">
        <v>0</v>
      </c>
      <c r="AA63" t="s">
        <v>5</v>
      </c>
    </row>
    <row r="64" spans="2:27" x14ac:dyDescent="0.2">
      <c r="B64">
        <v>1922</v>
      </c>
      <c r="C64">
        <v>2</v>
      </c>
      <c r="D64">
        <v>0</v>
      </c>
      <c r="E64">
        <v>0</v>
      </c>
      <c r="F64">
        <v>0</v>
      </c>
      <c r="G64">
        <v>0</v>
      </c>
      <c r="N64">
        <v>3.8</v>
      </c>
      <c r="O64" t="s">
        <v>0</v>
      </c>
      <c r="P64" t="s">
        <v>0</v>
      </c>
      <c r="Q64" t="s">
        <v>0</v>
      </c>
      <c r="R64" t="s">
        <v>0</v>
      </c>
      <c r="S64" t="s">
        <v>0</v>
      </c>
      <c r="T64" t="s">
        <v>0</v>
      </c>
      <c r="U64" t="s">
        <v>0</v>
      </c>
      <c r="V64" t="s">
        <v>0</v>
      </c>
      <c r="Y64" t="s">
        <v>0</v>
      </c>
      <c r="Z64" t="s">
        <v>0</v>
      </c>
      <c r="AA64" t="s">
        <v>5</v>
      </c>
    </row>
    <row r="65" spans="2:27" x14ac:dyDescent="0.2">
      <c r="B65">
        <v>1923</v>
      </c>
      <c r="C65">
        <v>1</v>
      </c>
      <c r="D65">
        <v>120</v>
      </c>
      <c r="E65">
        <v>0</v>
      </c>
      <c r="F65">
        <v>0</v>
      </c>
      <c r="G65">
        <v>0</v>
      </c>
      <c r="N65">
        <v>23.5</v>
      </c>
      <c r="O65" t="s">
        <v>0</v>
      </c>
      <c r="P65" t="s">
        <v>0</v>
      </c>
      <c r="Q65" t="s">
        <v>0</v>
      </c>
      <c r="R65" t="s">
        <v>0</v>
      </c>
      <c r="S65" t="s">
        <v>0</v>
      </c>
      <c r="T65" t="s">
        <v>0</v>
      </c>
      <c r="U65" t="s">
        <v>0</v>
      </c>
      <c r="V65" t="s">
        <v>0</v>
      </c>
      <c r="Y65" t="s">
        <v>0</v>
      </c>
      <c r="Z65" t="s">
        <v>0</v>
      </c>
      <c r="AA65" t="s">
        <v>5</v>
      </c>
    </row>
    <row r="66" spans="2:27" x14ac:dyDescent="0.2">
      <c r="B66">
        <v>1923</v>
      </c>
      <c r="C66">
        <v>2</v>
      </c>
      <c r="D66">
        <v>0</v>
      </c>
      <c r="E66">
        <v>0</v>
      </c>
      <c r="F66">
        <v>0</v>
      </c>
      <c r="G66">
        <v>0</v>
      </c>
      <c r="N66">
        <v>12.9</v>
      </c>
      <c r="O66" t="s">
        <v>0</v>
      </c>
      <c r="P66" t="s">
        <v>0</v>
      </c>
      <c r="Q66" t="s">
        <v>0</v>
      </c>
      <c r="R66" t="s">
        <v>0</v>
      </c>
      <c r="S66" t="s">
        <v>0</v>
      </c>
      <c r="T66" t="s">
        <v>0</v>
      </c>
      <c r="U66" t="s">
        <v>0</v>
      </c>
      <c r="V66" t="s">
        <v>0</v>
      </c>
      <c r="Y66" t="s">
        <v>0</v>
      </c>
      <c r="Z66" t="s">
        <v>0</v>
      </c>
      <c r="AA66" t="s">
        <v>5</v>
      </c>
    </row>
    <row r="67" spans="2:27" x14ac:dyDescent="0.2">
      <c r="B67">
        <v>1924</v>
      </c>
      <c r="C67">
        <v>1</v>
      </c>
      <c r="D67">
        <v>0</v>
      </c>
      <c r="E67">
        <v>0</v>
      </c>
      <c r="F67">
        <v>0</v>
      </c>
      <c r="G67">
        <v>0</v>
      </c>
      <c r="N67">
        <v>17.7</v>
      </c>
      <c r="O67" t="s">
        <v>0</v>
      </c>
      <c r="P67" t="s">
        <v>0</v>
      </c>
      <c r="Q67" t="s">
        <v>0</v>
      </c>
      <c r="R67" t="s">
        <v>0</v>
      </c>
      <c r="S67" t="s">
        <v>0</v>
      </c>
      <c r="T67" t="s">
        <v>0</v>
      </c>
      <c r="U67" t="s">
        <v>0</v>
      </c>
      <c r="V67" t="s">
        <v>0</v>
      </c>
      <c r="Y67" t="s">
        <v>0</v>
      </c>
      <c r="Z67" t="s">
        <v>0</v>
      </c>
      <c r="AA67" t="s">
        <v>5</v>
      </c>
    </row>
    <row r="68" spans="2:27" x14ac:dyDescent="0.2">
      <c r="B68">
        <v>1924</v>
      </c>
      <c r="C68">
        <v>2</v>
      </c>
      <c r="D68">
        <v>0</v>
      </c>
      <c r="E68">
        <v>0</v>
      </c>
      <c r="F68">
        <v>0</v>
      </c>
      <c r="G68">
        <v>0</v>
      </c>
      <c r="N68">
        <v>7.7</v>
      </c>
      <c r="O68" t="s">
        <v>0</v>
      </c>
      <c r="P68" t="s">
        <v>0</v>
      </c>
      <c r="Q68" t="s">
        <v>0</v>
      </c>
      <c r="R68" t="s">
        <v>0</v>
      </c>
      <c r="S68" t="s">
        <v>0</v>
      </c>
      <c r="T68" t="s">
        <v>0</v>
      </c>
      <c r="U68" t="s">
        <v>0</v>
      </c>
      <c r="V68" t="s">
        <v>0</v>
      </c>
      <c r="Y68" t="s">
        <v>0</v>
      </c>
      <c r="Z68" t="s">
        <v>0</v>
      </c>
      <c r="AA68" t="s">
        <v>5</v>
      </c>
    </row>
    <row r="69" spans="2:27" x14ac:dyDescent="0.2">
      <c r="B69">
        <v>1925</v>
      </c>
      <c r="C69">
        <v>1</v>
      </c>
      <c r="D69">
        <v>0</v>
      </c>
      <c r="E69">
        <v>0</v>
      </c>
      <c r="F69">
        <v>0</v>
      </c>
      <c r="G69">
        <v>0</v>
      </c>
      <c r="N69">
        <v>20.100000000000001</v>
      </c>
      <c r="O69" t="s">
        <v>0</v>
      </c>
      <c r="P69" t="s">
        <v>0</v>
      </c>
      <c r="Q69" t="s">
        <v>0</v>
      </c>
      <c r="R69" t="s">
        <v>0</v>
      </c>
      <c r="S69" t="s">
        <v>0</v>
      </c>
      <c r="T69" t="s">
        <v>0</v>
      </c>
      <c r="U69" t="s">
        <v>0</v>
      </c>
      <c r="V69" t="s">
        <v>0</v>
      </c>
      <c r="Y69" t="s">
        <v>0</v>
      </c>
      <c r="Z69" t="s">
        <v>0</v>
      </c>
      <c r="AA69" t="s">
        <v>5</v>
      </c>
    </row>
    <row r="70" spans="2:27" x14ac:dyDescent="0.2">
      <c r="B70">
        <v>1925</v>
      </c>
      <c r="C70">
        <v>2</v>
      </c>
      <c r="D70">
        <v>0</v>
      </c>
      <c r="E70">
        <v>0</v>
      </c>
      <c r="F70">
        <v>0</v>
      </c>
      <c r="G70">
        <v>0</v>
      </c>
      <c r="N70">
        <v>11.4</v>
      </c>
      <c r="O70" t="s">
        <v>0</v>
      </c>
      <c r="P70" t="s">
        <v>0</v>
      </c>
      <c r="Q70" t="s">
        <v>0</v>
      </c>
      <c r="R70" t="s">
        <v>0</v>
      </c>
      <c r="S70" t="s">
        <v>0</v>
      </c>
      <c r="T70" t="s">
        <v>0</v>
      </c>
      <c r="U70" t="s">
        <v>0</v>
      </c>
      <c r="V70" t="s">
        <v>0</v>
      </c>
      <c r="Y70" t="s">
        <v>0</v>
      </c>
      <c r="Z70" t="s">
        <v>0</v>
      </c>
      <c r="AA70" t="s">
        <v>5</v>
      </c>
    </row>
    <row r="71" spans="2:27" x14ac:dyDescent="0.2">
      <c r="B71">
        <v>1926</v>
      </c>
      <c r="C71">
        <v>1</v>
      </c>
      <c r="D71">
        <v>0</v>
      </c>
      <c r="E71">
        <v>0</v>
      </c>
      <c r="F71">
        <v>0</v>
      </c>
      <c r="G71">
        <v>0</v>
      </c>
      <c r="N71">
        <v>7</v>
      </c>
      <c r="O71" t="s">
        <v>0</v>
      </c>
      <c r="P71" t="s">
        <v>0</v>
      </c>
      <c r="Q71" t="s">
        <v>0</v>
      </c>
      <c r="R71" t="s">
        <v>0</v>
      </c>
      <c r="S71" t="s">
        <v>0</v>
      </c>
      <c r="T71">
        <v>0.125</v>
      </c>
      <c r="U71" t="s">
        <v>0</v>
      </c>
      <c r="V71" t="s">
        <v>0</v>
      </c>
      <c r="W71">
        <f>(Y71-0.35)/1.8</f>
        <v>1.2944444444444445</v>
      </c>
      <c r="Y71">
        <v>2.68</v>
      </c>
      <c r="Z71" t="s">
        <v>0</v>
      </c>
      <c r="AA71" t="s">
        <v>5</v>
      </c>
    </row>
    <row r="72" spans="2:27" x14ac:dyDescent="0.2">
      <c r="B72">
        <v>1926</v>
      </c>
      <c r="C72">
        <v>2</v>
      </c>
      <c r="D72">
        <v>0</v>
      </c>
      <c r="E72">
        <v>0</v>
      </c>
      <c r="F72">
        <v>0</v>
      </c>
      <c r="G72">
        <v>0</v>
      </c>
      <c r="N72">
        <v>7.1</v>
      </c>
      <c r="O72" t="s">
        <v>0</v>
      </c>
      <c r="P72" t="s">
        <v>0</v>
      </c>
      <c r="Q72" t="s">
        <v>0</v>
      </c>
      <c r="R72" t="s">
        <v>0</v>
      </c>
      <c r="S72" t="s">
        <v>0</v>
      </c>
      <c r="T72">
        <v>9.5000000000000001E-2</v>
      </c>
      <c r="U72" t="s">
        <v>0</v>
      </c>
      <c r="V72" t="s">
        <v>0</v>
      </c>
      <c r="W72">
        <f>(Y72-0.35)/1.8</f>
        <v>0.83333333333333326</v>
      </c>
      <c r="Y72">
        <v>1.85</v>
      </c>
      <c r="Z72" t="s">
        <v>0</v>
      </c>
      <c r="AA72" t="s">
        <v>5</v>
      </c>
    </row>
    <row r="73" spans="2:27" x14ac:dyDescent="0.2">
      <c r="B73">
        <v>1927</v>
      </c>
      <c r="C73">
        <v>1</v>
      </c>
      <c r="D73">
        <v>120</v>
      </c>
      <c r="E73">
        <v>0</v>
      </c>
      <c r="F73">
        <v>0</v>
      </c>
      <c r="G73">
        <v>0</v>
      </c>
      <c r="N73">
        <v>5.3</v>
      </c>
      <c r="O73" t="s">
        <v>0</v>
      </c>
      <c r="P73" t="s">
        <v>0</v>
      </c>
      <c r="Q73" t="s">
        <v>0</v>
      </c>
      <c r="R73" t="s">
        <v>0</v>
      </c>
      <c r="S73" t="s">
        <v>0</v>
      </c>
      <c r="T73" t="s">
        <v>0</v>
      </c>
      <c r="U73" t="s">
        <v>0</v>
      </c>
      <c r="V73" t="s">
        <v>0</v>
      </c>
      <c r="Y73" t="s">
        <v>0</v>
      </c>
      <c r="Z73">
        <v>1615.2</v>
      </c>
      <c r="AA73" t="s">
        <v>5</v>
      </c>
    </row>
    <row r="74" spans="2:27" x14ac:dyDescent="0.2">
      <c r="B74">
        <v>1927</v>
      </c>
      <c r="C74">
        <v>2</v>
      </c>
      <c r="D74">
        <v>0</v>
      </c>
      <c r="E74">
        <v>0</v>
      </c>
      <c r="F74">
        <v>0</v>
      </c>
      <c r="G74">
        <v>0</v>
      </c>
      <c r="N74">
        <v>1.7</v>
      </c>
      <c r="O74" t="s">
        <v>0</v>
      </c>
      <c r="P74" t="s">
        <v>0</v>
      </c>
      <c r="Q74" t="s">
        <v>0</v>
      </c>
      <c r="R74" t="s">
        <v>0</v>
      </c>
      <c r="S74" t="s">
        <v>0</v>
      </c>
      <c r="T74" t="s">
        <v>0</v>
      </c>
      <c r="U74" t="s">
        <v>0</v>
      </c>
      <c r="V74" t="s">
        <v>0</v>
      </c>
      <c r="Y74" t="s">
        <v>0</v>
      </c>
      <c r="Z74">
        <v>651.4</v>
      </c>
      <c r="AA74" t="s">
        <v>5</v>
      </c>
    </row>
    <row r="75" spans="2:27" x14ac:dyDescent="0.2">
      <c r="B75">
        <v>1928</v>
      </c>
      <c r="C75">
        <v>1</v>
      </c>
      <c r="D75">
        <v>0</v>
      </c>
      <c r="E75">
        <v>0</v>
      </c>
      <c r="F75">
        <v>0</v>
      </c>
      <c r="G75">
        <v>0</v>
      </c>
      <c r="N75">
        <v>28.9</v>
      </c>
      <c r="O75" t="s">
        <v>0</v>
      </c>
      <c r="P75" t="s">
        <v>0</v>
      </c>
      <c r="Q75" t="s">
        <v>0</v>
      </c>
      <c r="R75" t="s">
        <v>0</v>
      </c>
      <c r="S75" t="s">
        <v>0</v>
      </c>
      <c r="T75" t="s">
        <v>0</v>
      </c>
      <c r="U75" t="s">
        <v>0</v>
      </c>
      <c r="V75" t="s">
        <v>0</v>
      </c>
      <c r="Y75" t="s">
        <v>0</v>
      </c>
      <c r="Z75">
        <v>3324.6</v>
      </c>
      <c r="AA75" t="s">
        <v>5</v>
      </c>
    </row>
    <row r="76" spans="2:27" x14ac:dyDescent="0.2">
      <c r="B76">
        <v>1928</v>
      </c>
      <c r="C76">
        <v>2</v>
      </c>
      <c r="D76">
        <v>0</v>
      </c>
      <c r="E76">
        <v>0</v>
      </c>
      <c r="F76">
        <v>0</v>
      </c>
      <c r="G76">
        <v>0</v>
      </c>
      <c r="N76">
        <v>17.8</v>
      </c>
      <c r="O76" t="s">
        <v>0</v>
      </c>
      <c r="P76" t="s">
        <v>0</v>
      </c>
      <c r="Q76" t="s">
        <v>0</v>
      </c>
      <c r="R76" t="s">
        <v>0</v>
      </c>
      <c r="S76" t="s">
        <v>0</v>
      </c>
      <c r="T76" t="s">
        <v>0</v>
      </c>
      <c r="U76" t="s">
        <v>0</v>
      </c>
      <c r="V76" t="s">
        <v>0</v>
      </c>
      <c r="Y76" t="s">
        <v>0</v>
      </c>
      <c r="Z76">
        <v>1869.6</v>
      </c>
      <c r="AA76" t="s">
        <v>5</v>
      </c>
    </row>
    <row r="77" spans="2:27" x14ac:dyDescent="0.2">
      <c r="B77">
        <v>1929</v>
      </c>
      <c r="C77">
        <v>1</v>
      </c>
      <c r="D77">
        <v>0</v>
      </c>
      <c r="E77">
        <v>0</v>
      </c>
      <c r="F77">
        <v>0</v>
      </c>
      <c r="G77">
        <v>0</v>
      </c>
      <c r="N77">
        <v>17.3</v>
      </c>
      <c r="O77" t="s">
        <v>0</v>
      </c>
      <c r="P77" t="s">
        <v>0</v>
      </c>
      <c r="Q77" t="s">
        <v>0</v>
      </c>
      <c r="R77" t="s">
        <v>0</v>
      </c>
      <c r="S77" t="s">
        <v>0</v>
      </c>
      <c r="T77" t="s">
        <v>0</v>
      </c>
      <c r="U77" t="s">
        <v>0</v>
      </c>
      <c r="V77" t="s">
        <v>0</v>
      </c>
      <c r="Y77" t="s">
        <v>0</v>
      </c>
      <c r="Z77">
        <v>4487.2</v>
      </c>
      <c r="AA77" t="s">
        <v>5</v>
      </c>
    </row>
    <row r="78" spans="2:27" x14ac:dyDescent="0.2">
      <c r="B78">
        <v>1929</v>
      </c>
      <c r="C78">
        <v>2</v>
      </c>
      <c r="D78">
        <v>0</v>
      </c>
      <c r="E78">
        <v>0</v>
      </c>
      <c r="F78">
        <v>0</v>
      </c>
      <c r="G78">
        <v>0</v>
      </c>
      <c r="N78">
        <v>10</v>
      </c>
      <c r="O78" t="s">
        <v>0</v>
      </c>
      <c r="P78" t="s">
        <v>0</v>
      </c>
      <c r="Q78" t="s">
        <v>0</v>
      </c>
      <c r="R78" t="s">
        <v>0</v>
      </c>
      <c r="S78" t="s">
        <v>0</v>
      </c>
      <c r="T78" t="s">
        <v>0</v>
      </c>
      <c r="U78" t="s">
        <v>0</v>
      </c>
      <c r="V78" t="s">
        <v>0</v>
      </c>
      <c r="Y78" t="s">
        <v>0</v>
      </c>
      <c r="Z78">
        <v>1600.75</v>
      </c>
      <c r="AA78" t="s">
        <v>5</v>
      </c>
    </row>
    <row r="79" spans="2:27" x14ac:dyDescent="0.2">
      <c r="B79">
        <v>1930</v>
      </c>
      <c r="C79">
        <v>1</v>
      </c>
      <c r="D79">
        <v>0</v>
      </c>
      <c r="E79">
        <v>0</v>
      </c>
      <c r="F79">
        <v>0</v>
      </c>
      <c r="G79">
        <v>0</v>
      </c>
      <c r="N79">
        <v>19.100000000000001</v>
      </c>
      <c r="O79" t="s">
        <v>0</v>
      </c>
      <c r="P79" t="s">
        <v>0</v>
      </c>
      <c r="Q79" t="s">
        <v>0</v>
      </c>
      <c r="R79" t="s">
        <v>0</v>
      </c>
      <c r="S79" t="s">
        <v>0</v>
      </c>
      <c r="T79" t="s">
        <v>0</v>
      </c>
      <c r="U79" t="s">
        <v>0</v>
      </c>
      <c r="V79" t="s">
        <v>0</v>
      </c>
      <c r="Y79" t="s">
        <v>0</v>
      </c>
      <c r="Z79">
        <v>2670</v>
      </c>
      <c r="AA79" t="s">
        <v>5</v>
      </c>
    </row>
    <row r="80" spans="2:27" x14ac:dyDescent="0.2">
      <c r="B80">
        <v>1930</v>
      </c>
      <c r="C80">
        <v>2</v>
      </c>
      <c r="D80">
        <v>0</v>
      </c>
      <c r="E80">
        <v>0</v>
      </c>
      <c r="F80">
        <v>0</v>
      </c>
      <c r="G80">
        <v>0</v>
      </c>
      <c r="N80">
        <v>7.9</v>
      </c>
      <c r="O80" t="s">
        <v>0</v>
      </c>
      <c r="P80" t="s">
        <v>0</v>
      </c>
      <c r="Q80" t="s">
        <v>0</v>
      </c>
      <c r="R80" t="s">
        <v>0</v>
      </c>
      <c r="S80" t="s">
        <v>0</v>
      </c>
      <c r="T80" t="s">
        <v>0</v>
      </c>
      <c r="U80" t="s">
        <v>0</v>
      </c>
      <c r="V80" t="s">
        <v>0</v>
      </c>
      <c r="Y80" t="s">
        <v>0</v>
      </c>
      <c r="Z80">
        <v>1230</v>
      </c>
      <c r="AA80" t="s">
        <v>5</v>
      </c>
    </row>
    <row r="81" spans="2:27" x14ac:dyDescent="0.2">
      <c r="B81">
        <v>1930</v>
      </c>
      <c r="C81">
        <v>3</v>
      </c>
      <c r="D81">
        <v>0</v>
      </c>
      <c r="E81">
        <v>30</v>
      </c>
      <c r="F81">
        <v>0</v>
      </c>
      <c r="G81">
        <v>0</v>
      </c>
      <c r="N81">
        <v>7.4</v>
      </c>
      <c r="O81" t="s">
        <v>0</v>
      </c>
      <c r="P81" t="s">
        <v>0</v>
      </c>
      <c r="Q81" t="s">
        <v>0</v>
      </c>
      <c r="R81" t="s">
        <v>0</v>
      </c>
      <c r="S81" t="s">
        <v>0</v>
      </c>
      <c r="T81" t="s">
        <v>0</v>
      </c>
      <c r="U81" t="s">
        <v>0</v>
      </c>
      <c r="V81" t="s">
        <v>0</v>
      </c>
      <c r="Y81" t="s">
        <v>0</v>
      </c>
      <c r="Z81">
        <v>1250</v>
      </c>
      <c r="AA81" t="s">
        <v>5</v>
      </c>
    </row>
    <row r="82" spans="2:27" x14ac:dyDescent="0.2">
      <c r="B82">
        <v>1930</v>
      </c>
      <c r="C82">
        <v>4</v>
      </c>
      <c r="D82">
        <v>33</v>
      </c>
      <c r="E82">
        <v>30</v>
      </c>
      <c r="F82">
        <v>0</v>
      </c>
      <c r="G82">
        <v>0</v>
      </c>
      <c r="N82">
        <v>6.5</v>
      </c>
      <c r="O82" t="s">
        <v>0</v>
      </c>
      <c r="P82" t="s">
        <v>0</v>
      </c>
      <c r="Q82" t="s">
        <v>0</v>
      </c>
      <c r="R82" t="s">
        <v>0</v>
      </c>
      <c r="S82" t="s">
        <v>0</v>
      </c>
      <c r="T82" t="s">
        <v>0</v>
      </c>
      <c r="U82" t="s">
        <v>0</v>
      </c>
      <c r="V82" t="s">
        <v>0</v>
      </c>
      <c r="Y82" t="s">
        <v>0</v>
      </c>
      <c r="Z82">
        <v>1220</v>
      </c>
      <c r="AA82" t="s">
        <v>5</v>
      </c>
    </row>
    <row r="83" spans="2:27" x14ac:dyDescent="0.2">
      <c r="B83">
        <v>1930</v>
      </c>
      <c r="C83">
        <v>5</v>
      </c>
      <c r="D83">
        <v>33</v>
      </c>
      <c r="E83">
        <v>30</v>
      </c>
      <c r="F83">
        <v>30</v>
      </c>
      <c r="G83">
        <v>0</v>
      </c>
      <c r="N83">
        <v>5.5</v>
      </c>
      <c r="O83" t="s">
        <v>0</v>
      </c>
      <c r="P83" t="s">
        <v>0</v>
      </c>
      <c r="Q83" t="s">
        <v>0</v>
      </c>
      <c r="R83" t="s">
        <v>0</v>
      </c>
      <c r="S83" t="s">
        <v>0</v>
      </c>
      <c r="T83" t="s">
        <v>0</v>
      </c>
      <c r="U83" t="s">
        <v>0</v>
      </c>
      <c r="V83" t="s">
        <v>0</v>
      </c>
      <c r="Y83" t="s">
        <v>0</v>
      </c>
      <c r="Z83">
        <v>980</v>
      </c>
      <c r="AA83" t="s">
        <v>5</v>
      </c>
    </row>
    <row r="84" spans="2:27" x14ac:dyDescent="0.2">
      <c r="B84">
        <v>1930</v>
      </c>
      <c r="C84">
        <v>6</v>
      </c>
      <c r="D84">
        <v>33</v>
      </c>
      <c r="E84">
        <v>30</v>
      </c>
      <c r="F84">
        <v>30</v>
      </c>
      <c r="G84">
        <v>3</v>
      </c>
      <c r="N84">
        <v>5.8</v>
      </c>
      <c r="O84" t="s">
        <v>0</v>
      </c>
      <c r="P84" t="s">
        <v>0</v>
      </c>
      <c r="Q84" t="s">
        <v>0</v>
      </c>
      <c r="R84" t="s">
        <v>0</v>
      </c>
      <c r="S84" t="s">
        <v>0</v>
      </c>
      <c r="T84" t="s">
        <v>0</v>
      </c>
      <c r="U84" t="s">
        <v>0</v>
      </c>
      <c r="V84" t="s">
        <v>0</v>
      </c>
      <c r="Y84" t="s">
        <v>0</v>
      </c>
      <c r="Z84">
        <v>1010</v>
      </c>
      <c r="AA84" t="s">
        <v>5</v>
      </c>
    </row>
    <row r="85" spans="2:27" x14ac:dyDescent="0.2">
      <c r="B85">
        <v>1931</v>
      </c>
      <c r="C85">
        <v>1</v>
      </c>
      <c r="D85">
        <v>120</v>
      </c>
      <c r="E85">
        <v>0</v>
      </c>
      <c r="F85">
        <v>0</v>
      </c>
      <c r="G85">
        <v>0</v>
      </c>
      <c r="N85">
        <v>25</v>
      </c>
      <c r="O85" t="s">
        <v>0</v>
      </c>
      <c r="P85" t="s">
        <v>0</v>
      </c>
      <c r="Q85" t="s">
        <v>0</v>
      </c>
      <c r="R85" t="s">
        <v>0</v>
      </c>
      <c r="S85" t="s">
        <v>0</v>
      </c>
      <c r="T85" t="s">
        <v>0</v>
      </c>
      <c r="U85" t="s">
        <v>0</v>
      </c>
      <c r="V85" t="s">
        <v>0</v>
      </c>
      <c r="Y85" t="s">
        <v>0</v>
      </c>
      <c r="Z85">
        <v>3190</v>
      </c>
      <c r="AA85" t="s">
        <v>5</v>
      </c>
    </row>
    <row r="86" spans="2:27" x14ac:dyDescent="0.2">
      <c r="B86">
        <v>1931</v>
      </c>
      <c r="C86">
        <v>2</v>
      </c>
      <c r="D86">
        <v>0</v>
      </c>
      <c r="E86">
        <v>0</v>
      </c>
      <c r="F86">
        <v>0</v>
      </c>
      <c r="G86">
        <v>0</v>
      </c>
      <c r="N86">
        <v>25.6</v>
      </c>
      <c r="O86" t="s">
        <v>0</v>
      </c>
      <c r="P86" t="s">
        <v>0</v>
      </c>
      <c r="Q86" t="s">
        <v>0</v>
      </c>
      <c r="R86" t="s">
        <v>0</v>
      </c>
      <c r="S86" t="s">
        <v>0</v>
      </c>
      <c r="T86" t="s">
        <v>0</v>
      </c>
      <c r="U86" t="s">
        <v>0</v>
      </c>
      <c r="V86" t="s">
        <v>0</v>
      </c>
      <c r="Y86" t="s">
        <v>0</v>
      </c>
      <c r="Z86">
        <v>1360</v>
      </c>
      <c r="AA86" t="s">
        <v>5</v>
      </c>
    </row>
    <row r="87" spans="2:27" x14ac:dyDescent="0.2">
      <c r="B87">
        <v>1931</v>
      </c>
      <c r="C87">
        <v>3</v>
      </c>
      <c r="D87">
        <v>0</v>
      </c>
      <c r="E87">
        <v>30</v>
      </c>
      <c r="F87">
        <v>0</v>
      </c>
      <c r="G87">
        <v>0</v>
      </c>
      <c r="N87">
        <v>25.2</v>
      </c>
      <c r="O87" t="s">
        <v>0</v>
      </c>
      <c r="P87" t="s">
        <v>0</v>
      </c>
      <c r="Q87" t="s">
        <v>0</v>
      </c>
      <c r="R87" t="s">
        <v>0</v>
      </c>
      <c r="S87" t="s">
        <v>0</v>
      </c>
      <c r="T87" t="s">
        <v>0</v>
      </c>
      <c r="U87" t="s">
        <v>0</v>
      </c>
      <c r="V87" t="s">
        <v>0</v>
      </c>
      <c r="Y87" t="s">
        <v>0</v>
      </c>
      <c r="Z87">
        <v>2080</v>
      </c>
      <c r="AA87" t="s">
        <v>5</v>
      </c>
    </row>
    <row r="88" spans="2:27" x14ac:dyDescent="0.2">
      <c r="B88">
        <v>1931</v>
      </c>
      <c r="C88">
        <v>4</v>
      </c>
      <c r="D88">
        <v>33</v>
      </c>
      <c r="E88">
        <v>30</v>
      </c>
      <c r="F88">
        <v>0</v>
      </c>
      <c r="G88">
        <v>0</v>
      </c>
      <c r="N88">
        <v>28.4</v>
      </c>
      <c r="O88" t="s">
        <v>0</v>
      </c>
      <c r="P88" t="s">
        <v>0</v>
      </c>
      <c r="Q88" t="s">
        <v>0</v>
      </c>
      <c r="R88" t="s">
        <v>0</v>
      </c>
      <c r="S88" t="s">
        <v>0</v>
      </c>
      <c r="T88" t="s">
        <v>0</v>
      </c>
      <c r="U88" t="s">
        <v>0</v>
      </c>
      <c r="V88" t="s">
        <v>0</v>
      </c>
      <c r="Y88" t="s">
        <v>0</v>
      </c>
      <c r="Z88">
        <v>2380</v>
      </c>
      <c r="AA88" t="s">
        <v>5</v>
      </c>
    </row>
    <row r="89" spans="2:27" x14ac:dyDescent="0.2">
      <c r="B89">
        <v>1931</v>
      </c>
      <c r="C89">
        <v>5</v>
      </c>
      <c r="D89">
        <v>33</v>
      </c>
      <c r="E89">
        <v>30</v>
      </c>
      <c r="F89">
        <v>30</v>
      </c>
      <c r="G89">
        <v>0</v>
      </c>
      <c r="N89">
        <v>32.299999999999997</v>
      </c>
      <c r="O89" t="s">
        <v>0</v>
      </c>
      <c r="P89" t="s">
        <v>0</v>
      </c>
      <c r="Q89" t="s">
        <v>0</v>
      </c>
      <c r="R89" t="s">
        <v>0</v>
      </c>
      <c r="S89" t="s">
        <v>0</v>
      </c>
      <c r="T89" t="s">
        <v>0</v>
      </c>
      <c r="U89" t="s">
        <v>0</v>
      </c>
      <c r="V89" t="s">
        <v>0</v>
      </c>
      <c r="Y89" t="s">
        <v>0</v>
      </c>
      <c r="Z89">
        <v>1350</v>
      </c>
      <c r="AA89" t="s">
        <v>5</v>
      </c>
    </row>
    <row r="90" spans="2:27" x14ac:dyDescent="0.2">
      <c r="B90">
        <v>1931</v>
      </c>
      <c r="C90">
        <v>6</v>
      </c>
      <c r="D90">
        <v>33</v>
      </c>
      <c r="E90">
        <v>30</v>
      </c>
      <c r="F90">
        <v>30</v>
      </c>
      <c r="G90">
        <v>0</v>
      </c>
      <c r="N90">
        <v>32.4</v>
      </c>
      <c r="O90" t="s">
        <v>0</v>
      </c>
      <c r="P90" t="s">
        <v>0</v>
      </c>
      <c r="Q90" t="s">
        <v>0</v>
      </c>
      <c r="R90" t="s">
        <v>0</v>
      </c>
      <c r="S90" t="s">
        <v>0</v>
      </c>
      <c r="T90" t="s">
        <v>0</v>
      </c>
      <c r="U90" t="s">
        <v>0</v>
      </c>
      <c r="V90" t="s">
        <v>0</v>
      </c>
      <c r="Y90" t="s">
        <v>0</v>
      </c>
      <c r="Z90">
        <v>1950</v>
      </c>
      <c r="AA90" t="s">
        <v>5</v>
      </c>
    </row>
    <row r="91" spans="2:27" x14ac:dyDescent="0.2">
      <c r="B91">
        <v>1932</v>
      </c>
      <c r="C91">
        <v>1</v>
      </c>
      <c r="D91">
        <v>0</v>
      </c>
      <c r="E91">
        <v>0</v>
      </c>
      <c r="F91">
        <v>0</v>
      </c>
      <c r="G91">
        <v>0</v>
      </c>
      <c r="N91">
        <v>30.2</v>
      </c>
      <c r="O91" t="s">
        <v>0</v>
      </c>
      <c r="P91" t="s">
        <v>0</v>
      </c>
      <c r="Q91" t="s">
        <v>0</v>
      </c>
      <c r="R91" t="s">
        <v>0</v>
      </c>
      <c r="S91" t="s">
        <v>0</v>
      </c>
      <c r="T91" t="s">
        <v>0</v>
      </c>
      <c r="U91" t="s">
        <v>0</v>
      </c>
      <c r="V91" t="s">
        <v>0</v>
      </c>
      <c r="Y91" t="s">
        <v>0</v>
      </c>
      <c r="Z91">
        <v>2880</v>
      </c>
      <c r="AA91" t="s">
        <v>5</v>
      </c>
    </row>
    <row r="92" spans="2:27" x14ac:dyDescent="0.2">
      <c r="B92">
        <v>1932</v>
      </c>
      <c r="C92">
        <v>2</v>
      </c>
      <c r="D92">
        <v>0</v>
      </c>
      <c r="E92">
        <v>0</v>
      </c>
      <c r="F92">
        <v>0</v>
      </c>
      <c r="G92">
        <v>0</v>
      </c>
      <c r="N92">
        <v>19.3</v>
      </c>
      <c r="O92" t="s">
        <v>0</v>
      </c>
      <c r="P92" t="s">
        <v>0</v>
      </c>
      <c r="Q92" t="s">
        <v>0</v>
      </c>
      <c r="R92" t="s">
        <v>0</v>
      </c>
      <c r="S92" t="s">
        <v>0</v>
      </c>
      <c r="T92" t="s">
        <v>0</v>
      </c>
      <c r="U92" t="s">
        <v>0</v>
      </c>
      <c r="V92" t="s">
        <v>0</v>
      </c>
      <c r="Y92" t="s">
        <v>0</v>
      </c>
      <c r="Z92">
        <v>1740</v>
      </c>
      <c r="AA92" t="s">
        <v>5</v>
      </c>
    </row>
    <row r="93" spans="2:27" x14ac:dyDescent="0.2">
      <c r="B93">
        <v>1932</v>
      </c>
      <c r="C93">
        <v>3</v>
      </c>
      <c r="D93">
        <v>0</v>
      </c>
      <c r="E93">
        <v>30</v>
      </c>
      <c r="F93">
        <v>0</v>
      </c>
      <c r="G93">
        <v>0</v>
      </c>
      <c r="N93">
        <v>23.9</v>
      </c>
      <c r="O93" t="s">
        <v>0</v>
      </c>
      <c r="P93" t="s">
        <v>0</v>
      </c>
      <c r="Q93" t="s">
        <v>0</v>
      </c>
      <c r="R93" t="s">
        <v>0</v>
      </c>
      <c r="S93" t="s">
        <v>0</v>
      </c>
      <c r="T93" t="s">
        <v>0</v>
      </c>
      <c r="U93" t="s">
        <v>0</v>
      </c>
      <c r="V93" t="s">
        <v>0</v>
      </c>
      <c r="Y93" t="s">
        <v>0</v>
      </c>
      <c r="Z93">
        <v>2160</v>
      </c>
      <c r="AA93" t="s">
        <v>5</v>
      </c>
    </row>
    <row r="94" spans="2:27" x14ac:dyDescent="0.2">
      <c r="B94">
        <v>1932</v>
      </c>
      <c r="C94">
        <v>4</v>
      </c>
      <c r="D94">
        <v>33</v>
      </c>
      <c r="E94">
        <v>30</v>
      </c>
      <c r="F94">
        <v>0</v>
      </c>
      <c r="G94">
        <v>0</v>
      </c>
      <c r="N94">
        <v>28.6</v>
      </c>
      <c r="O94" t="s">
        <v>0</v>
      </c>
      <c r="P94" t="s">
        <v>0</v>
      </c>
      <c r="Q94" t="s">
        <v>0</v>
      </c>
      <c r="R94" t="s">
        <v>0</v>
      </c>
      <c r="S94" t="s">
        <v>0</v>
      </c>
      <c r="T94" t="s">
        <v>0</v>
      </c>
      <c r="U94" t="s">
        <v>0</v>
      </c>
      <c r="V94" t="s">
        <v>0</v>
      </c>
      <c r="Y94" t="s">
        <v>0</v>
      </c>
      <c r="Z94">
        <v>2330</v>
      </c>
      <c r="AA94" t="s">
        <v>5</v>
      </c>
    </row>
    <row r="95" spans="2:27" x14ac:dyDescent="0.2">
      <c r="B95">
        <v>1932</v>
      </c>
      <c r="C95">
        <v>5</v>
      </c>
      <c r="D95">
        <v>33</v>
      </c>
      <c r="E95">
        <v>30</v>
      </c>
      <c r="F95">
        <v>30</v>
      </c>
      <c r="G95">
        <v>0</v>
      </c>
      <c r="N95">
        <v>22.7</v>
      </c>
      <c r="O95" t="s">
        <v>0</v>
      </c>
      <c r="P95" t="s">
        <v>0</v>
      </c>
      <c r="Q95" t="s">
        <v>0</v>
      </c>
      <c r="R95" t="s">
        <v>0</v>
      </c>
      <c r="S95" t="s">
        <v>0</v>
      </c>
      <c r="T95" t="s">
        <v>0</v>
      </c>
      <c r="U95" t="s">
        <v>0</v>
      </c>
      <c r="V95" t="s">
        <v>0</v>
      </c>
      <c r="Y95" t="s">
        <v>0</v>
      </c>
      <c r="Z95">
        <v>1930</v>
      </c>
      <c r="AA95" t="s">
        <v>5</v>
      </c>
    </row>
    <row r="96" spans="2:27" x14ac:dyDescent="0.2">
      <c r="B96">
        <v>1932</v>
      </c>
      <c r="C96">
        <v>6</v>
      </c>
      <c r="D96">
        <v>33</v>
      </c>
      <c r="E96">
        <v>30</v>
      </c>
      <c r="F96">
        <v>30</v>
      </c>
      <c r="G96">
        <v>0</v>
      </c>
      <c r="N96">
        <v>27.5</v>
      </c>
      <c r="O96" t="s">
        <v>0</v>
      </c>
      <c r="P96" t="s">
        <v>0</v>
      </c>
      <c r="Q96" t="s">
        <v>0</v>
      </c>
      <c r="R96" t="s">
        <v>0</v>
      </c>
      <c r="S96" t="s">
        <v>0</v>
      </c>
      <c r="T96" t="s">
        <v>0</v>
      </c>
      <c r="U96" t="s">
        <v>0</v>
      </c>
      <c r="V96" t="s">
        <v>0</v>
      </c>
      <c r="Y96" t="s">
        <v>0</v>
      </c>
      <c r="Z96">
        <v>2210</v>
      </c>
      <c r="AA96" t="s">
        <v>5</v>
      </c>
    </row>
    <row r="97" spans="2:27" x14ac:dyDescent="0.2">
      <c r="B97">
        <v>1933</v>
      </c>
      <c r="C97">
        <v>1</v>
      </c>
      <c r="D97">
        <v>0</v>
      </c>
      <c r="E97">
        <v>0</v>
      </c>
      <c r="F97">
        <v>0</v>
      </c>
      <c r="G97">
        <v>0</v>
      </c>
      <c r="N97">
        <v>28</v>
      </c>
      <c r="O97" t="s">
        <v>0</v>
      </c>
      <c r="P97" t="s">
        <v>0</v>
      </c>
      <c r="Q97" t="s">
        <v>0</v>
      </c>
      <c r="R97" t="s">
        <v>0</v>
      </c>
      <c r="S97" t="s">
        <v>0</v>
      </c>
      <c r="T97" t="s">
        <v>0</v>
      </c>
      <c r="U97" t="s">
        <v>0</v>
      </c>
      <c r="V97" t="s">
        <v>0</v>
      </c>
      <c r="Y97" t="s">
        <v>0</v>
      </c>
      <c r="Z97">
        <v>2890</v>
      </c>
      <c r="AA97" t="s">
        <v>5</v>
      </c>
    </row>
    <row r="98" spans="2:27" x14ac:dyDescent="0.2">
      <c r="B98">
        <v>1933</v>
      </c>
      <c r="C98">
        <v>2</v>
      </c>
      <c r="D98">
        <v>0</v>
      </c>
      <c r="E98">
        <v>0</v>
      </c>
      <c r="F98">
        <v>0</v>
      </c>
      <c r="G98">
        <v>0</v>
      </c>
      <c r="N98">
        <v>12.3</v>
      </c>
      <c r="O98" t="s">
        <v>0</v>
      </c>
      <c r="P98" t="s">
        <v>0</v>
      </c>
      <c r="Q98" t="s">
        <v>0</v>
      </c>
      <c r="R98" t="s">
        <v>0</v>
      </c>
      <c r="S98" t="s">
        <v>0</v>
      </c>
      <c r="T98" t="s">
        <v>0</v>
      </c>
      <c r="U98" t="s">
        <v>0</v>
      </c>
      <c r="V98" t="s">
        <v>0</v>
      </c>
      <c r="Y98" t="s">
        <v>0</v>
      </c>
      <c r="Z98">
        <v>1450</v>
      </c>
      <c r="AA98" t="s">
        <v>5</v>
      </c>
    </row>
    <row r="99" spans="2:27" x14ac:dyDescent="0.2">
      <c r="B99">
        <v>1933</v>
      </c>
      <c r="C99">
        <v>3</v>
      </c>
      <c r="D99">
        <v>0</v>
      </c>
      <c r="E99">
        <v>30</v>
      </c>
      <c r="F99">
        <v>0</v>
      </c>
      <c r="G99">
        <v>0</v>
      </c>
      <c r="N99">
        <v>22.1</v>
      </c>
      <c r="O99" t="s">
        <v>0</v>
      </c>
      <c r="P99" t="s">
        <v>0</v>
      </c>
      <c r="Q99" t="s">
        <v>0</v>
      </c>
      <c r="R99" t="s">
        <v>0</v>
      </c>
      <c r="S99" t="s">
        <v>0</v>
      </c>
      <c r="T99" t="s">
        <v>0</v>
      </c>
      <c r="U99" t="s">
        <v>0</v>
      </c>
      <c r="V99" t="s">
        <v>0</v>
      </c>
      <c r="Y99" t="s">
        <v>0</v>
      </c>
      <c r="Z99">
        <v>2320</v>
      </c>
      <c r="AA99" t="s">
        <v>5</v>
      </c>
    </row>
    <row r="100" spans="2:27" x14ac:dyDescent="0.2">
      <c r="B100">
        <v>1933</v>
      </c>
      <c r="C100">
        <v>4</v>
      </c>
      <c r="D100">
        <v>33</v>
      </c>
      <c r="E100">
        <v>30</v>
      </c>
      <c r="F100">
        <v>0</v>
      </c>
      <c r="G100">
        <v>0</v>
      </c>
      <c r="N100">
        <v>22.9</v>
      </c>
      <c r="O100" t="s">
        <v>0</v>
      </c>
      <c r="P100" t="s">
        <v>0</v>
      </c>
      <c r="Q100" t="s">
        <v>0</v>
      </c>
      <c r="R100" t="s">
        <v>0</v>
      </c>
      <c r="S100" t="s">
        <v>0</v>
      </c>
      <c r="T100" t="s">
        <v>0</v>
      </c>
      <c r="U100" t="s">
        <v>0</v>
      </c>
      <c r="V100" t="s">
        <v>0</v>
      </c>
      <c r="Y100" t="s">
        <v>0</v>
      </c>
      <c r="Z100">
        <v>2440</v>
      </c>
      <c r="AA100" t="s">
        <v>5</v>
      </c>
    </row>
    <row r="101" spans="2:27" x14ac:dyDescent="0.2">
      <c r="B101">
        <v>1933</v>
      </c>
      <c r="C101">
        <v>5</v>
      </c>
      <c r="D101">
        <v>33</v>
      </c>
      <c r="E101">
        <v>30</v>
      </c>
      <c r="F101">
        <v>30</v>
      </c>
      <c r="G101">
        <v>0</v>
      </c>
      <c r="N101">
        <v>25.1</v>
      </c>
      <c r="O101" t="s">
        <v>0</v>
      </c>
      <c r="P101" t="s">
        <v>0</v>
      </c>
      <c r="Q101" t="s">
        <v>0</v>
      </c>
      <c r="R101" t="s">
        <v>0</v>
      </c>
      <c r="S101" t="s">
        <v>0</v>
      </c>
      <c r="T101" t="s">
        <v>0</v>
      </c>
      <c r="U101" t="s">
        <v>0</v>
      </c>
      <c r="V101" t="s">
        <v>0</v>
      </c>
      <c r="Y101" t="s">
        <v>0</v>
      </c>
      <c r="Z101">
        <v>2760</v>
      </c>
      <c r="AA101" t="s">
        <v>5</v>
      </c>
    </row>
    <row r="102" spans="2:27" x14ac:dyDescent="0.2">
      <c r="B102">
        <v>1933</v>
      </c>
      <c r="C102">
        <v>6</v>
      </c>
      <c r="D102">
        <v>33</v>
      </c>
      <c r="E102">
        <v>30</v>
      </c>
      <c r="F102">
        <v>30</v>
      </c>
      <c r="G102">
        <v>0</v>
      </c>
      <c r="N102">
        <v>23.1</v>
      </c>
      <c r="O102" t="s">
        <v>0</v>
      </c>
      <c r="P102" t="s">
        <v>0</v>
      </c>
      <c r="Q102" t="s">
        <v>0</v>
      </c>
      <c r="R102" t="s">
        <v>0</v>
      </c>
      <c r="S102" t="s">
        <v>0</v>
      </c>
      <c r="T102" t="s">
        <v>0</v>
      </c>
      <c r="U102" t="s">
        <v>0</v>
      </c>
      <c r="V102" t="s">
        <v>0</v>
      </c>
      <c r="Y102" t="s">
        <v>0</v>
      </c>
      <c r="Z102">
        <v>2740</v>
      </c>
      <c r="AA102" t="s">
        <v>5</v>
      </c>
    </row>
    <row r="103" spans="2:27" x14ac:dyDescent="0.2">
      <c r="B103">
        <v>1934</v>
      </c>
      <c r="C103">
        <v>1</v>
      </c>
      <c r="D103">
        <v>0</v>
      </c>
      <c r="E103">
        <v>0</v>
      </c>
      <c r="F103">
        <v>0</v>
      </c>
      <c r="G103">
        <v>0</v>
      </c>
      <c r="N103">
        <v>12.7</v>
      </c>
      <c r="O103" t="s">
        <v>0</v>
      </c>
      <c r="P103" t="s">
        <v>0</v>
      </c>
      <c r="Q103" t="s">
        <v>0</v>
      </c>
      <c r="R103" t="s">
        <v>0</v>
      </c>
      <c r="S103" t="s">
        <v>0</v>
      </c>
      <c r="T103" t="s">
        <v>0</v>
      </c>
      <c r="U103" t="s">
        <v>0</v>
      </c>
      <c r="V103" t="s">
        <v>0</v>
      </c>
      <c r="Y103" t="s">
        <v>0</v>
      </c>
      <c r="Z103">
        <v>2260</v>
      </c>
      <c r="AA103" t="s">
        <v>5</v>
      </c>
    </row>
    <row r="104" spans="2:27" x14ac:dyDescent="0.2">
      <c r="B104">
        <v>1934</v>
      </c>
      <c r="C104">
        <v>2</v>
      </c>
      <c r="D104">
        <v>0</v>
      </c>
      <c r="E104">
        <v>0</v>
      </c>
      <c r="F104">
        <v>0</v>
      </c>
      <c r="G104">
        <v>0</v>
      </c>
      <c r="N104">
        <v>12.7</v>
      </c>
      <c r="O104" t="s">
        <v>0</v>
      </c>
      <c r="P104" t="s">
        <v>0</v>
      </c>
      <c r="Q104" t="s">
        <v>0</v>
      </c>
      <c r="R104" t="s">
        <v>0</v>
      </c>
      <c r="S104" t="s">
        <v>0</v>
      </c>
      <c r="T104" t="s">
        <v>0</v>
      </c>
      <c r="U104" t="s">
        <v>0</v>
      </c>
      <c r="V104" t="s">
        <v>0</v>
      </c>
      <c r="Y104" t="s">
        <v>0</v>
      </c>
      <c r="Z104">
        <v>1680</v>
      </c>
      <c r="AA104" t="s">
        <v>5</v>
      </c>
    </row>
    <row r="105" spans="2:27" x14ac:dyDescent="0.2">
      <c r="B105">
        <v>1934</v>
      </c>
      <c r="C105">
        <v>3</v>
      </c>
      <c r="D105">
        <v>0</v>
      </c>
      <c r="E105">
        <v>30</v>
      </c>
      <c r="F105">
        <v>0</v>
      </c>
      <c r="G105">
        <v>0</v>
      </c>
      <c r="N105">
        <v>18.7</v>
      </c>
      <c r="O105" t="s">
        <v>0</v>
      </c>
      <c r="P105" t="s">
        <v>0</v>
      </c>
      <c r="Q105" t="s">
        <v>0</v>
      </c>
      <c r="R105" t="s">
        <v>0</v>
      </c>
      <c r="S105" t="s">
        <v>0</v>
      </c>
      <c r="T105" t="s">
        <v>0</v>
      </c>
      <c r="U105" t="s">
        <v>0</v>
      </c>
      <c r="V105" t="s">
        <v>0</v>
      </c>
      <c r="Y105" t="s">
        <v>0</v>
      </c>
      <c r="Z105">
        <v>2270</v>
      </c>
      <c r="AA105" t="s">
        <v>5</v>
      </c>
    </row>
    <row r="106" spans="2:27" x14ac:dyDescent="0.2">
      <c r="B106">
        <v>1934</v>
      </c>
      <c r="C106">
        <v>4</v>
      </c>
      <c r="D106">
        <v>33</v>
      </c>
      <c r="E106">
        <v>30</v>
      </c>
      <c r="F106">
        <v>0</v>
      </c>
      <c r="G106">
        <v>0</v>
      </c>
      <c r="N106">
        <v>18</v>
      </c>
      <c r="O106" t="s">
        <v>0</v>
      </c>
      <c r="P106" t="s">
        <v>0</v>
      </c>
      <c r="Q106" t="s">
        <v>0</v>
      </c>
      <c r="R106" t="s">
        <v>0</v>
      </c>
      <c r="S106" t="s">
        <v>0</v>
      </c>
      <c r="T106" t="s">
        <v>0</v>
      </c>
      <c r="U106" t="s">
        <v>0</v>
      </c>
      <c r="V106" t="s">
        <v>0</v>
      </c>
      <c r="Y106" t="s">
        <v>0</v>
      </c>
      <c r="Z106">
        <v>2680</v>
      </c>
      <c r="AA106" t="s">
        <v>5</v>
      </c>
    </row>
    <row r="107" spans="2:27" x14ac:dyDescent="0.2">
      <c r="B107">
        <v>1934</v>
      </c>
      <c r="C107">
        <v>5</v>
      </c>
      <c r="D107">
        <v>33</v>
      </c>
      <c r="E107">
        <v>30</v>
      </c>
      <c r="F107">
        <v>30</v>
      </c>
      <c r="G107">
        <v>0</v>
      </c>
      <c r="N107">
        <v>21.9</v>
      </c>
      <c r="O107" t="s">
        <v>0</v>
      </c>
      <c r="P107" t="s">
        <v>0</v>
      </c>
      <c r="Q107" t="s">
        <v>0</v>
      </c>
      <c r="R107" t="s">
        <v>0</v>
      </c>
      <c r="S107" t="s">
        <v>0</v>
      </c>
      <c r="T107" t="s">
        <v>0</v>
      </c>
      <c r="U107" t="s">
        <v>0</v>
      </c>
      <c r="V107" t="s">
        <v>0</v>
      </c>
      <c r="Y107" t="s">
        <v>0</v>
      </c>
      <c r="Z107">
        <v>3070</v>
      </c>
      <c r="AA107" t="s">
        <v>5</v>
      </c>
    </row>
    <row r="108" spans="2:27" x14ac:dyDescent="0.2">
      <c r="B108">
        <v>1934</v>
      </c>
      <c r="C108">
        <v>6</v>
      </c>
      <c r="D108">
        <v>33</v>
      </c>
      <c r="E108">
        <v>30</v>
      </c>
      <c r="F108">
        <v>30</v>
      </c>
      <c r="G108">
        <v>0</v>
      </c>
      <c r="N108">
        <v>12.4</v>
      </c>
      <c r="O108" t="s">
        <v>0</v>
      </c>
      <c r="P108" t="s">
        <v>0</v>
      </c>
      <c r="Q108" t="s">
        <v>0</v>
      </c>
      <c r="R108" t="s">
        <v>0</v>
      </c>
      <c r="S108" t="s">
        <v>0</v>
      </c>
      <c r="T108" t="s">
        <v>0</v>
      </c>
      <c r="U108" t="s">
        <v>0</v>
      </c>
      <c r="V108" t="s">
        <v>0</v>
      </c>
      <c r="Y108" t="s">
        <v>0</v>
      </c>
      <c r="Z108">
        <v>2230</v>
      </c>
      <c r="AA108" t="s">
        <v>5</v>
      </c>
    </row>
    <row r="109" spans="2:27" x14ac:dyDescent="0.2">
      <c r="B109">
        <v>1935</v>
      </c>
      <c r="C109">
        <v>1</v>
      </c>
      <c r="D109">
        <v>120</v>
      </c>
      <c r="E109">
        <v>0</v>
      </c>
      <c r="F109">
        <v>0</v>
      </c>
      <c r="G109">
        <v>0</v>
      </c>
      <c r="N109">
        <v>27.7</v>
      </c>
      <c r="O109" t="s">
        <v>0</v>
      </c>
      <c r="P109" t="s">
        <v>0</v>
      </c>
      <c r="Q109" t="s">
        <v>0</v>
      </c>
      <c r="R109" t="s">
        <v>0</v>
      </c>
      <c r="S109" t="s">
        <v>0</v>
      </c>
      <c r="T109" t="s">
        <v>0</v>
      </c>
      <c r="U109" t="s">
        <v>0</v>
      </c>
      <c r="V109" t="s">
        <v>0</v>
      </c>
      <c r="Y109" t="s">
        <v>0</v>
      </c>
      <c r="Z109">
        <v>3240</v>
      </c>
      <c r="AA109" t="s">
        <v>5</v>
      </c>
    </row>
    <row r="110" spans="2:27" x14ac:dyDescent="0.2">
      <c r="B110">
        <v>1935</v>
      </c>
      <c r="C110">
        <v>2</v>
      </c>
      <c r="D110">
        <v>0</v>
      </c>
      <c r="E110">
        <v>0</v>
      </c>
      <c r="F110">
        <v>0</v>
      </c>
      <c r="G110">
        <v>0</v>
      </c>
      <c r="N110">
        <v>14</v>
      </c>
      <c r="O110" t="s">
        <v>0</v>
      </c>
      <c r="P110" t="s">
        <v>0</v>
      </c>
      <c r="Q110" t="s">
        <v>0</v>
      </c>
      <c r="R110" t="s">
        <v>0</v>
      </c>
      <c r="S110" t="s">
        <v>0</v>
      </c>
      <c r="T110" t="s">
        <v>0</v>
      </c>
      <c r="U110" t="s">
        <v>0</v>
      </c>
      <c r="V110" t="s">
        <v>0</v>
      </c>
      <c r="Y110" t="s">
        <v>0</v>
      </c>
      <c r="Z110">
        <v>1720</v>
      </c>
      <c r="AA110" t="s">
        <v>5</v>
      </c>
    </row>
    <row r="111" spans="2:27" x14ac:dyDescent="0.2">
      <c r="B111">
        <v>1935</v>
      </c>
      <c r="C111">
        <v>3</v>
      </c>
      <c r="D111">
        <v>0</v>
      </c>
      <c r="E111">
        <v>30</v>
      </c>
      <c r="F111">
        <v>0</v>
      </c>
      <c r="G111">
        <v>0</v>
      </c>
      <c r="N111">
        <v>24.1</v>
      </c>
      <c r="O111" t="s">
        <v>0</v>
      </c>
      <c r="P111" t="s">
        <v>0</v>
      </c>
      <c r="Q111" t="s">
        <v>0</v>
      </c>
      <c r="R111" t="s">
        <v>0</v>
      </c>
      <c r="S111" t="s">
        <v>0</v>
      </c>
      <c r="T111" t="s">
        <v>0</v>
      </c>
      <c r="U111" t="s">
        <v>0</v>
      </c>
      <c r="V111" t="s">
        <v>0</v>
      </c>
      <c r="Y111" t="s">
        <v>0</v>
      </c>
      <c r="Z111">
        <v>2550</v>
      </c>
      <c r="AA111" t="s">
        <v>5</v>
      </c>
    </row>
    <row r="112" spans="2:27" x14ac:dyDescent="0.2">
      <c r="B112">
        <v>1935</v>
      </c>
      <c r="C112">
        <v>4</v>
      </c>
      <c r="D112">
        <v>33</v>
      </c>
      <c r="E112">
        <v>30</v>
      </c>
      <c r="F112">
        <v>0</v>
      </c>
      <c r="G112">
        <v>0</v>
      </c>
      <c r="N112">
        <v>26.1</v>
      </c>
      <c r="O112" t="s">
        <v>0</v>
      </c>
      <c r="P112" t="s">
        <v>0</v>
      </c>
      <c r="Q112" t="s">
        <v>0</v>
      </c>
      <c r="R112" t="s">
        <v>0</v>
      </c>
      <c r="S112" t="s">
        <v>0</v>
      </c>
      <c r="T112" t="s">
        <v>0</v>
      </c>
      <c r="U112" t="s">
        <v>0</v>
      </c>
      <c r="V112" t="s">
        <v>0</v>
      </c>
      <c r="Y112" t="s">
        <v>0</v>
      </c>
      <c r="Z112">
        <v>3270</v>
      </c>
      <c r="AA112" t="s">
        <v>5</v>
      </c>
    </row>
    <row r="113" spans="2:27" x14ac:dyDescent="0.2">
      <c r="B113">
        <v>1935</v>
      </c>
      <c r="C113">
        <v>5</v>
      </c>
      <c r="D113">
        <v>33</v>
      </c>
      <c r="E113">
        <v>30</v>
      </c>
      <c r="F113">
        <v>30</v>
      </c>
      <c r="G113">
        <v>0</v>
      </c>
      <c r="N113">
        <v>27</v>
      </c>
      <c r="O113" t="s">
        <v>0</v>
      </c>
      <c r="P113" t="s">
        <v>0</v>
      </c>
      <c r="Q113" t="s">
        <v>0</v>
      </c>
      <c r="R113" t="s">
        <v>0</v>
      </c>
      <c r="S113" t="s">
        <v>0</v>
      </c>
      <c r="T113" t="s">
        <v>0</v>
      </c>
      <c r="U113" t="s">
        <v>0</v>
      </c>
      <c r="V113" t="s">
        <v>0</v>
      </c>
      <c r="Y113" t="s">
        <v>0</v>
      </c>
      <c r="Z113">
        <v>3020</v>
      </c>
      <c r="AA113" t="s">
        <v>5</v>
      </c>
    </row>
    <row r="114" spans="2:27" x14ac:dyDescent="0.2">
      <c r="B114">
        <v>1935</v>
      </c>
      <c r="C114">
        <v>6</v>
      </c>
      <c r="D114">
        <v>33</v>
      </c>
      <c r="E114">
        <v>30</v>
      </c>
      <c r="F114">
        <v>30</v>
      </c>
      <c r="G114">
        <v>0</v>
      </c>
      <c r="N114">
        <v>28</v>
      </c>
      <c r="O114" t="s">
        <v>0</v>
      </c>
      <c r="P114" t="s">
        <v>0</v>
      </c>
      <c r="Q114" t="s">
        <v>0</v>
      </c>
      <c r="R114" t="s">
        <v>0</v>
      </c>
      <c r="S114" t="s">
        <v>0</v>
      </c>
      <c r="T114" t="s">
        <v>0</v>
      </c>
      <c r="U114" t="s">
        <v>0</v>
      </c>
      <c r="V114" t="s">
        <v>0</v>
      </c>
      <c r="Y114" t="s">
        <v>0</v>
      </c>
      <c r="Z114">
        <v>3050</v>
      </c>
      <c r="AA114" t="s">
        <v>5</v>
      </c>
    </row>
    <row r="115" spans="2:27" x14ac:dyDescent="0.2">
      <c r="B115">
        <v>1936</v>
      </c>
      <c r="C115">
        <v>1</v>
      </c>
      <c r="D115">
        <v>0</v>
      </c>
      <c r="E115">
        <v>0</v>
      </c>
      <c r="F115">
        <v>0</v>
      </c>
      <c r="G115">
        <v>0</v>
      </c>
      <c r="N115">
        <v>21.8</v>
      </c>
      <c r="O115" t="s">
        <v>0</v>
      </c>
      <c r="P115" t="s">
        <v>0</v>
      </c>
      <c r="Q115" t="s">
        <v>0</v>
      </c>
      <c r="R115" t="s">
        <v>0</v>
      </c>
      <c r="S115" t="s">
        <v>0</v>
      </c>
      <c r="T115" t="s">
        <v>0</v>
      </c>
      <c r="U115" t="s">
        <v>0</v>
      </c>
      <c r="V115" t="s">
        <v>0</v>
      </c>
      <c r="Y115" t="s">
        <v>0</v>
      </c>
      <c r="Z115">
        <v>1330</v>
      </c>
      <c r="AA115" t="s">
        <v>5</v>
      </c>
    </row>
    <row r="116" spans="2:27" x14ac:dyDescent="0.2">
      <c r="B116">
        <v>1936</v>
      </c>
      <c r="C116">
        <v>2</v>
      </c>
      <c r="D116">
        <v>0</v>
      </c>
      <c r="E116">
        <v>0</v>
      </c>
      <c r="F116">
        <v>0</v>
      </c>
      <c r="G116">
        <v>0</v>
      </c>
      <c r="N116">
        <v>19.3</v>
      </c>
      <c r="O116" t="s">
        <v>0</v>
      </c>
      <c r="P116" t="s">
        <v>0</v>
      </c>
      <c r="Q116" t="s">
        <v>0</v>
      </c>
      <c r="R116" t="s">
        <v>0</v>
      </c>
      <c r="S116" t="s">
        <v>0</v>
      </c>
      <c r="T116" t="s">
        <v>0</v>
      </c>
      <c r="U116" t="s">
        <v>0</v>
      </c>
      <c r="V116" t="s">
        <v>0</v>
      </c>
      <c r="Y116" t="s">
        <v>0</v>
      </c>
      <c r="Z116">
        <v>1060</v>
      </c>
      <c r="AA116" t="s">
        <v>5</v>
      </c>
    </row>
    <row r="117" spans="2:27" x14ac:dyDescent="0.2">
      <c r="B117">
        <v>1936</v>
      </c>
      <c r="C117">
        <v>3</v>
      </c>
      <c r="D117">
        <v>0</v>
      </c>
      <c r="E117">
        <v>30</v>
      </c>
      <c r="F117">
        <v>0</v>
      </c>
      <c r="G117">
        <v>0</v>
      </c>
      <c r="N117">
        <v>19.399999999999999</v>
      </c>
      <c r="O117" t="s">
        <v>0</v>
      </c>
      <c r="P117" t="s">
        <v>0</v>
      </c>
      <c r="Q117" t="s">
        <v>0</v>
      </c>
      <c r="R117" t="s">
        <v>0</v>
      </c>
      <c r="S117" t="s">
        <v>0</v>
      </c>
      <c r="T117" t="s">
        <v>0</v>
      </c>
      <c r="U117" t="s">
        <v>0</v>
      </c>
      <c r="V117" t="s">
        <v>0</v>
      </c>
      <c r="Y117" t="s">
        <v>0</v>
      </c>
      <c r="Z117">
        <v>920</v>
      </c>
      <c r="AA117" t="s">
        <v>5</v>
      </c>
    </row>
    <row r="118" spans="2:27" x14ac:dyDescent="0.2">
      <c r="B118">
        <v>1936</v>
      </c>
      <c r="C118">
        <v>4</v>
      </c>
      <c r="D118">
        <v>33</v>
      </c>
      <c r="E118">
        <v>30</v>
      </c>
      <c r="F118">
        <v>0</v>
      </c>
      <c r="G118">
        <v>0</v>
      </c>
      <c r="N118">
        <v>20.2</v>
      </c>
      <c r="O118" t="s">
        <v>0</v>
      </c>
      <c r="P118" t="s">
        <v>0</v>
      </c>
      <c r="Q118" t="s">
        <v>0</v>
      </c>
      <c r="R118" t="s">
        <v>0</v>
      </c>
      <c r="S118" t="s">
        <v>0</v>
      </c>
      <c r="T118" t="s">
        <v>0</v>
      </c>
      <c r="U118" t="s">
        <v>0</v>
      </c>
      <c r="V118" t="s">
        <v>0</v>
      </c>
      <c r="Y118" t="s">
        <v>0</v>
      </c>
      <c r="Z118">
        <v>820</v>
      </c>
      <c r="AA118" t="s">
        <v>5</v>
      </c>
    </row>
    <row r="119" spans="2:27" x14ac:dyDescent="0.2">
      <c r="B119">
        <v>1936</v>
      </c>
      <c r="C119">
        <v>5</v>
      </c>
      <c r="D119">
        <v>33</v>
      </c>
      <c r="E119">
        <v>30</v>
      </c>
      <c r="F119">
        <v>30</v>
      </c>
      <c r="G119">
        <v>0</v>
      </c>
      <c r="N119">
        <v>20.6</v>
      </c>
      <c r="O119" t="s">
        <v>0</v>
      </c>
      <c r="P119" t="s">
        <v>0</v>
      </c>
      <c r="Q119" t="s">
        <v>0</v>
      </c>
      <c r="R119" t="s">
        <v>0</v>
      </c>
      <c r="S119" t="s">
        <v>0</v>
      </c>
      <c r="T119" t="s">
        <v>0</v>
      </c>
      <c r="U119" t="s">
        <v>0</v>
      </c>
      <c r="V119" t="s">
        <v>0</v>
      </c>
      <c r="Y119" t="s">
        <v>0</v>
      </c>
      <c r="Z119">
        <v>1140</v>
      </c>
      <c r="AA119" t="s">
        <v>5</v>
      </c>
    </row>
    <row r="120" spans="2:27" x14ac:dyDescent="0.2">
      <c r="B120">
        <v>1936</v>
      </c>
      <c r="C120">
        <v>6</v>
      </c>
      <c r="D120">
        <v>33</v>
      </c>
      <c r="E120">
        <v>30</v>
      </c>
      <c r="F120">
        <v>30</v>
      </c>
      <c r="G120">
        <v>0</v>
      </c>
      <c r="N120">
        <v>16.899999999999999</v>
      </c>
      <c r="O120" t="s">
        <v>0</v>
      </c>
      <c r="P120" t="s">
        <v>0</v>
      </c>
      <c r="Q120" t="s">
        <v>0</v>
      </c>
      <c r="R120" t="s">
        <v>0</v>
      </c>
      <c r="S120" t="s">
        <v>0</v>
      </c>
      <c r="T120" t="s">
        <v>0</v>
      </c>
      <c r="U120" t="s">
        <v>0</v>
      </c>
      <c r="V120" t="s">
        <v>0</v>
      </c>
      <c r="Y120" t="s">
        <v>0</v>
      </c>
      <c r="Z120">
        <v>920</v>
      </c>
      <c r="AA120" t="s">
        <v>5</v>
      </c>
    </row>
    <row r="121" spans="2:27" x14ac:dyDescent="0.2">
      <c r="B121">
        <v>1937</v>
      </c>
      <c r="C121">
        <v>1</v>
      </c>
      <c r="D121">
        <v>0</v>
      </c>
      <c r="E121">
        <v>0</v>
      </c>
      <c r="F121">
        <v>0</v>
      </c>
      <c r="G121">
        <v>0</v>
      </c>
      <c r="N121">
        <v>28.3</v>
      </c>
      <c r="O121" t="s">
        <v>0</v>
      </c>
      <c r="P121" t="s">
        <v>0</v>
      </c>
      <c r="Q121" t="s">
        <v>0</v>
      </c>
      <c r="R121" t="s">
        <v>0</v>
      </c>
      <c r="S121" t="s">
        <v>0</v>
      </c>
      <c r="T121" t="s">
        <v>0</v>
      </c>
      <c r="U121" t="s">
        <v>0</v>
      </c>
      <c r="V121" t="s">
        <v>0</v>
      </c>
      <c r="Y121" t="s">
        <v>0</v>
      </c>
      <c r="Z121">
        <v>2380</v>
      </c>
      <c r="AA121" t="s">
        <v>5</v>
      </c>
    </row>
    <row r="122" spans="2:27" x14ac:dyDescent="0.2">
      <c r="B122">
        <v>1937</v>
      </c>
      <c r="C122">
        <v>2</v>
      </c>
      <c r="D122">
        <v>0</v>
      </c>
      <c r="E122">
        <v>0</v>
      </c>
      <c r="F122">
        <v>0</v>
      </c>
      <c r="G122">
        <v>0</v>
      </c>
      <c r="N122">
        <v>22</v>
      </c>
      <c r="O122" t="s">
        <v>0</v>
      </c>
      <c r="P122" t="s">
        <v>0</v>
      </c>
      <c r="Q122" t="s">
        <v>0</v>
      </c>
      <c r="R122" t="s">
        <v>0</v>
      </c>
      <c r="S122" t="s">
        <v>0</v>
      </c>
      <c r="T122" t="s">
        <v>0</v>
      </c>
      <c r="U122" t="s">
        <v>0</v>
      </c>
      <c r="V122" t="s">
        <v>0</v>
      </c>
      <c r="Y122" t="s">
        <v>0</v>
      </c>
      <c r="Z122">
        <v>1780</v>
      </c>
      <c r="AA122" t="s">
        <v>5</v>
      </c>
    </row>
    <row r="123" spans="2:27" x14ac:dyDescent="0.2">
      <c r="B123">
        <v>1937</v>
      </c>
      <c r="C123">
        <v>3</v>
      </c>
      <c r="D123">
        <v>0</v>
      </c>
      <c r="E123">
        <v>30</v>
      </c>
      <c r="F123">
        <v>0</v>
      </c>
      <c r="G123">
        <v>0</v>
      </c>
      <c r="N123">
        <v>28.8</v>
      </c>
      <c r="O123" t="s">
        <v>0</v>
      </c>
      <c r="P123" t="s">
        <v>0</v>
      </c>
      <c r="Q123" t="s">
        <v>0</v>
      </c>
      <c r="R123" t="s">
        <v>0</v>
      </c>
      <c r="S123" t="s">
        <v>0</v>
      </c>
      <c r="T123" t="s">
        <v>0</v>
      </c>
      <c r="U123" t="s">
        <v>0</v>
      </c>
      <c r="V123" t="s">
        <v>0</v>
      </c>
      <c r="Y123" t="s">
        <v>0</v>
      </c>
      <c r="Z123">
        <v>2230</v>
      </c>
      <c r="AA123" t="s">
        <v>5</v>
      </c>
    </row>
    <row r="124" spans="2:27" x14ac:dyDescent="0.2">
      <c r="B124">
        <v>1937</v>
      </c>
      <c r="C124">
        <v>4</v>
      </c>
      <c r="D124">
        <v>33</v>
      </c>
      <c r="E124">
        <v>30</v>
      </c>
      <c r="F124">
        <v>0</v>
      </c>
      <c r="G124">
        <v>0</v>
      </c>
      <c r="N124">
        <v>30.3</v>
      </c>
      <c r="O124" t="s">
        <v>0</v>
      </c>
      <c r="P124" t="s">
        <v>0</v>
      </c>
      <c r="Q124" t="s">
        <v>0</v>
      </c>
      <c r="R124" t="s">
        <v>0</v>
      </c>
      <c r="S124" t="s">
        <v>0</v>
      </c>
      <c r="T124" t="s">
        <v>0</v>
      </c>
      <c r="U124" t="s">
        <v>0</v>
      </c>
      <c r="V124" t="s">
        <v>0</v>
      </c>
      <c r="Y124" t="s">
        <v>0</v>
      </c>
      <c r="Z124">
        <v>2180</v>
      </c>
      <c r="AA124" t="s">
        <v>5</v>
      </c>
    </row>
    <row r="125" spans="2:27" x14ac:dyDescent="0.2">
      <c r="B125">
        <v>1937</v>
      </c>
      <c r="C125">
        <v>5</v>
      </c>
      <c r="D125">
        <v>33</v>
      </c>
      <c r="E125">
        <v>30</v>
      </c>
      <c r="F125">
        <v>30</v>
      </c>
      <c r="G125">
        <v>0</v>
      </c>
      <c r="N125">
        <v>32.200000000000003</v>
      </c>
      <c r="O125" t="s">
        <v>0</v>
      </c>
      <c r="P125" t="s">
        <v>0</v>
      </c>
      <c r="Q125" t="s">
        <v>0</v>
      </c>
      <c r="R125" t="s">
        <v>0</v>
      </c>
      <c r="S125" t="s">
        <v>0</v>
      </c>
      <c r="T125" t="s">
        <v>0</v>
      </c>
      <c r="U125" t="s">
        <v>0</v>
      </c>
      <c r="V125" t="s">
        <v>0</v>
      </c>
      <c r="Y125" t="s">
        <v>0</v>
      </c>
      <c r="Z125">
        <v>2530</v>
      </c>
      <c r="AA125" t="s">
        <v>5</v>
      </c>
    </row>
    <row r="126" spans="2:27" x14ac:dyDescent="0.2">
      <c r="B126">
        <v>1937</v>
      </c>
      <c r="C126">
        <v>6</v>
      </c>
      <c r="D126">
        <v>33</v>
      </c>
      <c r="E126">
        <v>30</v>
      </c>
      <c r="F126">
        <v>30</v>
      </c>
      <c r="G126">
        <v>0</v>
      </c>
      <c r="N126">
        <v>32.5</v>
      </c>
      <c r="O126" t="s">
        <v>0</v>
      </c>
      <c r="P126" t="s">
        <v>0</v>
      </c>
      <c r="Q126" t="s">
        <v>0</v>
      </c>
      <c r="R126" t="s">
        <v>0</v>
      </c>
      <c r="S126" t="s">
        <v>0</v>
      </c>
      <c r="T126" t="s">
        <v>0</v>
      </c>
      <c r="U126" t="s">
        <v>0</v>
      </c>
      <c r="V126" t="s">
        <v>0</v>
      </c>
      <c r="Y126" t="s">
        <v>0</v>
      </c>
      <c r="Z126">
        <v>2510</v>
      </c>
      <c r="AA126" t="s">
        <v>5</v>
      </c>
    </row>
    <row r="127" spans="2:27" x14ac:dyDescent="0.2">
      <c r="B127">
        <v>1938</v>
      </c>
      <c r="C127">
        <v>1</v>
      </c>
      <c r="D127">
        <v>0</v>
      </c>
      <c r="E127">
        <v>0</v>
      </c>
      <c r="F127">
        <v>0</v>
      </c>
      <c r="G127">
        <v>0</v>
      </c>
      <c r="N127">
        <v>10.199999999999999</v>
      </c>
      <c r="O127" t="s">
        <v>0</v>
      </c>
      <c r="P127" t="s">
        <v>0</v>
      </c>
      <c r="Q127" t="s">
        <v>0</v>
      </c>
      <c r="R127">
        <v>5.6</v>
      </c>
      <c r="S127" t="s">
        <v>0</v>
      </c>
      <c r="T127">
        <v>0.11899999999999999</v>
      </c>
      <c r="U127" t="s">
        <v>0</v>
      </c>
      <c r="V127" t="s">
        <v>0</v>
      </c>
      <c r="W127">
        <f t="shared" ref="W127:W132" si="0">(Y127-0.35)/1.8</f>
        <v>1.0944444444444443</v>
      </c>
      <c r="Y127">
        <v>2.3199999999999998</v>
      </c>
      <c r="Z127">
        <v>1500</v>
      </c>
      <c r="AA127" t="s">
        <v>5</v>
      </c>
    </row>
    <row r="128" spans="2:27" x14ac:dyDescent="0.2">
      <c r="B128">
        <v>1938</v>
      </c>
      <c r="C128">
        <v>2</v>
      </c>
      <c r="D128">
        <v>0</v>
      </c>
      <c r="E128">
        <v>0</v>
      </c>
      <c r="F128">
        <v>0</v>
      </c>
      <c r="G128">
        <v>0</v>
      </c>
      <c r="N128">
        <v>3.4</v>
      </c>
      <c r="O128" t="s">
        <v>0</v>
      </c>
      <c r="P128" t="s">
        <v>0</v>
      </c>
      <c r="Q128" t="s">
        <v>0</v>
      </c>
      <c r="R128">
        <v>5.0999999999999996</v>
      </c>
      <c r="S128" t="s">
        <v>0</v>
      </c>
      <c r="T128">
        <v>8.6999999999999994E-2</v>
      </c>
      <c r="U128" t="s">
        <v>0</v>
      </c>
      <c r="V128" t="s">
        <v>0</v>
      </c>
      <c r="W128">
        <f t="shared" si="0"/>
        <v>0.74444444444444435</v>
      </c>
      <c r="Y128">
        <v>1.69</v>
      </c>
      <c r="Z128">
        <v>440</v>
      </c>
      <c r="AA128" t="s">
        <v>5</v>
      </c>
    </row>
    <row r="129" spans="2:27" x14ac:dyDescent="0.2">
      <c r="B129">
        <v>1938</v>
      </c>
      <c r="C129">
        <v>3</v>
      </c>
      <c r="D129">
        <v>0</v>
      </c>
      <c r="E129">
        <v>30</v>
      </c>
      <c r="F129">
        <v>0</v>
      </c>
      <c r="G129">
        <v>0</v>
      </c>
      <c r="N129">
        <v>11.7</v>
      </c>
      <c r="O129" t="s">
        <v>0</v>
      </c>
      <c r="P129" t="s">
        <v>0</v>
      </c>
      <c r="Q129" t="s">
        <v>0</v>
      </c>
      <c r="R129">
        <v>5.0999999999999996</v>
      </c>
      <c r="S129" t="s">
        <v>0</v>
      </c>
      <c r="T129">
        <v>9.1999999999999998E-2</v>
      </c>
      <c r="U129" t="s">
        <v>0</v>
      </c>
      <c r="V129" t="s">
        <v>0</v>
      </c>
      <c r="W129">
        <f t="shared" si="0"/>
        <v>0.78888888888888886</v>
      </c>
      <c r="Y129">
        <v>1.77</v>
      </c>
      <c r="Z129">
        <v>1410</v>
      </c>
      <c r="AA129" t="s">
        <v>5</v>
      </c>
    </row>
    <row r="130" spans="2:27" x14ac:dyDescent="0.2">
      <c r="B130">
        <v>1938</v>
      </c>
      <c r="C130">
        <v>4</v>
      </c>
      <c r="D130">
        <v>33</v>
      </c>
      <c r="E130">
        <v>30</v>
      </c>
      <c r="F130">
        <v>0</v>
      </c>
      <c r="G130">
        <v>0</v>
      </c>
      <c r="N130">
        <v>11.7</v>
      </c>
      <c r="O130" t="s">
        <v>0</v>
      </c>
      <c r="P130" t="s">
        <v>0</v>
      </c>
      <c r="Q130" t="s">
        <v>0</v>
      </c>
      <c r="R130">
        <v>5.0999999999999996</v>
      </c>
      <c r="S130" t="s">
        <v>0</v>
      </c>
      <c r="T130">
        <v>8.3000000000000004E-2</v>
      </c>
      <c r="U130" t="s">
        <v>0</v>
      </c>
      <c r="V130" t="s">
        <v>0</v>
      </c>
      <c r="W130">
        <f t="shared" si="0"/>
        <v>0.7222222222222221</v>
      </c>
      <c r="Y130">
        <v>1.65</v>
      </c>
      <c r="Z130">
        <v>1390</v>
      </c>
      <c r="AA130" t="s">
        <v>5</v>
      </c>
    </row>
    <row r="131" spans="2:27" x14ac:dyDescent="0.2">
      <c r="B131">
        <v>1938</v>
      </c>
      <c r="C131">
        <v>5</v>
      </c>
      <c r="D131">
        <v>33</v>
      </c>
      <c r="E131">
        <v>30</v>
      </c>
      <c r="F131">
        <v>30</v>
      </c>
      <c r="G131">
        <v>0</v>
      </c>
      <c r="N131">
        <v>12.4</v>
      </c>
      <c r="O131" t="s">
        <v>0</v>
      </c>
      <c r="P131" t="s">
        <v>0</v>
      </c>
      <c r="Q131" t="s">
        <v>0</v>
      </c>
      <c r="R131">
        <v>5.0999999999999996</v>
      </c>
      <c r="S131" t="s">
        <v>0</v>
      </c>
      <c r="T131">
        <v>0.09</v>
      </c>
      <c r="U131" t="s">
        <v>0</v>
      </c>
      <c r="V131" t="s">
        <v>0</v>
      </c>
      <c r="W131">
        <f t="shared" si="0"/>
        <v>0.71666666666666667</v>
      </c>
      <c r="Y131">
        <v>1.64</v>
      </c>
      <c r="Z131">
        <v>1560</v>
      </c>
      <c r="AA131" t="s">
        <v>5</v>
      </c>
    </row>
    <row r="132" spans="2:27" x14ac:dyDescent="0.2">
      <c r="B132">
        <v>1938</v>
      </c>
      <c r="C132">
        <v>6</v>
      </c>
      <c r="D132">
        <v>33</v>
      </c>
      <c r="E132">
        <v>30</v>
      </c>
      <c r="F132">
        <v>30</v>
      </c>
      <c r="G132">
        <v>0</v>
      </c>
      <c r="N132">
        <v>14.1</v>
      </c>
      <c r="O132" t="s">
        <v>0</v>
      </c>
      <c r="P132" t="s">
        <v>0</v>
      </c>
      <c r="Q132" t="s">
        <v>0</v>
      </c>
      <c r="R132">
        <v>6.4</v>
      </c>
      <c r="S132" t="s">
        <v>0</v>
      </c>
      <c r="T132">
        <v>8.6999999999999994E-2</v>
      </c>
      <c r="U132" t="s">
        <v>0</v>
      </c>
      <c r="V132" t="s">
        <v>0</v>
      </c>
      <c r="W132">
        <f t="shared" si="0"/>
        <v>0.75</v>
      </c>
      <c r="Y132">
        <v>1.7</v>
      </c>
      <c r="Z132">
        <v>1880</v>
      </c>
      <c r="AA132" t="s">
        <v>5</v>
      </c>
    </row>
    <row r="133" spans="2:27" x14ac:dyDescent="0.2">
      <c r="B133">
        <v>1939</v>
      </c>
      <c r="C133">
        <v>1</v>
      </c>
      <c r="D133">
        <v>120</v>
      </c>
      <c r="E133">
        <v>0</v>
      </c>
      <c r="F133">
        <v>0</v>
      </c>
      <c r="G133">
        <v>0</v>
      </c>
      <c r="N133">
        <v>25.2</v>
      </c>
      <c r="O133" t="s">
        <v>0</v>
      </c>
      <c r="P133" t="s">
        <v>0</v>
      </c>
      <c r="Q133" t="s">
        <v>0</v>
      </c>
      <c r="R133" t="s">
        <v>0</v>
      </c>
      <c r="S133" t="s">
        <v>0</v>
      </c>
      <c r="T133" t="s">
        <v>0</v>
      </c>
      <c r="U133" t="s">
        <v>0</v>
      </c>
      <c r="V133" t="s">
        <v>0</v>
      </c>
      <c r="Y133" t="s">
        <v>0</v>
      </c>
      <c r="Z133">
        <v>3210</v>
      </c>
      <c r="AA133" t="s">
        <v>5</v>
      </c>
    </row>
    <row r="134" spans="2:27" x14ac:dyDescent="0.2">
      <c r="B134">
        <v>1939</v>
      </c>
      <c r="C134">
        <v>2</v>
      </c>
      <c r="D134">
        <v>0</v>
      </c>
      <c r="E134">
        <v>0</v>
      </c>
      <c r="F134">
        <v>0</v>
      </c>
      <c r="G134">
        <v>0</v>
      </c>
      <c r="N134">
        <v>15.3</v>
      </c>
      <c r="O134" t="s">
        <v>0</v>
      </c>
      <c r="P134" t="s">
        <v>0</v>
      </c>
      <c r="Q134" t="s">
        <v>0</v>
      </c>
      <c r="R134" t="s">
        <v>0</v>
      </c>
      <c r="S134" t="s">
        <v>0</v>
      </c>
      <c r="T134" t="s">
        <v>0</v>
      </c>
      <c r="U134" t="s">
        <v>0</v>
      </c>
      <c r="V134" t="s">
        <v>0</v>
      </c>
      <c r="Y134" t="s">
        <v>0</v>
      </c>
      <c r="Z134">
        <v>1420</v>
      </c>
      <c r="AA134" t="s">
        <v>5</v>
      </c>
    </row>
    <row r="135" spans="2:27" x14ac:dyDescent="0.2">
      <c r="B135">
        <v>1939</v>
      </c>
      <c r="C135">
        <v>3</v>
      </c>
      <c r="D135">
        <v>0</v>
      </c>
      <c r="E135">
        <v>30</v>
      </c>
      <c r="F135">
        <v>0</v>
      </c>
      <c r="G135">
        <v>0</v>
      </c>
      <c r="N135">
        <v>25.8</v>
      </c>
      <c r="O135" t="s">
        <v>0</v>
      </c>
      <c r="P135" t="s">
        <v>0</v>
      </c>
      <c r="Q135" t="s">
        <v>0</v>
      </c>
      <c r="R135" t="s">
        <v>0</v>
      </c>
      <c r="S135" t="s">
        <v>0</v>
      </c>
      <c r="T135" t="s">
        <v>0</v>
      </c>
      <c r="U135" t="s">
        <v>0</v>
      </c>
      <c r="V135" t="s">
        <v>0</v>
      </c>
      <c r="Y135" t="s">
        <v>0</v>
      </c>
      <c r="Z135">
        <v>2920</v>
      </c>
      <c r="AA135" t="s">
        <v>5</v>
      </c>
    </row>
    <row r="136" spans="2:27" x14ac:dyDescent="0.2">
      <c r="B136">
        <v>1939</v>
      </c>
      <c r="C136">
        <v>4</v>
      </c>
      <c r="D136">
        <v>33</v>
      </c>
      <c r="E136">
        <v>30</v>
      </c>
      <c r="F136">
        <v>0</v>
      </c>
      <c r="G136">
        <v>0</v>
      </c>
      <c r="N136">
        <v>24.4</v>
      </c>
      <c r="O136" t="s">
        <v>0</v>
      </c>
      <c r="P136" t="s">
        <v>0</v>
      </c>
      <c r="Q136" t="s">
        <v>0</v>
      </c>
      <c r="R136" t="s">
        <v>0</v>
      </c>
      <c r="S136" t="s">
        <v>0</v>
      </c>
      <c r="T136" t="s">
        <v>0</v>
      </c>
      <c r="U136" t="s">
        <v>0</v>
      </c>
      <c r="V136" t="s">
        <v>0</v>
      </c>
      <c r="Y136" t="s">
        <v>0</v>
      </c>
      <c r="Z136">
        <v>2450</v>
      </c>
      <c r="AA136" t="s">
        <v>5</v>
      </c>
    </row>
    <row r="137" spans="2:27" x14ac:dyDescent="0.2">
      <c r="B137">
        <v>1939</v>
      </c>
      <c r="C137">
        <v>5</v>
      </c>
      <c r="D137">
        <v>33</v>
      </c>
      <c r="E137">
        <v>30</v>
      </c>
      <c r="F137">
        <v>30</v>
      </c>
      <c r="G137">
        <v>0</v>
      </c>
      <c r="N137">
        <v>26.7</v>
      </c>
      <c r="O137" t="s">
        <v>0</v>
      </c>
      <c r="P137" t="s">
        <v>0</v>
      </c>
      <c r="Q137" t="s">
        <v>0</v>
      </c>
      <c r="R137" t="s">
        <v>0</v>
      </c>
      <c r="S137" t="s">
        <v>0</v>
      </c>
      <c r="T137" t="s">
        <v>0</v>
      </c>
      <c r="U137" t="s">
        <v>0</v>
      </c>
      <c r="V137" t="s">
        <v>0</v>
      </c>
      <c r="Y137" t="s">
        <v>0</v>
      </c>
      <c r="Z137">
        <v>2570</v>
      </c>
      <c r="AA137" t="s">
        <v>5</v>
      </c>
    </row>
    <row r="138" spans="2:27" x14ac:dyDescent="0.2">
      <c r="B138">
        <v>1939</v>
      </c>
      <c r="C138">
        <v>6</v>
      </c>
      <c r="D138">
        <v>33</v>
      </c>
      <c r="E138">
        <v>30</v>
      </c>
      <c r="F138">
        <v>30</v>
      </c>
      <c r="G138">
        <v>0</v>
      </c>
      <c r="N138">
        <v>28</v>
      </c>
      <c r="O138" t="s">
        <v>0</v>
      </c>
      <c r="P138" t="s">
        <v>0</v>
      </c>
      <c r="Q138" t="s">
        <v>0</v>
      </c>
      <c r="R138" t="s">
        <v>0</v>
      </c>
      <c r="S138" t="s">
        <v>0</v>
      </c>
      <c r="T138" t="s">
        <v>0</v>
      </c>
      <c r="U138" t="s">
        <v>0</v>
      </c>
      <c r="V138" t="s">
        <v>0</v>
      </c>
      <c r="Y138" t="s">
        <v>0</v>
      </c>
      <c r="Z138">
        <v>2860</v>
      </c>
      <c r="AA138" t="s">
        <v>5</v>
      </c>
    </row>
    <row r="139" spans="2:27" x14ac:dyDescent="0.2">
      <c r="B139">
        <v>1940</v>
      </c>
      <c r="C139">
        <v>1</v>
      </c>
      <c r="D139">
        <v>0</v>
      </c>
      <c r="E139">
        <v>0</v>
      </c>
      <c r="F139">
        <v>0</v>
      </c>
      <c r="G139">
        <v>0</v>
      </c>
      <c r="N139">
        <v>28.2</v>
      </c>
      <c r="O139" t="s">
        <v>0</v>
      </c>
      <c r="P139" t="s">
        <v>0</v>
      </c>
      <c r="Q139" t="s">
        <v>0</v>
      </c>
      <c r="R139" t="s">
        <v>0</v>
      </c>
      <c r="S139" t="s">
        <v>0</v>
      </c>
      <c r="T139" t="s">
        <v>0</v>
      </c>
      <c r="U139" t="s">
        <v>0</v>
      </c>
      <c r="V139" t="s">
        <v>0</v>
      </c>
      <c r="Y139" t="s">
        <v>0</v>
      </c>
      <c r="Z139">
        <v>3550</v>
      </c>
      <c r="AA139" t="s">
        <v>5</v>
      </c>
    </row>
    <row r="140" spans="2:27" x14ac:dyDescent="0.2">
      <c r="B140">
        <v>1940</v>
      </c>
      <c r="C140">
        <v>2</v>
      </c>
      <c r="D140">
        <v>0</v>
      </c>
      <c r="E140">
        <v>0</v>
      </c>
      <c r="F140">
        <v>0</v>
      </c>
      <c r="G140">
        <v>0</v>
      </c>
      <c r="N140">
        <v>15.2</v>
      </c>
      <c r="O140" t="s">
        <v>0</v>
      </c>
      <c r="P140" t="s">
        <v>0</v>
      </c>
      <c r="Q140" t="s">
        <v>0</v>
      </c>
      <c r="R140" t="s">
        <v>0</v>
      </c>
      <c r="S140" t="s">
        <v>0</v>
      </c>
      <c r="T140" t="s">
        <v>0</v>
      </c>
      <c r="U140" t="s">
        <v>0</v>
      </c>
      <c r="V140" t="s">
        <v>0</v>
      </c>
      <c r="Y140" t="s">
        <v>0</v>
      </c>
      <c r="Z140">
        <v>1700</v>
      </c>
      <c r="AA140" t="s">
        <v>5</v>
      </c>
    </row>
    <row r="141" spans="2:27" x14ac:dyDescent="0.2">
      <c r="B141">
        <v>1940</v>
      </c>
      <c r="C141">
        <v>3</v>
      </c>
      <c r="D141">
        <v>0</v>
      </c>
      <c r="E141">
        <v>30</v>
      </c>
      <c r="F141">
        <v>0</v>
      </c>
      <c r="G141">
        <v>0</v>
      </c>
      <c r="N141">
        <v>28.6</v>
      </c>
      <c r="O141" t="s">
        <v>0</v>
      </c>
      <c r="P141" t="s">
        <v>0</v>
      </c>
      <c r="Q141" t="s">
        <v>0</v>
      </c>
      <c r="R141" t="s">
        <v>0</v>
      </c>
      <c r="S141" t="s">
        <v>0</v>
      </c>
      <c r="T141" t="s">
        <v>0</v>
      </c>
      <c r="U141" t="s">
        <v>0</v>
      </c>
      <c r="V141" t="s">
        <v>0</v>
      </c>
      <c r="Y141" t="s">
        <v>0</v>
      </c>
      <c r="Z141">
        <v>3270</v>
      </c>
      <c r="AA141" t="s">
        <v>5</v>
      </c>
    </row>
    <row r="142" spans="2:27" x14ac:dyDescent="0.2">
      <c r="B142">
        <v>1940</v>
      </c>
      <c r="C142">
        <v>4</v>
      </c>
      <c r="D142">
        <v>33</v>
      </c>
      <c r="E142">
        <v>30</v>
      </c>
      <c r="F142">
        <v>0</v>
      </c>
      <c r="G142">
        <v>0</v>
      </c>
      <c r="N142">
        <v>30.6</v>
      </c>
      <c r="O142" t="s">
        <v>0</v>
      </c>
      <c r="P142" t="s">
        <v>0</v>
      </c>
      <c r="Q142" t="s">
        <v>0</v>
      </c>
      <c r="R142" t="s">
        <v>0</v>
      </c>
      <c r="S142" t="s">
        <v>0</v>
      </c>
      <c r="T142" t="s">
        <v>0</v>
      </c>
      <c r="U142" t="s">
        <v>0</v>
      </c>
      <c r="V142" t="s">
        <v>0</v>
      </c>
      <c r="Y142" t="s">
        <v>0</v>
      </c>
      <c r="Z142">
        <v>3060</v>
      </c>
      <c r="AA142" t="s">
        <v>5</v>
      </c>
    </row>
    <row r="143" spans="2:27" x14ac:dyDescent="0.2">
      <c r="B143">
        <v>1940</v>
      </c>
      <c r="C143">
        <v>5</v>
      </c>
      <c r="D143">
        <v>33</v>
      </c>
      <c r="E143">
        <v>30</v>
      </c>
      <c r="F143">
        <v>30</v>
      </c>
      <c r="G143">
        <v>0</v>
      </c>
      <c r="N143">
        <v>33.6</v>
      </c>
      <c r="O143" t="s">
        <v>0</v>
      </c>
      <c r="P143" t="s">
        <v>0</v>
      </c>
      <c r="Q143" t="s">
        <v>0</v>
      </c>
      <c r="R143" t="s">
        <v>0</v>
      </c>
      <c r="S143" t="s">
        <v>0</v>
      </c>
      <c r="T143" t="s">
        <v>0</v>
      </c>
      <c r="U143" t="s">
        <v>0</v>
      </c>
      <c r="V143" t="s">
        <v>0</v>
      </c>
      <c r="Y143" t="s">
        <v>0</v>
      </c>
      <c r="Z143">
        <v>3240</v>
      </c>
      <c r="AA143" t="s">
        <v>5</v>
      </c>
    </row>
    <row r="144" spans="2:27" x14ac:dyDescent="0.2">
      <c r="B144">
        <v>1940</v>
      </c>
      <c r="C144">
        <v>6</v>
      </c>
      <c r="D144">
        <v>33</v>
      </c>
      <c r="E144">
        <v>30</v>
      </c>
      <c r="F144">
        <v>30</v>
      </c>
      <c r="G144">
        <v>0</v>
      </c>
      <c r="N144">
        <v>33.700000000000003</v>
      </c>
      <c r="O144" t="s">
        <v>0</v>
      </c>
      <c r="P144" t="s">
        <v>0</v>
      </c>
      <c r="Q144" t="s">
        <v>0</v>
      </c>
      <c r="R144" t="s">
        <v>0</v>
      </c>
      <c r="S144" t="s">
        <v>0</v>
      </c>
      <c r="T144" t="s">
        <v>0</v>
      </c>
      <c r="U144" t="s">
        <v>0</v>
      </c>
      <c r="V144" t="s">
        <v>0</v>
      </c>
      <c r="Y144" t="s">
        <v>0</v>
      </c>
      <c r="Z144">
        <v>3310</v>
      </c>
      <c r="AA144" t="s">
        <v>5</v>
      </c>
    </row>
    <row r="145" spans="2:27" x14ac:dyDescent="0.2">
      <c r="B145">
        <v>1941</v>
      </c>
      <c r="C145">
        <v>1</v>
      </c>
      <c r="D145">
        <v>0</v>
      </c>
      <c r="E145">
        <v>0</v>
      </c>
      <c r="F145">
        <v>0</v>
      </c>
      <c r="G145">
        <v>0</v>
      </c>
      <c r="N145">
        <v>6.4</v>
      </c>
      <c r="O145" t="s">
        <v>0</v>
      </c>
      <c r="P145" t="s">
        <v>0</v>
      </c>
      <c r="Q145" t="s">
        <v>0</v>
      </c>
      <c r="R145" t="s">
        <v>0</v>
      </c>
      <c r="S145" t="s">
        <v>0</v>
      </c>
      <c r="T145" t="s">
        <v>0</v>
      </c>
      <c r="U145" t="s">
        <v>0</v>
      </c>
      <c r="V145" t="s">
        <v>0</v>
      </c>
      <c r="Y145" t="s">
        <v>0</v>
      </c>
      <c r="Z145">
        <v>2040</v>
      </c>
      <c r="AA145" t="s">
        <v>5</v>
      </c>
    </row>
    <row r="146" spans="2:27" x14ac:dyDescent="0.2">
      <c r="B146">
        <v>1941</v>
      </c>
      <c r="C146">
        <v>2</v>
      </c>
      <c r="D146">
        <v>0</v>
      </c>
      <c r="E146">
        <v>0</v>
      </c>
      <c r="F146">
        <v>0</v>
      </c>
      <c r="G146">
        <v>0</v>
      </c>
      <c r="N146">
        <v>0.9</v>
      </c>
      <c r="O146" t="s">
        <v>0</v>
      </c>
      <c r="P146" t="s">
        <v>0</v>
      </c>
      <c r="Q146" t="s">
        <v>0</v>
      </c>
      <c r="R146" t="s">
        <v>0</v>
      </c>
      <c r="S146" t="s">
        <v>0</v>
      </c>
      <c r="T146" t="s">
        <v>0</v>
      </c>
      <c r="U146" t="s">
        <v>0</v>
      </c>
      <c r="V146" t="s">
        <v>0</v>
      </c>
      <c r="Y146" t="s">
        <v>0</v>
      </c>
      <c r="Z146">
        <v>280</v>
      </c>
      <c r="AA146" t="s">
        <v>5</v>
      </c>
    </row>
    <row r="147" spans="2:27" x14ac:dyDescent="0.2">
      <c r="B147">
        <v>1941</v>
      </c>
      <c r="C147">
        <v>3</v>
      </c>
      <c r="D147">
        <v>0</v>
      </c>
      <c r="E147">
        <v>30</v>
      </c>
      <c r="F147">
        <v>0</v>
      </c>
      <c r="G147">
        <v>0</v>
      </c>
      <c r="N147">
        <v>8.1</v>
      </c>
      <c r="O147" t="s">
        <v>0</v>
      </c>
      <c r="P147" t="s">
        <v>0</v>
      </c>
      <c r="Q147" t="s">
        <v>0</v>
      </c>
      <c r="R147" t="s">
        <v>0</v>
      </c>
      <c r="S147" t="s">
        <v>0</v>
      </c>
      <c r="T147" t="s">
        <v>0</v>
      </c>
      <c r="U147" t="s">
        <v>0</v>
      </c>
      <c r="V147" t="s">
        <v>0</v>
      </c>
      <c r="Y147" t="s">
        <v>0</v>
      </c>
      <c r="Z147">
        <v>1920</v>
      </c>
      <c r="AA147" t="s">
        <v>5</v>
      </c>
    </row>
    <row r="148" spans="2:27" x14ac:dyDescent="0.2">
      <c r="B148">
        <v>1941</v>
      </c>
      <c r="C148">
        <v>4</v>
      </c>
      <c r="D148">
        <v>33</v>
      </c>
      <c r="E148">
        <v>30</v>
      </c>
      <c r="F148">
        <v>0</v>
      </c>
      <c r="G148">
        <v>0</v>
      </c>
      <c r="N148">
        <v>8.6999999999999993</v>
      </c>
      <c r="O148" t="s">
        <v>0</v>
      </c>
      <c r="P148" t="s">
        <v>0</v>
      </c>
      <c r="Q148" t="s">
        <v>0</v>
      </c>
      <c r="R148" t="s">
        <v>0</v>
      </c>
      <c r="S148" t="s">
        <v>0</v>
      </c>
      <c r="T148" t="s">
        <v>0</v>
      </c>
      <c r="U148" t="s">
        <v>0</v>
      </c>
      <c r="V148" t="s">
        <v>0</v>
      </c>
      <c r="Y148" t="s">
        <v>0</v>
      </c>
      <c r="Z148">
        <v>1850</v>
      </c>
      <c r="AA148" t="s">
        <v>5</v>
      </c>
    </row>
    <row r="149" spans="2:27" x14ac:dyDescent="0.2">
      <c r="B149">
        <v>1941</v>
      </c>
      <c r="C149">
        <v>5</v>
      </c>
      <c r="D149">
        <v>33</v>
      </c>
      <c r="E149">
        <v>30</v>
      </c>
      <c r="F149">
        <v>30</v>
      </c>
      <c r="G149">
        <v>0</v>
      </c>
      <c r="N149">
        <v>8.1999999999999993</v>
      </c>
      <c r="O149" t="s">
        <v>0</v>
      </c>
      <c r="P149" t="s">
        <v>0</v>
      </c>
      <c r="Q149" t="s">
        <v>0</v>
      </c>
      <c r="R149" t="s">
        <v>0</v>
      </c>
      <c r="S149" t="s">
        <v>0</v>
      </c>
      <c r="T149" t="s">
        <v>0</v>
      </c>
      <c r="U149" t="s">
        <v>0</v>
      </c>
      <c r="V149" t="s">
        <v>0</v>
      </c>
      <c r="Y149" t="s">
        <v>0</v>
      </c>
      <c r="Z149">
        <v>1620</v>
      </c>
      <c r="AA149" t="s">
        <v>5</v>
      </c>
    </row>
    <row r="150" spans="2:27" x14ac:dyDescent="0.2">
      <c r="B150">
        <v>1941</v>
      </c>
      <c r="C150">
        <v>6</v>
      </c>
      <c r="D150">
        <v>33</v>
      </c>
      <c r="E150">
        <v>30</v>
      </c>
      <c r="F150">
        <v>30</v>
      </c>
      <c r="G150">
        <v>0</v>
      </c>
      <c r="N150">
        <v>8.5</v>
      </c>
      <c r="O150" t="s">
        <v>0</v>
      </c>
      <c r="P150" t="s">
        <v>0</v>
      </c>
      <c r="Q150" t="s">
        <v>0</v>
      </c>
      <c r="R150" t="s">
        <v>0</v>
      </c>
      <c r="S150" t="s">
        <v>0</v>
      </c>
      <c r="T150" t="s">
        <v>0</v>
      </c>
      <c r="U150" t="s">
        <v>0</v>
      </c>
      <c r="V150" t="s">
        <v>0</v>
      </c>
      <c r="Y150" t="s">
        <v>0</v>
      </c>
      <c r="Z150">
        <v>1960</v>
      </c>
      <c r="AA150" t="s">
        <v>5</v>
      </c>
    </row>
    <row r="151" spans="2:27" x14ac:dyDescent="0.2">
      <c r="B151">
        <v>1942</v>
      </c>
      <c r="C151">
        <v>1</v>
      </c>
      <c r="D151">
        <v>0</v>
      </c>
      <c r="E151">
        <v>0</v>
      </c>
      <c r="F151">
        <v>0</v>
      </c>
      <c r="G151">
        <v>0</v>
      </c>
      <c r="N151">
        <v>12.5</v>
      </c>
      <c r="O151" t="s">
        <v>0</v>
      </c>
      <c r="P151" t="s">
        <v>0</v>
      </c>
      <c r="Q151" t="s">
        <v>0</v>
      </c>
      <c r="R151" t="s">
        <v>0</v>
      </c>
      <c r="S151" t="s">
        <v>0</v>
      </c>
      <c r="T151" t="s">
        <v>0</v>
      </c>
      <c r="U151" t="s">
        <v>0</v>
      </c>
      <c r="V151" t="s">
        <v>0</v>
      </c>
      <c r="Y151" t="s">
        <v>0</v>
      </c>
      <c r="Z151">
        <v>2040</v>
      </c>
      <c r="AA151" t="s">
        <v>5</v>
      </c>
    </row>
    <row r="152" spans="2:27" x14ac:dyDescent="0.2">
      <c r="B152">
        <v>1942</v>
      </c>
      <c r="C152">
        <v>2</v>
      </c>
      <c r="D152">
        <v>0</v>
      </c>
      <c r="E152">
        <v>0</v>
      </c>
      <c r="F152">
        <v>0</v>
      </c>
      <c r="G152">
        <v>0</v>
      </c>
      <c r="N152">
        <v>2.6</v>
      </c>
      <c r="O152" t="s">
        <v>0</v>
      </c>
      <c r="P152" t="s">
        <v>0</v>
      </c>
      <c r="Q152" t="s">
        <v>0</v>
      </c>
      <c r="R152" t="s">
        <v>0</v>
      </c>
      <c r="S152" t="s">
        <v>0</v>
      </c>
      <c r="T152" t="s">
        <v>0</v>
      </c>
      <c r="U152" t="s">
        <v>0</v>
      </c>
      <c r="V152" t="s">
        <v>0</v>
      </c>
      <c r="Y152" t="s">
        <v>0</v>
      </c>
      <c r="Z152">
        <v>420</v>
      </c>
      <c r="AA152" t="s">
        <v>5</v>
      </c>
    </row>
    <row r="153" spans="2:27" x14ac:dyDescent="0.2">
      <c r="B153">
        <v>1942</v>
      </c>
      <c r="C153">
        <v>3</v>
      </c>
      <c r="D153">
        <v>0</v>
      </c>
      <c r="E153">
        <v>30</v>
      </c>
      <c r="F153">
        <v>0</v>
      </c>
      <c r="G153">
        <v>0</v>
      </c>
      <c r="N153">
        <v>10.7</v>
      </c>
      <c r="O153" t="s">
        <v>0</v>
      </c>
      <c r="P153" t="s">
        <v>0</v>
      </c>
      <c r="Q153" t="s">
        <v>0</v>
      </c>
      <c r="R153" t="s">
        <v>0</v>
      </c>
      <c r="S153" t="s">
        <v>0</v>
      </c>
      <c r="T153" t="s">
        <v>0</v>
      </c>
      <c r="U153" t="s">
        <v>0</v>
      </c>
      <c r="V153" t="s">
        <v>0</v>
      </c>
      <c r="Y153" t="s">
        <v>0</v>
      </c>
      <c r="Z153">
        <v>1650</v>
      </c>
      <c r="AA153" t="s">
        <v>5</v>
      </c>
    </row>
    <row r="154" spans="2:27" x14ac:dyDescent="0.2">
      <c r="B154">
        <v>1942</v>
      </c>
      <c r="C154">
        <v>4</v>
      </c>
      <c r="D154">
        <v>33</v>
      </c>
      <c r="E154">
        <v>30</v>
      </c>
      <c r="F154">
        <v>0</v>
      </c>
      <c r="G154">
        <v>0</v>
      </c>
      <c r="N154">
        <v>10.9</v>
      </c>
      <c r="O154" t="s">
        <v>0</v>
      </c>
      <c r="P154" t="s">
        <v>0</v>
      </c>
      <c r="Q154" t="s">
        <v>0</v>
      </c>
      <c r="R154" t="s">
        <v>0</v>
      </c>
      <c r="S154" t="s">
        <v>0</v>
      </c>
      <c r="T154" t="s">
        <v>0</v>
      </c>
      <c r="U154" t="s">
        <v>0</v>
      </c>
      <c r="V154" t="s">
        <v>0</v>
      </c>
      <c r="Y154" t="s">
        <v>0</v>
      </c>
      <c r="Z154">
        <v>1610</v>
      </c>
      <c r="AA154" t="s">
        <v>5</v>
      </c>
    </row>
    <row r="155" spans="2:27" x14ac:dyDescent="0.2">
      <c r="B155">
        <v>1942</v>
      </c>
      <c r="C155">
        <v>5</v>
      </c>
      <c r="D155">
        <v>33</v>
      </c>
      <c r="E155">
        <v>30</v>
      </c>
      <c r="F155">
        <v>30</v>
      </c>
      <c r="G155">
        <v>0</v>
      </c>
      <c r="N155">
        <v>9.9</v>
      </c>
      <c r="O155" t="s">
        <v>0</v>
      </c>
      <c r="P155" t="s">
        <v>0</v>
      </c>
      <c r="Q155" t="s">
        <v>0</v>
      </c>
      <c r="R155" t="s">
        <v>0</v>
      </c>
      <c r="S155" t="s">
        <v>0</v>
      </c>
      <c r="T155" t="s">
        <v>0</v>
      </c>
      <c r="U155" t="s">
        <v>0</v>
      </c>
      <c r="V155" t="s">
        <v>0</v>
      </c>
      <c r="Y155" t="s">
        <v>0</v>
      </c>
      <c r="Z155">
        <v>1460</v>
      </c>
      <c r="AA155" t="s">
        <v>5</v>
      </c>
    </row>
    <row r="156" spans="2:27" x14ac:dyDescent="0.2">
      <c r="B156">
        <v>1942</v>
      </c>
      <c r="C156">
        <v>6</v>
      </c>
      <c r="D156">
        <v>33</v>
      </c>
      <c r="E156">
        <v>30</v>
      </c>
      <c r="F156">
        <v>30</v>
      </c>
      <c r="G156">
        <v>0</v>
      </c>
      <c r="N156">
        <v>10.8</v>
      </c>
      <c r="O156" t="s">
        <v>0</v>
      </c>
      <c r="P156" t="s">
        <v>0</v>
      </c>
      <c r="Q156" t="s">
        <v>0</v>
      </c>
      <c r="R156" t="s">
        <v>0</v>
      </c>
      <c r="S156" t="s">
        <v>0</v>
      </c>
      <c r="T156" t="s">
        <v>0</v>
      </c>
      <c r="U156" t="s">
        <v>0</v>
      </c>
      <c r="V156" t="s">
        <v>0</v>
      </c>
      <c r="Y156" t="s">
        <v>0</v>
      </c>
      <c r="Z156">
        <v>1680</v>
      </c>
      <c r="AA156" t="s">
        <v>5</v>
      </c>
    </row>
    <row r="157" spans="2:27" x14ac:dyDescent="0.2">
      <c r="B157">
        <v>1943</v>
      </c>
      <c r="C157">
        <v>1</v>
      </c>
      <c r="D157">
        <v>120</v>
      </c>
      <c r="E157">
        <v>0</v>
      </c>
      <c r="F157">
        <v>0</v>
      </c>
      <c r="G157">
        <v>0</v>
      </c>
      <c r="N157">
        <v>11.3</v>
      </c>
      <c r="O157" t="s">
        <v>0</v>
      </c>
      <c r="P157" t="s">
        <v>0</v>
      </c>
      <c r="Q157" t="s">
        <v>0</v>
      </c>
      <c r="R157" t="s">
        <v>0</v>
      </c>
      <c r="S157" t="s">
        <v>0</v>
      </c>
      <c r="T157" t="s">
        <v>0</v>
      </c>
      <c r="U157" t="s">
        <v>0</v>
      </c>
      <c r="V157" t="s">
        <v>0</v>
      </c>
      <c r="Y157" t="s">
        <v>0</v>
      </c>
      <c r="Z157">
        <v>2290</v>
      </c>
      <c r="AA157" t="s">
        <v>6</v>
      </c>
    </row>
    <row r="158" spans="2:27" x14ac:dyDescent="0.2">
      <c r="B158">
        <v>1943</v>
      </c>
      <c r="C158">
        <v>2</v>
      </c>
      <c r="D158">
        <v>0</v>
      </c>
      <c r="E158">
        <v>0</v>
      </c>
      <c r="F158">
        <v>0</v>
      </c>
      <c r="G158">
        <v>0</v>
      </c>
      <c r="N158">
        <v>4.3</v>
      </c>
      <c r="O158" t="s">
        <v>0</v>
      </c>
      <c r="P158" t="s">
        <v>0</v>
      </c>
      <c r="Q158" t="s">
        <v>0</v>
      </c>
      <c r="R158" t="s">
        <v>0</v>
      </c>
      <c r="S158" t="s">
        <v>0</v>
      </c>
      <c r="T158" t="s">
        <v>0</v>
      </c>
      <c r="U158" t="s">
        <v>0</v>
      </c>
      <c r="V158" t="s">
        <v>0</v>
      </c>
      <c r="Y158" t="s">
        <v>0</v>
      </c>
      <c r="Z158">
        <v>1200</v>
      </c>
      <c r="AA158" t="s">
        <v>6</v>
      </c>
    </row>
    <row r="159" spans="2:27" x14ac:dyDescent="0.2">
      <c r="B159">
        <v>1943</v>
      </c>
      <c r="C159">
        <v>3</v>
      </c>
      <c r="D159">
        <v>0</v>
      </c>
      <c r="E159">
        <v>30</v>
      </c>
      <c r="F159">
        <v>0</v>
      </c>
      <c r="G159">
        <v>0</v>
      </c>
      <c r="N159">
        <v>9.1999999999999993</v>
      </c>
      <c r="O159" t="s">
        <v>0</v>
      </c>
      <c r="P159" t="s">
        <v>0</v>
      </c>
      <c r="Q159" t="s">
        <v>0</v>
      </c>
      <c r="R159" t="s">
        <v>0</v>
      </c>
      <c r="S159" t="s">
        <v>0</v>
      </c>
      <c r="T159" t="s">
        <v>0</v>
      </c>
      <c r="U159" t="s">
        <v>0</v>
      </c>
      <c r="V159" t="s">
        <v>0</v>
      </c>
      <c r="Y159" t="s">
        <v>0</v>
      </c>
      <c r="Z159">
        <v>2020</v>
      </c>
      <c r="AA159" t="s">
        <v>6</v>
      </c>
    </row>
    <row r="160" spans="2:27" x14ac:dyDescent="0.2">
      <c r="B160">
        <v>1943</v>
      </c>
      <c r="C160">
        <v>4</v>
      </c>
      <c r="D160">
        <v>33</v>
      </c>
      <c r="E160">
        <v>30</v>
      </c>
      <c r="F160">
        <v>0</v>
      </c>
      <c r="G160">
        <v>0</v>
      </c>
      <c r="N160">
        <v>11.9</v>
      </c>
      <c r="O160" t="s">
        <v>0</v>
      </c>
      <c r="P160" t="s">
        <v>0</v>
      </c>
      <c r="Q160" t="s">
        <v>0</v>
      </c>
      <c r="R160" t="s">
        <v>0</v>
      </c>
      <c r="S160" t="s">
        <v>0</v>
      </c>
      <c r="T160" t="s">
        <v>0</v>
      </c>
      <c r="U160" t="s">
        <v>0</v>
      </c>
      <c r="V160" t="s">
        <v>0</v>
      </c>
      <c r="Y160" t="s">
        <v>0</v>
      </c>
      <c r="Z160">
        <v>2350</v>
      </c>
      <c r="AA160" t="s">
        <v>6</v>
      </c>
    </row>
    <row r="161" spans="2:27" x14ac:dyDescent="0.2">
      <c r="B161">
        <v>1943</v>
      </c>
      <c r="C161">
        <v>5</v>
      </c>
      <c r="D161">
        <v>33</v>
      </c>
      <c r="E161">
        <v>30</v>
      </c>
      <c r="F161">
        <v>30</v>
      </c>
      <c r="G161">
        <v>0</v>
      </c>
      <c r="N161">
        <v>10.9</v>
      </c>
      <c r="O161" t="s">
        <v>0</v>
      </c>
      <c r="P161" t="s">
        <v>0</v>
      </c>
      <c r="Q161" t="s">
        <v>0</v>
      </c>
      <c r="R161" t="s">
        <v>0</v>
      </c>
      <c r="S161" t="s">
        <v>0</v>
      </c>
      <c r="T161" t="s">
        <v>0</v>
      </c>
      <c r="U161" t="s">
        <v>0</v>
      </c>
      <c r="V161" t="s">
        <v>0</v>
      </c>
      <c r="Y161" t="s">
        <v>0</v>
      </c>
      <c r="Z161">
        <v>2030</v>
      </c>
      <c r="AA161" t="s">
        <v>6</v>
      </c>
    </row>
    <row r="162" spans="2:27" x14ac:dyDescent="0.2">
      <c r="B162">
        <v>1943</v>
      </c>
      <c r="C162">
        <v>6</v>
      </c>
      <c r="D162">
        <v>33</v>
      </c>
      <c r="E162">
        <v>30</v>
      </c>
      <c r="F162">
        <v>30</v>
      </c>
      <c r="G162">
        <v>0</v>
      </c>
      <c r="N162">
        <v>12.3</v>
      </c>
      <c r="O162" t="s">
        <v>0</v>
      </c>
      <c r="P162" t="s">
        <v>0</v>
      </c>
      <c r="Q162" t="s">
        <v>0</v>
      </c>
      <c r="R162" t="s">
        <v>0</v>
      </c>
      <c r="S162" t="s">
        <v>0</v>
      </c>
      <c r="T162" t="s">
        <v>0</v>
      </c>
      <c r="U162" t="s">
        <v>0</v>
      </c>
      <c r="V162" t="s">
        <v>0</v>
      </c>
      <c r="Y162" t="s">
        <v>0</v>
      </c>
      <c r="Z162">
        <v>2210</v>
      </c>
      <c r="AA162" t="s">
        <v>6</v>
      </c>
    </row>
    <row r="163" spans="2:27" x14ac:dyDescent="0.2">
      <c r="B163">
        <v>1944</v>
      </c>
      <c r="C163">
        <v>1</v>
      </c>
      <c r="D163">
        <v>0</v>
      </c>
      <c r="E163">
        <v>0</v>
      </c>
      <c r="F163">
        <v>0</v>
      </c>
      <c r="G163">
        <v>0</v>
      </c>
      <c r="N163">
        <v>23.3</v>
      </c>
      <c r="O163" t="s">
        <v>0</v>
      </c>
      <c r="P163" t="s">
        <v>0</v>
      </c>
      <c r="Q163" t="s">
        <v>0</v>
      </c>
      <c r="R163" t="s">
        <v>0</v>
      </c>
      <c r="S163" t="s">
        <v>0</v>
      </c>
      <c r="T163" t="s">
        <v>0</v>
      </c>
      <c r="U163" t="s">
        <v>0</v>
      </c>
      <c r="V163" t="s">
        <v>0</v>
      </c>
      <c r="Y163" t="s">
        <v>0</v>
      </c>
      <c r="Z163">
        <v>2560</v>
      </c>
      <c r="AA163" t="s">
        <v>6</v>
      </c>
    </row>
    <row r="164" spans="2:27" x14ac:dyDescent="0.2">
      <c r="B164">
        <v>1944</v>
      </c>
      <c r="C164">
        <v>2</v>
      </c>
      <c r="D164">
        <v>0</v>
      </c>
      <c r="E164">
        <v>0</v>
      </c>
      <c r="F164">
        <v>0</v>
      </c>
      <c r="G164">
        <v>0</v>
      </c>
      <c r="N164">
        <v>16.100000000000001</v>
      </c>
      <c r="O164" t="s">
        <v>0</v>
      </c>
      <c r="P164" t="s">
        <v>0</v>
      </c>
      <c r="Q164" t="s">
        <v>0</v>
      </c>
      <c r="R164" t="s">
        <v>0</v>
      </c>
      <c r="S164" t="s">
        <v>0</v>
      </c>
      <c r="T164" t="s">
        <v>0</v>
      </c>
      <c r="U164" t="s">
        <v>0</v>
      </c>
      <c r="V164" t="s">
        <v>0</v>
      </c>
      <c r="Y164" t="s">
        <v>0</v>
      </c>
      <c r="Z164">
        <v>1940</v>
      </c>
      <c r="AA164" t="s">
        <v>6</v>
      </c>
    </row>
    <row r="165" spans="2:27" x14ac:dyDescent="0.2">
      <c r="B165">
        <v>1944</v>
      </c>
      <c r="C165">
        <v>3</v>
      </c>
      <c r="D165">
        <v>0</v>
      </c>
      <c r="E165">
        <v>30</v>
      </c>
      <c r="F165">
        <v>0</v>
      </c>
      <c r="G165">
        <v>0</v>
      </c>
      <c r="N165">
        <v>24.9</v>
      </c>
      <c r="O165" t="s">
        <v>0</v>
      </c>
      <c r="P165" t="s">
        <v>0</v>
      </c>
      <c r="Q165" t="s">
        <v>0</v>
      </c>
      <c r="R165" t="s">
        <v>0</v>
      </c>
      <c r="S165" t="s">
        <v>0</v>
      </c>
      <c r="T165" t="s">
        <v>0</v>
      </c>
      <c r="U165" t="s">
        <v>0</v>
      </c>
      <c r="V165" t="s">
        <v>0</v>
      </c>
      <c r="Y165" t="s">
        <v>0</v>
      </c>
      <c r="Z165">
        <v>2790</v>
      </c>
      <c r="AA165" t="s">
        <v>6</v>
      </c>
    </row>
    <row r="166" spans="2:27" x14ac:dyDescent="0.2">
      <c r="B166">
        <v>1944</v>
      </c>
      <c r="C166">
        <v>4</v>
      </c>
      <c r="D166">
        <v>33</v>
      </c>
      <c r="E166">
        <v>30</v>
      </c>
      <c r="F166">
        <v>0</v>
      </c>
      <c r="G166">
        <v>0</v>
      </c>
      <c r="N166">
        <v>24.1</v>
      </c>
      <c r="O166" t="s">
        <v>0</v>
      </c>
      <c r="P166" t="s">
        <v>0</v>
      </c>
      <c r="Q166" t="s">
        <v>0</v>
      </c>
      <c r="R166" t="s">
        <v>0</v>
      </c>
      <c r="S166" t="s">
        <v>0</v>
      </c>
      <c r="T166" t="s">
        <v>0</v>
      </c>
      <c r="U166" t="s">
        <v>0</v>
      </c>
      <c r="V166" t="s">
        <v>0</v>
      </c>
      <c r="Y166" t="s">
        <v>0</v>
      </c>
      <c r="Z166">
        <v>2890</v>
      </c>
      <c r="AA166" t="s">
        <v>6</v>
      </c>
    </row>
    <row r="167" spans="2:27" x14ac:dyDescent="0.2">
      <c r="B167">
        <v>1944</v>
      </c>
      <c r="C167">
        <v>5</v>
      </c>
      <c r="D167">
        <v>33</v>
      </c>
      <c r="E167">
        <v>30</v>
      </c>
      <c r="F167">
        <v>30</v>
      </c>
      <c r="G167">
        <v>0</v>
      </c>
      <c r="N167">
        <v>23.1</v>
      </c>
      <c r="O167" t="s">
        <v>0</v>
      </c>
      <c r="P167" t="s">
        <v>0</v>
      </c>
      <c r="Q167" t="s">
        <v>0</v>
      </c>
      <c r="R167" t="s">
        <v>0</v>
      </c>
      <c r="S167" t="s">
        <v>0</v>
      </c>
      <c r="T167" t="s">
        <v>0</v>
      </c>
      <c r="U167" t="s">
        <v>0</v>
      </c>
      <c r="V167" t="s">
        <v>0</v>
      </c>
      <c r="Y167" t="s">
        <v>0</v>
      </c>
      <c r="Z167">
        <v>2700</v>
      </c>
      <c r="AA167" t="s">
        <v>6</v>
      </c>
    </row>
    <row r="168" spans="2:27" x14ac:dyDescent="0.2">
      <c r="B168">
        <v>1944</v>
      </c>
      <c r="C168">
        <v>6</v>
      </c>
      <c r="D168">
        <v>33</v>
      </c>
      <c r="E168">
        <v>30</v>
      </c>
      <c r="F168">
        <v>30</v>
      </c>
      <c r="G168">
        <v>0</v>
      </c>
      <c r="N168">
        <v>23.6</v>
      </c>
      <c r="O168" t="s">
        <v>0</v>
      </c>
      <c r="P168" t="s">
        <v>0</v>
      </c>
      <c r="Q168" t="s">
        <v>0</v>
      </c>
      <c r="R168" t="s">
        <v>0</v>
      </c>
      <c r="S168" t="s">
        <v>0</v>
      </c>
      <c r="T168" t="s">
        <v>0</v>
      </c>
      <c r="U168" t="s">
        <v>0</v>
      </c>
      <c r="V168" t="s">
        <v>0</v>
      </c>
      <c r="Y168" t="s">
        <v>0</v>
      </c>
      <c r="Z168">
        <v>2390</v>
      </c>
      <c r="AA168" t="s">
        <v>6</v>
      </c>
    </row>
    <row r="169" spans="2:27" x14ac:dyDescent="0.2">
      <c r="B169">
        <v>1945</v>
      </c>
      <c r="C169">
        <v>1</v>
      </c>
      <c r="D169">
        <v>0</v>
      </c>
      <c r="E169">
        <v>0</v>
      </c>
      <c r="F169">
        <v>0</v>
      </c>
      <c r="G169">
        <v>0</v>
      </c>
      <c r="N169">
        <v>8.1</v>
      </c>
      <c r="O169" t="s">
        <v>0</v>
      </c>
      <c r="P169" t="s">
        <v>0</v>
      </c>
      <c r="Q169" t="s">
        <v>0</v>
      </c>
      <c r="R169" t="s">
        <v>0</v>
      </c>
      <c r="S169" t="s">
        <v>0</v>
      </c>
      <c r="T169" t="s">
        <v>0</v>
      </c>
      <c r="U169" t="s">
        <v>0</v>
      </c>
      <c r="V169" t="s">
        <v>0</v>
      </c>
      <c r="Y169" t="s">
        <v>0</v>
      </c>
      <c r="Z169">
        <v>1590</v>
      </c>
      <c r="AA169" t="s">
        <v>6</v>
      </c>
    </row>
    <row r="170" spans="2:27" x14ac:dyDescent="0.2">
      <c r="B170">
        <v>1945</v>
      </c>
      <c r="C170">
        <v>2</v>
      </c>
      <c r="D170">
        <v>0</v>
      </c>
      <c r="E170">
        <v>0</v>
      </c>
      <c r="F170">
        <v>0</v>
      </c>
      <c r="G170">
        <v>0</v>
      </c>
      <c r="N170">
        <v>6.7</v>
      </c>
      <c r="O170" t="s">
        <v>0</v>
      </c>
      <c r="P170" t="s">
        <v>0</v>
      </c>
      <c r="Q170" t="s">
        <v>0</v>
      </c>
      <c r="R170" t="s">
        <v>0</v>
      </c>
      <c r="S170" t="s">
        <v>0</v>
      </c>
      <c r="T170" t="s">
        <v>0</v>
      </c>
      <c r="U170" t="s">
        <v>0</v>
      </c>
      <c r="V170" t="s">
        <v>0</v>
      </c>
      <c r="Y170" t="s">
        <v>0</v>
      </c>
      <c r="Z170">
        <v>1120</v>
      </c>
      <c r="AA170" t="s">
        <v>6</v>
      </c>
    </row>
    <row r="171" spans="2:27" x14ac:dyDescent="0.2">
      <c r="B171">
        <v>1945</v>
      </c>
      <c r="C171">
        <v>3</v>
      </c>
      <c r="D171">
        <v>0</v>
      </c>
      <c r="E171">
        <v>30</v>
      </c>
      <c r="F171">
        <v>0</v>
      </c>
      <c r="G171">
        <v>0</v>
      </c>
      <c r="N171">
        <v>6.9</v>
      </c>
      <c r="O171" t="s">
        <v>0</v>
      </c>
      <c r="P171" t="s">
        <v>0</v>
      </c>
      <c r="Q171" t="s">
        <v>0</v>
      </c>
      <c r="R171" t="s">
        <v>0</v>
      </c>
      <c r="S171" t="s">
        <v>0</v>
      </c>
      <c r="T171" t="s">
        <v>0</v>
      </c>
      <c r="U171" t="s">
        <v>0</v>
      </c>
      <c r="V171" t="s">
        <v>0</v>
      </c>
      <c r="Y171" t="s">
        <v>0</v>
      </c>
      <c r="Z171">
        <v>1500</v>
      </c>
      <c r="AA171" t="s">
        <v>6</v>
      </c>
    </row>
    <row r="172" spans="2:27" x14ac:dyDescent="0.2">
      <c r="B172">
        <v>1945</v>
      </c>
      <c r="C172">
        <v>4</v>
      </c>
      <c r="D172">
        <v>33</v>
      </c>
      <c r="E172">
        <v>30</v>
      </c>
      <c r="F172">
        <v>0</v>
      </c>
      <c r="G172">
        <v>0</v>
      </c>
      <c r="N172">
        <v>6.1</v>
      </c>
      <c r="O172" t="s">
        <v>0</v>
      </c>
      <c r="P172" t="s">
        <v>0</v>
      </c>
      <c r="Q172" t="s">
        <v>0</v>
      </c>
      <c r="R172" t="s">
        <v>0</v>
      </c>
      <c r="S172" t="s">
        <v>0</v>
      </c>
      <c r="T172" t="s">
        <v>0</v>
      </c>
      <c r="U172" t="s">
        <v>0</v>
      </c>
      <c r="V172" t="s">
        <v>0</v>
      </c>
      <c r="Y172" t="s">
        <v>0</v>
      </c>
      <c r="Z172">
        <v>1420</v>
      </c>
      <c r="AA172" t="s">
        <v>6</v>
      </c>
    </row>
    <row r="173" spans="2:27" x14ac:dyDescent="0.2">
      <c r="B173">
        <v>1945</v>
      </c>
      <c r="C173">
        <v>5</v>
      </c>
      <c r="D173">
        <v>33</v>
      </c>
      <c r="E173">
        <v>30</v>
      </c>
      <c r="F173">
        <v>30</v>
      </c>
      <c r="G173">
        <v>0</v>
      </c>
      <c r="N173">
        <v>9.9</v>
      </c>
      <c r="O173" t="s">
        <v>0</v>
      </c>
      <c r="P173" t="s">
        <v>0</v>
      </c>
      <c r="Q173" t="s">
        <v>0</v>
      </c>
      <c r="R173" t="s">
        <v>0</v>
      </c>
      <c r="S173" t="s">
        <v>0</v>
      </c>
      <c r="T173" t="s">
        <v>0</v>
      </c>
      <c r="U173" t="s">
        <v>0</v>
      </c>
      <c r="V173" t="s">
        <v>0</v>
      </c>
      <c r="Y173" t="s">
        <v>0</v>
      </c>
      <c r="Z173">
        <v>1740</v>
      </c>
      <c r="AA173" t="s">
        <v>6</v>
      </c>
    </row>
    <row r="174" spans="2:27" x14ac:dyDescent="0.2">
      <c r="B174">
        <v>1945</v>
      </c>
      <c r="C174">
        <v>6</v>
      </c>
      <c r="D174">
        <v>33</v>
      </c>
      <c r="E174">
        <v>30</v>
      </c>
      <c r="F174">
        <v>30</v>
      </c>
      <c r="G174">
        <v>0</v>
      </c>
      <c r="N174">
        <v>10.3</v>
      </c>
      <c r="O174" t="s">
        <v>0</v>
      </c>
      <c r="P174" t="s">
        <v>0</v>
      </c>
      <c r="Q174" t="s">
        <v>0</v>
      </c>
      <c r="R174" t="s">
        <v>0</v>
      </c>
      <c r="S174" t="s">
        <v>0</v>
      </c>
      <c r="T174" t="s">
        <v>0</v>
      </c>
      <c r="U174" t="s">
        <v>0</v>
      </c>
      <c r="V174" t="s">
        <v>0</v>
      </c>
      <c r="Y174" t="s">
        <v>0</v>
      </c>
      <c r="Z174">
        <v>1900</v>
      </c>
      <c r="AA174" t="s">
        <v>6</v>
      </c>
    </row>
    <row r="175" spans="2:27" x14ac:dyDescent="0.2">
      <c r="B175">
        <v>1946</v>
      </c>
      <c r="C175">
        <v>1</v>
      </c>
      <c r="D175">
        <v>0</v>
      </c>
      <c r="E175">
        <v>0</v>
      </c>
      <c r="F175">
        <v>0</v>
      </c>
      <c r="G175">
        <v>0</v>
      </c>
      <c r="N175">
        <v>28.4</v>
      </c>
      <c r="O175" t="s">
        <v>0</v>
      </c>
      <c r="P175" t="s">
        <v>0</v>
      </c>
      <c r="Q175" t="s">
        <v>0</v>
      </c>
      <c r="R175" t="s">
        <v>0</v>
      </c>
      <c r="S175" t="s">
        <v>0</v>
      </c>
      <c r="T175" t="s">
        <v>0</v>
      </c>
      <c r="U175" t="s">
        <v>0</v>
      </c>
      <c r="V175" t="s">
        <v>0</v>
      </c>
      <c r="Y175" t="s">
        <v>0</v>
      </c>
      <c r="Z175">
        <v>2450</v>
      </c>
      <c r="AA175" t="s">
        <v>7</v>
      </c>
    </row>
    <row r="176" spans="2:27" x14ac:dyDescent="0.2">
      <c r="B176">
        <v>1946</v>
      </c>
      <c r="C176">
        <v>2</v>
      </c>
      <c r="D176">
        <v>0</v>
      </c>
      <c r="E176">
        <v>0</v>
      </c>
      <c r="F176">
        <v>0</v>
      </c>
      <c r="G176">
        <v>0</v>
      </c>
      <c r="N176">
        <v>11.7</v>
      </c>
      <c r="O176" t="s">
        <v>0</v>
      </c>
      <c r="P176" t="s">
        <v>0</v>
      </c>
      <c r="Q176" t="s">
        <v>0</v>
      </c>
      <c r="R176" t="s">
        <v>0</v>
      </c>
      <c r="S176" t="s">
        <v>0</v>
      </c>
      <c r="T176" t="s">
        <v>0</v>
      </c>
      <c r="U176" t="s">
        <v>0</v>
      </c>
      <c r="V176" t="s">
        <v>0</v>
      </c>
      <c r="Y176" t="s">
        <v>0</v>
      </c>
      <c r="Z176">
        <v>1270</v>
      </c>
      <c r="AA176" t="s">
        <v>7</v>
      </c>
    </row>
    <row r="177" spans="2:27" x14ac:dyDescent="0.2">
      <c r="B177">
        <v>1946</v>
      </c>
      <c r="C177">
        <v>3</v>
      </c>
      <c r="D177">
        <v>0</v>
      </c>
      <c r="E177">
        <v>30</v>
      </c>
      <c r="F177">
        <v>0</v>
      </c>
      <c r="G177">
        <v>0</v>
      </c>
      <c r="N177">
        <v>12.9</v>
      </c>
      <c r="O177" t="s">
        <v>0</v>
      </c>
      <c r="P177" t="s">
        <v>0</v>
      </c>
      <c r="Q177" t="s">
        <v>0</v>
      </c>
      <c r="R177" t="s">
        <v>0</v>
      </c>
      <c r="S177" t="s">
        <v>0</v>
      </c>
      <c r="T177" t="s">
        <v>0</v>
      </c>
      <c r="U177" t="s">
        <v>0</v>
      </c>
      <c r="V177" t="s">
        <v>0</v>
      </c>
      <c r="Y177" t="s">
        <v>0</v>
      </c>
      <c r="Z177">
        <v>1430</v>
      </c>
      <c r="AA177" t="s">
        <v>7</v>
      </c>
    </row>
    <row r="178" spans="2:27" x14ac:dyDescent="0.2">
      <c r="B178">
        <v>1946</v>
      </c>
      <c r="C178">
        <v>4</v>
      </c>
      <c r="D178">
        <v>33</v>
      </c>
      <c r="E178">
        <v>30</v>
      </c>
      <c r="F178">
        <v>0</v>
      </c>
      <c r="G178">
        <v>0</v>
      </c>
      <c r="N178">
        <v>20.9</v>
      </c>
      <c r="O178" t="s">
        <v>0</v>
      </c>
      <c r="P178" t="s">
        <v>0</v>
      </c>
      <c r="Q178" t="s">
        <v>0</v>
      </c>
      <c r="R178" t="s">
        <v>0</v>
      </c>
      <c r="S178" t="s">
        <v>0</v>
      </c>
      <c r="T178" t="s">
        <v>0</v>
      </c>
      <c r="U178" t="s">
        <v>0</v>
      </c>
      <c r="V178" t="s">
        <v>0</v>
      </c>
      <c r="Y178" t="s">
        <v>0</v>
      </c>
      <c r="Z178">
        <v>2490</v>
      </c>
      <c r="AA178" t="s">
        <v>7</v>
      </c>
    </row>
    <row r="179" spans="2:27" x14ac:dyDescent="0.2">
      <c r="B179">
        <v>1946</v>
      </c>
      <c r="C179">
        <v>5</v>
      </c>
      <c r="D179">
        <v>33</v>
      </c>
      <c r="E179">
        <v>30</v>
      </c>
      <c r="F179">
        <v>30</v>
      </c>
      <c r="G179">
        <v>0</v>
      </c>
      <c r="N179">
        <v>15.1</v>
      </c>
      <c r="O179" t="s">
        <v>0</v>
      </c>
      <c r="P179" t="s">
        <v>0</v>
      </c>
      <c r="Q179" t="s">
        <v>0</v>
      </c>
      <c r="R179" t="s">
        <v>0</v>
      </c>
      <c r="S179" t="s">
        <v>0</v>
      </c>
      <c r="T179" t="s">
        <v>0</v>
      </c>
      <c r="U179" t="s">
        <v>0</v>
      </c>
      <c r="V179" t="s">
        <v>0</v>
      </c>
      <c r="Y179" t="s">
        <v>0</v>
      </c>
      <c r="Z179">
        <v>1740</v>
      </c>
      <c r="AA179" t="s">
        <v>7</v>
      </c>
    </row>
    <row r="180" spans="2:27" x14ac:dyDescent="0.2">
      <c r="B180">
        <v>1946</v>
      </c>
      <c r="C180">
        <v>6</v>
      </c>
      <c r="D180">
        <v>33</v>
      </c>
      <c r="E180">
        <v>30</v>
      </c>
      <c r="F180">
        <v>30</v>
      </c>
      <c r="G180">
        <v>0</v>
      </c>
      <c r="N180">
        <v>12.1</v>
      </c>
      <c r="O180" t="s">
        <v>0</v>
      </c>
      <c r="P180" t="s">
        <v>0</v>
      </c>
      <c r="Q180" t="s">
        <v>0</v>
      </c>
      <c r="R180" t="s">
        <v>0</v>
      </c>
      <c r="S180" t="s">
        <v>0</v>
      </c>
      <c r="T180" t="s">
        <v>0</v>
      </c>
      <c r="U180" t="s">
        <v>0</v>
      </c>
      <c r="V180" t="s">
        <v>0</v>
      </c>
      <c r="Y180" t="s">
        <v>0</v>
      </c>
      <c r="Z180">
        <v>1670</v>
      </c>
      <c r="AA180" t="s">
        <v>7</v>
      </c>
    </row>
    <row r="181" spans="2:27" x14ac:dyDescent="0.2">
      <c r="B181">
        <v>1947</v>
      </c>
      <c r="C181">
        <v>1</v>
      </c>
      <c r="D181">
        <v>120</v>
      </c>
      <c r="E181">
        <v>0</v>
      </c>
      <c r="F181">
        <v>0</v>
      </c>
      <c r="G181">
        <v>0</v>
      </c>
      <c r="N181">
        <v>21.2</v>
      </c>
      <c r="O181" t="s">
        <v>0</v>
      </c>
      <c r="P181" t="s">
        <v>0</v>
      </c>
      <c r="Q181" t="s">
        <v>0</v>
      </c>
      <c r="R181" t="s">
        <v>0</v>
      </c>
      <c r="S181" t="s">
        <v>0</v>
      </c>
      <c r="T181" t="s">
        <v>0</v>
      </c>
      <c r="U181" t="s">
        <v>0</v>
      </c>
      <c r="V181" t="s">
        <v>0</v>
      </c>
      <c r="Y181" t="s">
        <v>0</v>
      </c>
      <c r="Z181">
        <v>2170</v>
      </c>
      <c r="AA181" t="s">
        <v>7</v>
      </c>
    </row>
    <row r="182" spans="2:27" x14ac:dyDescent="0.2">
      <c r="B182">
        <v>1947</v>
      </c>
      <c r="C182">
        <v>2</v>
      </c>
      <c r="D182">
        <v>0</v>
      </c>
      <c r="E182">
        <v>0</v>
      </c>
      <c r="F182">
        <v>0</v>
      </c>
      <c r="G182">
        <v>0</v>
      </c>
      <c r="N182">
        <v>18.7</v>
      </c>
      <c r="O182" t="s">
        <v>0</v>
      </c>
      <c r="P182" t="s">
        <v>0</v>
      </c>
      <c r="Q182" t="s">
        <v>0</v>
      </c>
      <c r="R182" t="s">
        <v>0</v>
      </c>
      <c r="S182" t="s">
        <v>0</v>
      </c>
      <c r="T182" t="s">
        <v>0</v>
      </c>
      <c r="U182" t="s">
        <v>0</v>
      </c>
      <c r="V182" t="s">
        <v>0</v>
      </c>
      <c r="Y182" t="s">
        <v>0</v>
      </c>
      <c r="Z182">
        <v>1570</v>
      </c>
      <c r="AA182" t="s">
        <v>7</v>
      </c>
    </row>
    <row r="183" spans="2:27" x14ac:dyDescent="0.2">
      <c r="B183">
        <v>1947</v>
      </c>
      <c r="C183">
        <v>3</v>
      </c>
      <c r="D183">
        <v>0</v>
      </c>
      <c r="E183">
        <v>30</v>
      </c>
      <c r="F183">
        <v>0</v>
      </c>
      <c r="G183">
        <v>0</v>
      </c>
      <c r="N183">
        <v>20.399999999999999</v>
      </c>
      <c r="O183" t="s">
        <v>0</v>
      </c>
      <c r="P183" t="s">
        <v>0</v>
      </c>
      <c r="Q183" t="s">
        <v>0</v>
      </c>
      <c r="R183" t="s">
        <v>0</v>
      </c>
      <c r="S183" t="s">
        <v>0</v>
      </c>
      <c r="T183" t="s">
        <v>0</v>
      </c>
      <c r="U183" t="s">
        <v>0</v>
      </c>
      <c r="V183" t="s">
        <v>0</v>
      </c>
      <c r="Y183" t="s">
        <v>0</v>
      </c>
      <c r="Z183">
        <v>1900</v>
      </c>
      <c r="AA183" t="s">
        <v>7</v>
      </c>
    </row>
    <row r="184" spans="2:27" x14ac:dyDescent="0.2">
      <c r="B184">
        <v>1947</v>
      </c>
      <c r="C184">
        <v>4</v>
      </c>
      <c r="D184">
        <v>33</v>
      </c>
      <c r="E184">
        <v>30</v>
      </c>
      <c r="F184">
        <v>0</v>
      </c>
      <c r="G184">
        <v>0</v>
      </c>
      <c r="N184">
        <v>22.8</v>
      </c>
      <c r="O184" t="s">
        <v>0</v>
      </c>
      <c r="P184" t="s">
        <v>0</v>
      </c>
      <c r="Q184" t="s">
        <v>0</v>
      </c>
      <c r="R184" t="s">
        <v>0</v>
      </c>
      <c r="S184" t="s">
        <v>0</v>
      </c>
      <c r="T184" t="s">
        <v>0</v>
      </c>
      <c r="U184" t="s">
        <v>0</v>
      </c>
      <c r="V184" t="s">
        <v>0</v>
      </c>
      <c r="Y184" t="s">
        <v>0</v>
      </c>
      <c r="Z184">
        <v>2100</v>
      </c>
      <c r="AA184" t="s">
        <v>7</v>
      </c>
    </row>
    <row r="185" spans="2:27" x14ac:dyDescent="0.2">
      <c r="B185">
        <v>1947</v>
      </c>
      <c r="C185">
        <v>5</v>
      </c>
      <c r="D185">
        <v>33</v>
      </c>
      <c r="E185">
        <v>30</v>
      </c>
      <c r="F185">
        <v>30</v>
      </c>
      <c r="G185">
        <v>0</v>
      </c>
      <c r="N185">
        <v>24.1</v>
      </c>
      <c r="O185" t="s">
        <v>0</v>
      </c>
      <c r="P185" t="s">
        <v>0</v>
      </c>
      <c r="Q185" t="s">
        <v>0</v>
      </c>
      <c r="R185" t="s">
        <v>0</v>
      </c>
      <c r="S185" t="s">
        <v>0</v>
      </c>
      <c r="T185" t="s">
        <v>0</v>
      </c>
      <c r="U185" t="s">
        <v>0</v>
      </c>
      <c r="V185" t="s">
        <v>0</v>
      </c>
      <c r="Y185" t="s">
        <v>0</v>
      </c>
      <c r="Z185">
        <v>1980</v>
      </c>
      <c r="AA185" t="s">
        <v>7</v>
      </c>
    </row>
    <row r="186" spans="2:27" x14ac:dyDescent="0.2">
      <c r="B186">
        <v>1947</v>
      </c>
      <c r="C186">
        <v>6</v>
      </c>
      <c r="D186">
        <v>33</v>
      </c>
      <c r="E186">
        <v>30</v>
      </c>
      <c r="F186">
        <v>30</v>
      </c>
      <c r="G186">
        <v>0</v>
      </c>
      <c r="N186">
        <v>20</v>
      </c>
      <c r="O186" t="s">
        <v>0</v>
      </c>
      <c r="P186" t="s">
        <v>0</v>
      </c>
      <c r="Q186" t="s">
        <v>0</v>
      </c>
      <c r="R186" t="s">
        <v>0</v>
      </c>
      <c r="S186" t="s">
        <v>0</v>
      </c>
      <c r="T186" t="s">
        <v>0</v>
      </c>
      <c r="U186" t="s">
        <v>0</v>
      </c>
      <c r="V186" t="s">
        <v>0</v>
      </c>
      <c r="Y186" t="s">
        <v>0</v>
      </c>
      <c r="Z186">
        <v>2070</v>
      </c>
      <c r="AA186" t="s">
        <v>7</v>
      </c>
    </row>
    <row r="187" spans="2:27" x14ac:dyDescent="0.2">
      <c r="B187">
        <v>1948</v>
      </c>
      <c r="C187">
        <v>1</v>
      </c>
      <c r="D187">
        <v>0</v>
      </c>
      <c r="E187">
        <v>0</v>
      </c>
      <c r="F187">
        <v>0</v>
      </c>
      <c r="G187">
        <v>0</v>
      </c>
      <c r="N187">
        <v>24.9</v>
      </c>
      <c r="O187" t="s">
        <v>0</v>
      </c>
      <c r="P187" t="s">
        <v>0</v>
      </c>
      <c r="Q187" t="s">
        <v>0</v>
      </c>
      <c r="R187" t="s">
        <v>0</v>
      </c>
      <c r="S187" t="s">
        <v>0</v>
      </c>
      <c r="T187" t="s">
        <v>0</v>
      </c>
      <c r="U187" t="s">
        <v>0</v>
      </c>
      <c r="V187" t="s">
        <v>0</v>
      </c>
      <c r="Y187" t="s">
        <v>0</v>
      </c>
      <c r="Z187">
        <v>2290</v>
      </c>
      <c r="AA187" t="s">
        <v>7</v>
      </c>
    </row>
    <row r="188" spans="2:27" x14ac:dyDescent="0.2">
      <c r="B188">
        <v>1948</v>
      </c>
      <c r="C188">
        <v>2</v>
      </c>
      <c r="D188">
        <v>0</v>
      </c>
      <c r="E188">
        <v>0</v>
      </c>
      <c r="F188">
        <v>0</v>
      </c>
      <c r="G188">
        <v>0</v>
      </c>
      <c r="N188">
        <v>18.100000000000001</v>
      </c>
      <c r="O188" t="s">
        <v>0</v>
      </c>
      <c r="P188" t="s">
        <v>0</v>
      </c>
      <c r="Q188" t="s">
        <v>0</v>
      </c>
      <c r="R188" t="s">
        <v>0</v>
      </c>
      <c r="S188" t="s">
        <v>0</v>
      </c>
      <c r="T188" t="s">
        <v>0</v>
      </c>
      <c r="U188" t="s">
        <v>0</v>
      </c>
      <c r="V188" t="s">
        <v>0</v>
      </c>
      <c r="Y188" t="s">
        <v>0</v>
      </c>
      <c r="Z188">
        <v>1610</v>
      </c>
      <c r="AA188" t="s">
        <v>7</v>
      </c>
    </row>
    <row r="189" spans="2:27" x14ac:dyDescent="0.2">
      <c r="B189">
        <v>1948</v>
      </c>
      <c r="C189">
        <v>3</v>
      </c>
      <c r="D189">
        <v>0</v>
      </c>
      <c r="E189">
        <v>30</v>
      </c>
      <c r="F189">
        <v>0</v>
      </c>
      <c r="G189">
        <v>0</v>
      </c>
      <c r="N189">
        <v>33</v>
      </c>
      <c r="O189" t="s">
        <v>0</v>
      </c>
      <c r="P189" t="s">
        <v>0</v>
      </c>
      <c r="Q189" t="s">
        <v>0</v>
      </c>
      <c r="R189" t="s">
        <v>0</v>
      </c>
      <c r="S189" t="s">
        <v>0</v>
      </c>
      <c r="T189" t="s">
        <v>0</v>
      </c>
      <c r="U189" t="s">
        <v>0</v>
      </c>
      <c r="V189" t="s">
        <v>0</v>
      </c>
      <c r="Y189" t="s">
        <v>0</v>
      </c>
      <c r="Z189">
        <v>2550</v>
      </c>
      <c r="AA189" t="s">
        <v>7</v>
      </c>
    </row>
    <row r="190" spans="2:27" x14ac:dyDescent="0.2">
      <c r="B190">
        <v>1948</v>
      </c>
      <c r="C190">
        <v>4</v>
      </c>
      <c r="D190">
        <v>33</v>
      </c>
      <c r="E190">
        <v>30</v>
      </c>
      <c r="F190">
        <v>0</v>
      </c>
      <c r="G190">
        <v>0</v>
      </c>
      <c r="N190">
        <v>34.4</v>
      </c>
      <c r="O190" t="s">
        <v>0</v>
      </c>
      <c r="P190" t="s">
        <v>0</v>
      </c>
      <c r="Q190" t="s">
        <v>0</v>
      </c>
      <c r="R190" t="s">
        <v>0</v>
      </c>
      <c r="S190" t="s">
        <v>0</v>
      </c>
      <c r="T190" t="s">
        <v>0</v>
      </c>
      <c r="U190" t="s">
        <v>0</v>
      </c>
      <c r="V190" t="s">
        <v>0</v>
      </c>
      <c r="Y190" t="s">
        <v>0</v>
      </c>
      <c r="Z190">
        <v>2790</v>
      </c>
      <c r="AA190" t="s">
        <v>7</v>
      </c>
    </row>
    <row r="191" spans="2:27" x14ac:dyDescent="0.2">
      <c r="B191">
        <v>1948</v>
      </c>
      <c r="C191">
        <v>5</v>
      </c>
      <c r="D191">
        <v>33</v>
      </c>
      <c r="E191">
        <v>30</v>
      </c>
      <c r="F191">
        <v>30</v>
      </c>
      <c r="G191">
        <v>0</v>
      </c>
      <c r="N191">
        <v>34.4</v>
      </c>
      <c r="O191" t="s">
        <v>0</v>
      </c>
      <c r="P191" t="s">
        <v>0</v>
      </c>
      <c r="Q191" t="s">
        <v>0</v>
      </c>
      <c r="R191" t="s">
        <v>0</v>
      </c>
      <c r="S191" t="s">
        <v>0</v>
      </c>
      <c r="T191" t="s">
        <v>0</v>
      </c>
      <c r="U191" t="s">
        <v>0</v>
      </c>
      <c r="V191" t="s">
        <v>0</v>
      </c>
      <c r="Y191" t="s">
        <v>0</v>
      </c>
      <c r="Z191">
        <v>2800</v>
      </c>
      <c r="AA191" t="s">
        <v>7</v>
      </c>
    </row>
    <row r="192" spans="2:27" x14ac:dyDescent="0.2">
      <c r="B192">
        <v>1948</v>
      </c>
      <c r="C192">
        <v>6</v>
      </c>
      <c r="D192">
        <v>33</v>
      </c>
      <c r="E192">
        <v>30</v>
      </c>
      <c r="F192">
        <v>30</v>
      </c>
      <c r="G192">
        <v>0</v>
      </c>
      <c r="N192">
        <v>33.700000000000003</v>
      </c>
      <c r="O192" t="s">
        <v>0</v>
      </c>
      <c r="P192" t="s">
        <v>0</v>
      </c>
      <c r="Q192" t="s">
        <v>0</v>
      </c>
      <c r="R192" t="s">
        <v>0</v>
      </c>
      <c r="S192" t="s">
        <v>0</v>
      </c>
      <c r="T192" t="s">
        <v>0</v>
      </c>
      <c r="U192" t="s">
        <v>0</v>
      </c>
      <c r="V192" t="s">
        <v>0</v>
      </c>
      <c r="Y192" t="s">
        <v>0</v>
      </c>
      <c r="Z192">
        <v>2840</v>
      </c>
      <c r="AA192" t="s">
        <v>7</v>
      </c>
    </row>
    <row r="193" spans="2:27" x14ac:dyDescent="0.2">
      <c r="B193">
        <v>1949</v>
      </c>
      <c r="C193">
        <v>1</v>
      </c>
      <c r="D193">
        <v>0</v>
      </c>
      <c r="E193">
        <v>0</v>
      </c>
      <c r="F193">
        <v>0</v>
      </c>
      <c r="G193">
        <v>0</v>
      </c>
      <c r="N193">
        <v>20.9</v>
      </c>
      <c r="O193" t="s">
        <v>0</v>
      </c>
      <c r="P193" t="s">
        <v>0</v>
      </c>
      <c r="Q193" t="s">
        <v>0</v>
      </c>
      <c r="R193" t="s">
        <v>0</v>
      </c>
      <c r="S193" t="s">
        <v>0</v>
      </c>
      <c r="T193" t="s">
        <v>0</v>
      </c>
      <c r="U193" t="s">
        <v>0</v>
      </c>
      <c r="V193" t="s">
        <v>0</v>
      </c>
      <c r="Y193" t="s">
        <v>0</v>
      </c>
      <c r="Z193">
        <v>2650</v>
      </c>
      <c r="AA193" t="s">
        <v>7</v>
      </c>
    </row>
    <row r="194" spans="2:27" x14ac:dyDescent="0.2">
      <c r="B194">
        <v>1949</v>
      </c>
      <c r="C194">
        <v>2</v>
      </c>
      <c r="D194">
        <v>0</v>
      </c>
      <c r="E194">
        <v>0</v>
      </c>
      <c r="F194">
        <v>0</v>
      </c>
      <c r="G194">
        <v>0</v>
      </c>
      <c r="N194">
        <v>9.8000000000000007</v>
      </c>
      <c r="O194" t="s">
        <v>0</v>
      </c>
      <c r="P194" t="s">
        <v>0</v>
      </c>
      <c r="Q194" t="s">
        <v>0</v>
      </c>
      <c r="R194" t="s">
        <v>0</v>
      </c>
      <c r="S194" t="s">
        <v>0</v>
      </c>
      <c r="T194" t="s">
        <v>0</v>
      </c>
      <c r="U194" t="s">
        <v>0</v>
      </c>
      <c r="V194" t="s">
        <v>0</v>
      </c>
      <c r="Y194" t="s">
        <v>0</v>
      </c>
      <c r="Z194">
        <v>1130</v>
      </c>
      <c r="AA194" t="s">
        <v>7</v>
      </c>
    </row>
    <row r="195" spans="2:27" x14ac:dyDescent="0.2">
      <c r="B195">
        <v>1949</v>
      </c>
      <c r="C195">
        <v>3</v>
      </c>
      <c r="D195">
        <v>0</v>
      </c>
      <c r="E195">
        <v>30</v>
      </c>
      <c r="F195">
        <v>0</v>
      </c>
      <c r="G195">
        <v>0</v>
      </c>
      <c r="N195">
        <v>15.9</v>
      </c>
      <c r="O195" t="s">
        <v>0</v>
      </c>
      <c r="P195" t="s">
        <v>0</v>
      </c>
      <c r="Q195" t="s">
        <v>0</v>
      </c>
      <c r="R195" t="s">
        <v>0</v>
      </c>
      <c r="S195" t="s">
        <v>0</v>
      </c>
      <c r="T195" t="s">
        <v>0</v>
      </c>
      <c r="U195" t="s">
        <v>0</v>
      </c>
      <c r="V195" t="s">
        <v>0</v>
      </c>
      <c r="Y195" t="s">
        <v>0</v>
      </c>
      <c r="Z195">
        <v>2180</v>
      </c>
      <c r="AA195" t="s">
        <v>7</v>
      </c>
    </row>
    <row r="196" spans="2:27" x14ac:dyDescent="0.2">
      <c r="B196">
        <v>1949</v>
      </c>
      <c r="C196">
        <v>4</v>
      </c>
      <c r="D196">
        <v>33</v>
      </c>
      <c r="E196">
        <v>30</v>
      </c>
      <c r="F196">
        <v>0</v>
      </c>
      <c r="G196">
        <v>0</v>
      </c>
      <c r="N196">
        <v>17.399999999999999</v>
      </c>
      <c r="O196" t="s">
        <v>0</v>
      </c>
      <c r="P196" t="s">
        <v>0</v>
      </c>
      <c r="Q196" t="s">
        <v>0</v>
      </c>
      <c r="R196" t="s">
        <v>0</v>
      </c>
      <c r="S196" t="s">
        <v>0</v>
      </c>
      <c r="T196" t="s">
        <v>0</v>
      </c>
      <c r="U196" t="s">
        <v>0</v>
      </c>
      <c r="V196" t="s">
        <v>0</v>
      </c>
      <c r="Y196" t="s">
        <v>0</v>
      </c>
      <c r="Z196">
        <v>2090</v>
      </c>
      <c r="AA196" t="s">
        <v>7</v>
      </c>
    </row>
    <row r="197" spans="2:27" x14ac:dyDescent="0.2">
      <c r="B197">
        <v>1949</v>
      </c>
      <c r="C197">
        <v>5</v>
      </c>
      <c r="D197">
        <v>33</v>
      </c>
      <c r="E197">
        <v>30</v>
      </c>
      <c r="F197">
        <v>30</v>
      </c>
      <c r="G197">
        <v>0</v>
      </c>
      <c r="N197">
        <v>19.7</v>
      </c>
      <c r="O197" t="s">
        <v>0</v>
      </c>
      <c r="P197" t="s">
        <v>0</v>
      </c>
      <c r="Q197" t="s">
        <v>0</v>
      </c>
      <c r="R197" t="s">
        <v>0</v>
      </c>
      <c r="S197" t="s">
        <v>0</v>
      </c>
      <c r="T197" t="s">
        <v>0</v>
      </c>
      <c r="U197" t="s">
        <v>0</v>
      </c>
      <c r="V197" t="s">
        <v>0</v>
      </c>
      <c r="Y197" t="s">
        <v>0</v>
      </c>
      <c r="Z197">
        <v>2390</v>
      </c>
      <c r="AA197" t="s">
        <v>7</v>
      </c>
    </row>
    <row r="198" spans="2:27" x14ac:dyDescent="0.2">
      <c r="B198">
        <v>1949</v>
      </c>
      <c r="C198">
        <v>6</v>
      </c>
      <c r="D198">
        <v>33</v>
      </c>
      <c r="E198">
        <v>30</v>
      </c>
      <c r="F198">
        <v>30</v>
      </c>
      <c r="G198">
        <v>0</v>
      </c>
      <c r="N198">
        <v>20.399999999999999</v>
      </c>
      <c r="O198" t="s">
        <v>0</v>
      </c>
      <c r="P198" t="s">
        <v>0</v>
      </c>
      <c r="Q198" t="s">
        <v>0</v>
      </c>
      <c r="R198" t="s">
        <v>0</v>
      </c>
      <c r="S198" t="s">
        <v>0</v>
      </c>
      <c r="T198" t="s">
        <v>0</v>
      </c>
      <c r="U198" t="s">
        <v>0</v>
      </c>
      <c r="V198" t="s">
        <v>0</v>
      </c>
      <c r="Y198" t="s">
        <v>0</v>
      </c>
      <c r="Z198">
        <v>2430</v>
      </c>
      <c r="AA198" t="s">
        <v>7</v>
      </c>
    </row>
    <row r="199" spans="2:27" x14ac:dyDescent="0.2">
      <c r="B199">
        <v>1950</v>
      </c>
      <c r="C199">
        <v>1</v>
      </c>
      <c r="D199">
        <v>0</v>
      </c>
      <c r="E199">
        <v>0</v>
      </c>
      <c r="F199">
        <v>0</v>
      </c>
      <c r="G199">
        <v>0</v>
      </c>
      <c r="N199">
        <v>23.4</v>
      </c>
      <c r="O199" t="s">
        <v>0</v>
      </c>
      <c r="P199" t="s">
        <v>0</v>
      </c>
      <c r="Q199" t="s">
        <v>0</v>
      </c>
      <c r="R199" t="s">
        <v>0</v>
      </c>
      <c r="S199" t="s">
        <v>0</v>
      </c>
      <c r="T199" t="s">
        <v>0</v>
      </c>
      <c r="U199" t="s">
        <v>0</v>
      </c>
      <c r="V199" t="s">
        <v>0</v>
      </c>
      <c r="Y199" t="s">
        <v>0</v>
      </c>
      <c r="Z199">
        <v>2530</v>
      </c>
      <c r="AA199" t="s">
        <v>7</v>
      </c>
    </row>
    <row r="200" spans="2:27" x14ac:dyDescent="0.2">
      <c r="B200">
        <v>1950</v>
      </c>
      <c r="C200">
        <v>2</v>
      </c>
      <c r="D200">
        <v>0</v>
      </c>
      <c r="E200">
        <v>0</v>
      </c>
      <c r="F200">
        <v>0</v>
      </c>
      <c r="G200">
        <v>0</v>
      </c>
      <c r="N200">
        <v>20.3</v>
      </c>
      <c r="O200" t="s">
        <v>0</v>
      </c>
      <c r="P200" t="s">
        <v>0</v>
      </c>
      <c r="Q200" t="s">
        <v>0</v>
      </c>
      <c r="R200" t="s">
        <v>0</v>
      </c>
      <c r="S200" t="s">
        <v>0</v>
      </c>
      <c r="T200" t="s">
        <v>0</v>
      </c>
      <c r="U200" t="s">
        <v>0</v>
      </c>
      <c r="V200" t="s">
        <v>0</v>
      </c>
      <c r="Y200" t="s">
        <v>0</v>
      </c>
      <c r="Z200">
        <v>2105</v>
      </c>
      <c r="AA200" t="s">
        <v>7</v>
      </c>
    </row>
    <row r="201" spans="2:27" x14ac:dyDescent="0.2">
      <c r="B201">
        <v>1950</v>
      </c>
      <c r="C201">
        <v>3</v>
      </c>
      <c r="D201">
        <v>0</v>
      </c>
      <c r="E201">
        <v>30</v>
      </c>
      <c r="F201">
        <v>0</v>
      </c>
      <c r="G201">
        <v>0</v>
      </c>
      <c r="N201">
        <v>24.8</v>
      </c>
      <c r="O201" t="s">
        <v>0</v>
      </c>
      <c r="P201" t="s">
        <v>0</v>
      </c>
      <c r="Q201" t="s">
        <v>0</v>
      </c>
      <c r="R201" t="s">
        <v>0</v>
      </c>
      <c r="S201" t="s">
        <v>0</v>
      </c>
      <c r="T201" t="s">
        <v>0</v>
      </c>
      <c r="U201" t="s">
        <v>0</v>
      </c>
      <c r="V201" t="s">
        <v>0</v>
      </c>
      <c r="Y201" t="s">
        <v>0</v>
      </c>
      <c r="Z201">
        <v>2385</v>
      </c>
      <c r="AA201" t="s">
        <v>7</v>
      </c>
    </row>
    <row r="202" spans="2:27" x14ac:dyDescent="0.2">
      <c r="B202">
        <v>1950</v>
      </c>
      <c r="C202">
        <v>4</v>
      </c>
      <c r="D202">
        <v>33</v>
      </c>
      <c r="E202">
        <v>30</v>
      </c>
      <c r="F202">
        <v>0</v>
      </c>
      <c r="G202">
        <v>0</v>
      </c>
      <c r="N202">
        <v>26.4</v>
      </c>
      <c r="O202" t="s">
        <v>0</v>
      </c>
      <c r="P202" t="s">
        <v>0</v>
      </c>
      <c r="Q202" t="s">
        <v>0</v>
      </c>
      <c r="R202" t="s">
        <v>0</v>
      </c>
      <c r="S202" t="s">
        <v>0</v>
      </c>
      <c r="T202" t="s">
        <v>0</v>
      </c>
      <c r="U202" t="s">
        <v>0</v>
      </c>
      <c r="V202" t="s">
        <v>0</v>
      </c>
      <c r="Y202" t="s">
        <v>0</v>
      </c>
      <c r="Z202">
        <v>2560</v>
      </c>
      <c r="AA202" t="s">
        <v>7</v>
      </c>
    </row>
    <row r="203" spans="2:27" x14ac:dyDescent="0.2">
      <c r="B203">
        <v>1950</v>
      </c>
      <c r="C203">
        <v>5</v>
      </c>
      <c r="D203">
        <v>33</v>
      </c>
      <c r="E203">
        <v>30</v>
      </c>
      <c r="F203">
        <v>30</v>
      </c>
      <c r="G203">
        <v>0</v>
      </c>
      <c r="N203">
        <v>21.4</v>
      </c>
      <c r="O203" t="s">
        <v>0</v>
      </c>
      <c r="P203" t="s">
        <v>0</v>
      </c>
      <c r="Q203" t="s">
        <v>0</v>
      </c>
      <c r="R203" t="s">
        <v>0</v>
      </c>
      <c r="S203" t="s">
        <v>0</v>
      </c>
      <c r="T203" t="s">
        <v>0</v>
      </c>
      <c r="U203" t="s">
        <v>0</v>
      </c>
      <c r="V203" t="s">
        <v>0</v>
      </c>
      <c r="Y203" t="s">
        <v>0</v>
      </c>
      <c r="Z203">
        <v>2165</v>
      </c>
      <c r="AA203" t="s">
        <v>7</v>
      </c>
    </row>
    <row r="204" spans="2:27" x14ac:dyDescent="0.2">
      <c r="B204">
        <v>1950</v>
      </c>
      <c r="C204">
        <v>6</v>
      </c>
      <c r="D204">
        <v>33</v>
      </c>
      <c r="E204">
        <v>30</v>
      </c>
      <c r="F204">
        <v>30</v>
      </c>
      <c r="G204">
        <v>0</v>
      </c>
      <c r="N204">
        <v>26.2</v>
      </c>
      <c r="O204" t="s">
        <v>0</v>
      </c>
      <c r="P204" t="s">
        <v>0</v>
      </c>
      <c r="Q204" t="s">
        <v>0</v>
      </c>
      <c r="R204" t="s">
        <v>0</v>
      </c>
      <c r="S204" t="s">
        <v>0</v>
      </c>
      <c r="T204" t="s">
        <v>0</v>
      </c>
      <c r="U204" t="s">
        <v>0</v>
      </c>
      <c r="V204" t="s">
        <v>0</v>
      </c>
      <c r="Y204" t="s">
        <v>0</v>
      </c>
      <c r="Z204">
        <v>2560</v>
      </c>
      <c r="AA204" t="s">
        <v>7</v>
      </c>
    </row>
    <row r="205" spans="2:27" x14ac:dyDescent="0.2">
      <c r="B205">
        <v>1951</v>
      </c>
      <c r="C205">
        <v>1</v>
      </c>
      <c r="D205">
        <v>120</v>
      </c>
      <c r="E205">
        <v>0</v>
      </c>
      <c r="F205">
        <v>0</v>
      </c>
      <c r="G205">
        <v>0</v>
      </c>
      <c r="N205">
        <v>25.9</v>
      </c>
      <c r="O205" t="s">
        <v>0</v>
      </c>
      <c r="P205" t="s">
        <v>0</v>
      </c>
      <c r="Q205" t="s">
        <v>0</v>
      </c>
      <c r="R205" t="s">
        <v>0</v>
      </c>
      <c r="S205" t="s">
        <v>0</v>
      </c>
      <c r="T205" t="s">
        <v>0</v>
      </c>
      <c r="U205" t="s">
        <v>0</v>
      </c>
      <c r="V205" t="s">
        <v>0</v>
      </c>
      <c r="Y205" t="s">
        <v>0</v>
      </c>
      <c r="Z205">
        <v>2150</v>
      </c>
      <c r="AA205" t="s">
        <v>7</v>
      </c>
    </row>
    <row r="206" spans="2:27" x14ac:dyDescent="0.2">
      <c r="B206">
        <v>1951</v>
      </c>
      <c r="C206">
        <v>2</v>
      </c>
      <c r="D206">
        <v>0</v>
      </c>
      <c r="E206">
        <v>0</v>
      </c>
      <c r="F206">
        <v>0</v>
      </c>
      <c r="G206">
        <v>0</v>
      </c>
      <c r="N206">
        <v>8.4</v>
      </c>
      <c r="O206" t="s">
        <v>0</v>
      </c>
      <c r="P206" t="s">
        <v>0</v>
      </c>
      <c r="Q206" t="s">
        <v>0</v>
      </c>
      <c r="R206" t="s">
        <v>0</v>
      </c>
      <c r="S206" t="s">
        <v>0</v>
      </c>
      <c r="T206" t="s">
        <v>0</v>
      </c>
      <c r="U206" t="s">
        <v>0</v>
      </c>
      <c r="V206" t="s">
        <v>0</v>
      </c>
      <c r="Y206" t="s">
        <v>0</v>
      </c>
      <c r="Z206">
        <v>920</v>
      </c>
      <c r="AA206" t="s">
        <v>7</v>
      </c>
    </row>
    <row r="207" spans="2:27" x14ac:dyDescent="0.2">
      <c r="B207">
        <v>1951</v>
      </c>
      <c r="C207">
        <v>3</v>
      </c>
      <c r="D207">
        <v>0</v>
      </c>
      <c r="E207">
        <v>30</v>
      </c>
      <c r="F207">
        <v>0</v>
      </c>
      <c r="G207">
        <v>0</v>
      </c>
      <c r="N207">
        <v>18.5</v>
      </c>
      <c r="O207" t="s">
        <v>0</v>
      </c>
      <c r="P207" t="s">
        <v>0</v>
      </c>
      <c r="Q207" t="s">
        <v>0</v>
      </c>
      <c r="R207" t="s">
        <v>0</v>
      </c>
      <c r="S207" t="s">
        <v>0</v>
      </c>
      <c r="T207" t="s">
        <v>0</v>
      </c>
      <c r="U207" t="s">
        <v>0</v>
      </c>
      <c r="V207" t="s">
        <v>0</v>
      </c>
      <c r="Y207" t="s">
        <v>0</v>
      </c>
      <c r="Z207">
        <v>2010</v>
      </c>
      <c r="AA207" t="s">
        <v>7</v>
      </c>
    </row>
    <row r="208" spans="2:27" x14ac:dyDescent="0.2">
      <c r="B208">
        <v>1951</v>
      </c>
      <c r="C208">
        <v>4</v>
      </c>
      <c r="D208">
        <v>33</v>
      </c>
      <c r="E208">
        <v>30</v>
      </c>
      <c r="F208">
        <v>0</v>
      </c>
      <c r="G208">
        <v>0</v>
      </c>
      <c r="N208">
        <v>21.4</v>
      </c>
      <c r="O208" t="s">
        <v>0</v>
      </c>
      <c r="P208" t="s">
        <v>0</v>
      </c>
      <c r="Q208" t="s">
        <v>0</v>
      </c>
      <c r="R208" t="s">
        <v>0</v>
      </c>
      <c r="S208" t="s">
        <v>0</v>
      </c>
      <c r="T208" t="s">
        <v>0</v>
      </c>
      <c r="U208" t="s">
        <v>0</v>
      </c>
      <c r="V208" t="s">
        <v>0</v>
      </c>
      <c r="Y208" t="s">
        <v>0</v>
      </c>
      <c r="Z208">
        <v>2160</v>
      </c>
      <c r="AA208" t="s">
        <v>7</v>
      </c>
    </row>
    <row r="209" spans="2:27" x14ac:dyDescent="0.2">
      <c r="B209">
        <v>1951</v>
      </c>
      <c r="C209">
        <v>5</v>
      </c>
      <c r="D209">
        <v>33</v>
      </c>
      <c r="E209">
        <v>30</v>
      </c>
      <c r="F209">
        <v>30</v>
      </c>
      <c r="G209">
        <v>0</v>
      </c>
      <c r="N209">
        <v>24.2</v>
      </c>
      <c r="O209" t="s">
        <v>0</v>
      </c>
      <c r="P209" t="s">
        <v>0</v>
      </c>
      <c r="Q209" t="s">
        <v>0</v>
      </c>
      <c r="R209" t="s">
        <v>0</v>
      </c>
      <c r="S209" t="s">
        <v>0</v>
      </c>
      <c r="T209" t="s">
        <v>0</v>
      </c>
      <c r="U209" t="s">
        <v>0</v>
      </c>
      <c r="V209" t="s">
        <v>0</v>
      </c>
      <c r="Y209" t="s">
        <v>0</v>
      </c>
      <c r="Z209">
        <v>2235</v>
      </c>
      <c r="AA209" t="s">
        <v>7</v>
      </c>
    </row>
    <row r="210" spans="2:27" x14ac:dyDescent="0.2">
      <c r="B210">
        <v>1951</v>
      </c>
      <c r="C210">
        <v>6</v>
      </c>
      <c r="D210">
        <v>33</v>
      </c>
      <c r="E210">
        <v>30</v>
      </c>
      <c r="F210">
        <v>30</v>
      </c>
      <c r="G210">
        <v>0</v>
      </c>
      <c r="N210">
        <v>29.1</v>
      </c>
      <c r="O210" t="s">
        <v>0</v>
      </c>
      <c r="P210" t="s">
        <v>0</v>
      </c>
      <c r="Q210" t="s">
        <v>0</v>
      </c>
      <c r="R210" t="s">
        <v>0</v>
      </c>
      <c r="S210" t="s">
        <v>0</v>
      </c>
      <c r="T210" t="s">
        <v>0</v>
      </c>
      <c r="U210" t="s">
        <v>0</v>
      </c>
      <c r="V210" t="s">
        <v>0</v>
      </c>
      <c r="Y210" t="s">
        <v>0</v>
      </c>
      <c r="Z210">
        <v>2365</v>
      </c>
      <c r="AA210" t="s">
        <v>7</v>
      </c>
    </row>
    <row r="211" spans="2:27" x14ac:dyDescent="0.2">
      <c r="B211">
        <v>1952</v>
      </c>
      <c r="C211">
        <v>1</v>
      </c>
      <c r="D211">
        <v>0</v>
      </c>
      <c r="E211">
        <v>0</v>
      </c>
      <c r="F211">
        <v>0</v>
      </c>
      <c r="G211">
        <v>0</v>
      </c>
      <c r="N211">
        <v>12</v>
      </c>
      <c r="O211" t="s">
        <v>0</v>
      </c>
      <c r="P211" t="s">
        <v>0</v>
      </c>
      <c r="Q211" t="s">
        <v>0</v>
      </c>
      <c r="R211" t="s">
        <v>0</v>
      </c>
      <c r="S211" t="s">
        <v>0</v>
      </c>
      <c r="T211" t="s">
        <v>0</v>
      </c>
      <c r="U211" t="s">
        <v>0</v>
      </c>
      <c r="V211" t="s">
        <v>0</v>
      </c>
      <c r="Y211" t="s">
        <v>0</v>
      </c>
      <c r="Z211">
        <v>3040</v>
      </c>
      <c r="AA211" t="s">
        <v>7</v>
      </c>
    </row>
    <row r="212" spans="2:27" x14ac:dyDescent="0.2">
      <c r="B212">
        <v>1952</v>
      </c>
      <c r="C212">
        <v>2</v>
      </c>
      <c r="D212">
        <v>0</v>
      </c>
      <c r="E212">
        <v>0</v>
      </c>
      <c r="F212">
        <v>0</v>
      </c>
      <c r="G212">
        <v>0</v>
      </c>
      <c r="N212">
        <v>8.6999999999999993</v>
      </c>
      <c r="O212" t="s">
        <v>0</v>
      </c>
      <c r="P212" t="s">
        <v>0</v>
      </c>
      <c r="Q212" t="s">
        <v>0</v>
      </c>
      <c r="R212" t="s">
        <v>0</v>
      </c>
      <c r="S212" t="s">
        <v>0</v>
      </c>
      <c r="T212" t="s">
        <v>0</v>
      </c>
      <c r="U212" t="s">
        <v>0</v>
      </c>
      <c r="V212" t="s">
        <v>0</v>
      </c>
      <c r="Y212" t="s">
        <v>0</v>
      </c>
      <c r="Z212">
        <v>1150</v>
      </c>
      <c r="AA212" t="s">
        <v>7</v>
      </c>
    </row>
    <row r="213" spans="2:27" x14ac:dyDescent="0.2">
      <c r="B213">
        <v>1952</v>
      </c>
      <c r="C213">
        <v>3</v>
      </c>
      <c r="D213">
        <v>0</v>
      </c>
      <c r="E213">
        <v>30</v>
      </c>
      <c r="F213">
        <v>0</v>
      </c>
      <c r="G213">
        <v>0</v>
      </c>
      <c r="N213">
        <v>15.8</v>
      </c>
      <c r="O213" t="s">
        <v>0</v>
      </c>
      <c r="P213" t="s">
        <v>0</v>
      </c>
      <c r="Q213" t="s">
        <v>0</v>
      </c>
      <c r="R213" t="s">
        <v>0</v>
      </c>
      <c r="S213" t="s">
        <v>0</v>
      </c>
      <c r="T213" t="s">
        <v>0</v>
      </c>
      <c r="U213" t="s">
        <v>0</v>
      </c>
      <c r="V213" t="s">
        <v>0</v>
      </c>
      <c r="Y213" t="s">
        <v>0</v>
      </c>
      <c r="Z213">
        <v>3240</v>
      </c>
      <c r="AA213" t="s">
        <v>7</v>
      </c>
    </row>
    <row r="214" spans="2:27" x14ac:dyDescent="0.2">
      <c r="B214">
        <v>1952</v>
      </c>
      <c r="C214">
        <v>4</v>
      </c>
      <c r="D214">
        <v>33</v>
      </c>
      <c r="E214">
        <v>30</v>
      </c>
      <c r="F214">
        <v>0</v>
      </c>
      <c r="G214">
        <v>0</v>
      </c>
      <c r="N214">
        <v>17.100000000000001</v>
      </c>
      <c r="O214" t="s">
        <v>0</v>
      </c>
      <c r="P214" t="s">
        <v>0</v>
      </c>
      <c r="Q214" t="s">
        <v>0</v>
      </c>
      <c r="R214" t="s">
        <v>0</v>
      </c>
      <c r="S214" t="s">
        <v>0</v>
      </c>
      <c r="T214" t="s">
        <v>0</v>
      </c>
      <c r="U214" t="s">
        <v>0</v>
      </c>
      <c r="V214" t="s">
        <v>0</v>
      </c>
      <c r="Y214" t="s">
        <v>0</v>
      </c>
      <c r="Z214">
        <v>3060</v>
      </c>
      <c r="AA214" t="s">
        <v>7</v>
      </c>
    </row>
    <row r="215" spans="2:27" x14ac:dyDescent="0.2">
      <c r="B215">
        <v>1952</v>
      </c>
      <c r="C215">
        <v>5</v>
      </c>
      <c r="D215">
        <v>33</v>
      </c>
      <c r="E215">
        <v>30</v>
      </c>
      <c r="F215">
        <v>30</v>
      </c>
      <c r="G215">
        <v>0</v>
      </c>
      <c r="N215">
        <v>16.7</v>
      </c>
      <c r="O215" t="s">
        <v>0</v>
      </c>
      <c r="P215" t="s">
        <v>0</v>
      </c>
      <c r="Q215" t="s">
        <v>0</v>
      </c>
      <c r="R215" t="s">
        <v>0</v>
      </c>
      <c r="S215" t="s">
        <v>0</v>
      </c>
      <c r="T215" t="s">
        <v>0</v>
      </c>
      <c r="U215" t="s">
        <v>0</v>
      </c>
      <c r="V215" t="s">
        <v>0</v>
      </c>
      <c r="Y215" t="s">
        <v>0</v>
      </c>
      <c r="Z215">
        <v>3100</v>
      </c>
      <c r="AA215" t="s">
        <v>7</v>
      </c>
    </row>
    <row r="216" spans="2:27" x14ac:dyDescent="0.2">
      <c r="B216">
        <v>1952</v>
      </c>
      <c r="C216">
        <v>6</v>
      </c>
      <c r="D216">
        <v>33</v>
      </c>
      <c r="E216">
        <v>30</v>
      </c>
      <c r="F216">
        <v>30</v>
      </c>
      <c r="G216">
        <v>0</v>
      </c>
      <c r="N216">
        <v>29</v>
      </c>
      <c r="O216" t="s">
        <v>0</v>
      </c>
      <c r="P216" t="s">
        <v>0</v>
      </c>
      <c r="Q216" t="s">
        <v>0</v>
      </c>
      <c r="R216" t="s">
        <v>0</v>
      </c>
      <c r="S216" t="s">
        <v>0</v>
      </c>
      <c r="T216" t="s">
        <v>0</v>
      </c>
      <c r="U216" t="s">
        <v>0</v>
      </c>
      <c r="V216" t="s">
        <v>0</v>
      </c>
      <c r="Y216" t="s">
        <v>0</v>
      </c>
      <c r="Z216">
        <v>3040</v>
      </c>
      <c r="AA216" t="s">
        <v>7</v>
      </c>
    </row>
    <row r="217" spans="2:27" x14ac:dyDescent="0.2">
      <c r="B217">
        <v>1953</v>
      </c>
      <c r="C217">
        <v>1</v>
      </c>
      <c r="D217">
        <v>0</v>
      </c>
      <c r="E217">
        <v>0</v>
      </c>
      <c r="F217">
        <v>0</v>
      </c>
      <c r="G217">
        <v>0</v>
      </c>
      <c r="N217">
        <v>21.6</v>
      </c>
      <c r="O217" t="s">
        <v>0</v>
      </c>
      <c r="P217" t="s">
        <v>0</v>
      </c>
      <c r="Q217" t="s">
        <v>0</v>
      </c>
      <c r="R217" t="s">
        <v>0</v>
      </c>
      <c r="S217" t="s">
        <v>0</v>
      </c>
      <c r="T217" t="s">
        <v>0</v>
      </c>
      <c r="U217" t="s">
        <v>0</v>
      </c>
      <c r="V217" t="s">
        <v>0</v>
      </c>
      <c r="Y217" t="s">
        <v>0</v>
      </c>
      <c r="Z217">
        <v>3040</v>
      </c>
      <c r="AA217" t="s">
        <v>7</v>
      </c>
    </row>
    <row r="218" spans="2:27" x14ac:dyDescent="0.2">
      <c r="B218">
        <v>1953</v>
      </c>
      <c r="C218">
        <v>2</v>
      </c>
      <c r="D218">
        <v>0</v>
      </c>
      <c r="E218">
        <v>0</v>
      </c>
      <c r="F218">
        <v>0</v>
      </c>
      <c r="G218">
        <v>0</v>
      </c>
      <c r="N218">
        <v>14.7</v>
      </c>
      <c r="O218" t="s">
        <v>0</v>
      </c>
      <c r="P218" t="s">
        <v>0</v>
      </c>
      <c r="Q218" t="s">
        <v>0</v>
      </c>
      <c r="R218" t="s">
        <v>0</v>
      </c>
      <c r="S218" t="s">
        <v>0</v>
      </c>
      <c r="T218" t="s">
        <v>0</v>
      </c>
      <c r="U218" t="s">
        <v>0</v>
      </c>
      <c r="V218" t="s">
        <v>0</v>
      </c>
      <c r="Y218" t="s">
        <v>0</v>
      </c>
      <c r="Z218">
        <v>1560</v>
      </c>
      <c r="AA218" t="s">
        <v>7</v>
      </c>
    </row>
    <row r="219" spans="2:27" x14ac:dyDescent="0.2">
      <c r="B219">
        <v>1953</v>
      </c>
      <c r="C219">
        <v>3</v>
      </c>
      <c r="D219">
        <v>0</v>
      </c>
      <c r="E219">
        <v>30</v>
      </c>
      <c r="F219">
        <v>0</v>
      </c>
      <c r="G219">
        <v>0</v>
      </c>
      <c r="N219">
        <v>24.5</v>
      </c>
      <c r="O219" t="s">
        <v>0</v>
      </c>
      <c r="P219" t="s">
        <v>0</v>
      </c>
      <c r="Q219" t="s">
        <v>0</v>
      </c>
      <c r="R219" t="s">
        <v>0</v>
      </c>
      <c r="S219" t="s">
        <v>0</v>
      </c>
      <c r="T219" t="s">
        <v>0</v>
      </c>
      <c r="U219" t="s">
        <v>0</v>
      </c>
      <c r="V219" t="s">
        <v>0</v>
      </c>
      <c r="Y219" t="s">
        <v>0</v>
      </c>
      <c r="Z219">
        <v>2870</v>
      </c>
      <c r="AA219" t="s">
        <v>7</v>
      </c>
    </row>
    <row r="220" spans="2:27" x14ac:dyDescent="0.2">
      <c r="B220">
        <v>1953</v>
      </c>
      <c r="C220">
        <v>4</v>
      </c>
      <c r="D220">
        <v>33</v>
      </c>
      <c r="E220">
        <v>30</v>
      </c>
      <c r="F220">
        <v>0</v>
      </c>
      <c r="G220">
        <v>0</v>
      </c>
      <c r="N220">
        <v>32</v>
      </c>
      <c r="O220" t="s">
        <v>0</v>
      </c>
      <c r="P220" t="s">
        <v>0</v>
      </c>
      <c r="Q220" t="s">
        <v>0</v>
      </c>
      <c r="R220" t="s">
        <v>0</v>
      </c>
      <c r="S220" t="s">
        <v>0</v>
      </c>
      <c r="T220" t="s">
        <v>0</v>
      </c>
      <c r="U220" t="s">
        <v>0</v>
      </c>
      <c r="V220" t="s">
        <v>0</v>
      </c>
      <c r="Y220" t="s">
        <v>0</v>
      </c>
      <c r="Z220">
        <v>2970</v>
      </c>
      <c r="AA220" t="s">
        <v>7</v>
      </c>
    </row>
    <row r="221" spans="2:27" x14ac:dyDescent="0.2">
      <c r="B221">
        <v>1953</v>
      </c>
      <c r="C221">
        <v>5</v>
      </c>
      <c r="D221">
        <v>33</v>
      </c>
      <c r="E221">
        <v>30</v>
      </c>
      <c r="F221">
        <v>30</v>
      </c>
      <c r="G221">
        <v>0</v>
      </c>
      <c r="N221">
        <v>32.1</v>
      </c>
      <c r="O221" t="s">
        <v>0</v>
      </c>
      <c r="P221" t="s">
        <v>0</v>
      </c>
      <c r="Q221" t="s">
        <v>0</v>
      </c>
      <c r="R221" t="s">
        <v>0</v>
      </c>
      <c r="S221" t="s">
        <v>0</v>
      </c>
      <c r="T221" t="s">
        <v>0</v>
      </c>
      <c r="U221" t="s">
        <v>0</v>
      </c>
      <c r="V221" t="s">
        <v>0</v>
      </c>
      <c r="Y221" t="s">
        <v>0</v>
      </c>
      <c r="Z221">
        <v>3300</v>
      </c>
      <c r="AA221" t="s">
        <v>7</v>
      </c>
    </row>
    <row r="222" spans="2:27" x14ac:dyDescent="0.2">
      <c r="B222">
        <v>1953</v>
      </c>
      <c r="C222">
        <v>6</v>
      </c>
      <c r="D222">
        <v>33</v>
      </c>
      <c r="E222">
        <v>30</v>
      </c>
      <c r="F222">
        <v>30</v>
      </c>
      <c r="G222">
        <v>0</v>
      </c>
      <c r="N222">
        <v>33.6</v>
      </c>
      <c r="O222" t="s">
        <v>0</v>
      </c>
      <c r="P222" t="s">
        <v>0</v>
      </c>
      <c r="Q222" t="s">
        <v>0</v>
      </c>
      <c r="R222" t="s">
        <v>0</v>
      </c>
      <c r="S222" t="s">
        <v>0</v>
      </c>
      <c r="T222" t="s">
        <v>0</v>
      </c>
      <c r="U222" t="s">
        <v>0</v>
      </c>
      <c r="V222" t="s">
        <v>0</v>
      </c>
      <c r="Y222" t="s">
        <v>0</v>
      </c>
      <c r="Z222">
        <v>3840</v>
      </c>
      <c r="AA222" t="s">
        <v>7</v>
      </c>
    </row>
    <row r="223" spans="2:27" x14ac:dyDescent="0.2">
      <c r="B223">
        <v>1954</v>
      </c>
      <c r="C223">
        <v>1</v>
      </c>
      <c r="D223">
        <v>0</v>
      </c>
      <c r="E223">
        <v>0</v>
      </c>
      <c r="F223">
        <v>0</v>
      </c>
      <c r="G223">
        <v>0</v>
      </c>
      <c r="N223">
        <v>15</v>
      </c>
      <c r="O223" t="s">
        <v>0</v>
      </c>
      <c r="P223" t="s">
        <v>0</v>
      </c>
      <c r="Q223" t="s">
        <v>0</v>
      </c>
      <c r="R223" t="s">
        <v>0</v>
      </c>
      <c r="S223" t="s">
        <v>0</v>
      </c>
      <c r="T223">
        <v>7.8E-2</v>
      </c>
      <c r="U223" t="s">
        <v>0</v>
      </c>
      <c r="V223" t="s">
        <v>0</v>
      </c>
      <c r="W223">
        <f>(Y223-0.35)/1.8</f>
        <v>0.78333333333333344</v>
      </c>
      <c r="Y223">
        <v>1.76</v>
      </c>
      <c r="Z223">
        <v>1545</v>
      </c>
      <c r="AA223" t="s">
        <v>8</v>
      </c>
    </row>
    <row r="224" spans="2:27" x14ac:dyDescent="0.2">
      <c r="B224">
        <v>1954</v>
      </c>
      <c r="C224">
        <v>2</v>
      </c>
      <c r="D224">
        <v>0</v>
      </c>
      <c r="E224">
        <v>0</v>
      </c>
      <c r="F224">
        <v>0</v>
      </c>
      <c r="G224">
        <v>0</v>
      </c>
      <c r="N224">
        <v>12.7</v>
      </c>
      <c r="O224" t="s">
        <v>0</v>
      </c>
      <c r="P224" t="s">
        <v>0</v>
      </c>
      <c r="Q224" t="s">
        <v>0</v>
      </c>
      <c r="R224" t="s">
        <v>0</v>
      </c>
      <c r="S224" t="s">
        <v>0</v>
      </c>
      <c r="T224">
        <v>7.6999999999999999E-2</v>
      </c>
      <c r="U224" t="s">
        <v>0</v>
      </c>
      <c r="V224" t="s">
        <v>0</v>
      </c>
      <c r="W224">
        <f>(Y224-0.35)/1.8</f>
        <v>0.55555555555555558</v>
      </c>
      <c r="Y224">
        <v>1.35</v>
      </c>
      <c r="Z224">
        <v>1330</v>
      </c>
      <c r="AA224" t="s">
        <v>8</v>
      </c>
    </row>
    <row r="225" spans="2:27" x14ac:dyDescent="0.2">
      <c r="B225">
        <v>1954</v>
      </c>
      <c r="C225">
        <v>3</v>
      </c>
      <c r="D225">
        <v>0</v>
      </c>
      <c r="E225">
        <v>30</v>
      </c>
      <c r="F225">
        <v>0</v>
      </c>
      <c r="G225">
        <v>0</v>
      </c>
      <c r="N225">
        <v>15.6</v>
      </c>
      <c r="O225" t="s">
        <v>0</v>
      </c>
      <c r="P225" t="s">
        <v>0</v>
      </c>
      <c r="Q225" t="s">
        <v>0</v>
      </c>
      <c r="R225" t="s">
        <v>0</v>
      </c>
      <c r="S225" t="s">
        <v>0</v>
      </c>
      <c r="T225" t="s">
        <v>0</v>
      </c>
      <c r="U225" t="s">
        <v>0</v>
      </c>
      <c r="V225" t="s">
        <v>0</v>
      </c>
      <c r="Y225" t="s">
        <v>0</v>
      </c>
      <c r="Z225">
        <v>1360</v>
      </c>
      <c r="AA225" t="s">
        <v>8</v>
      </c>
    </row>
    <row r="226" spans="2:27" x14ac:dyDescent="0.2">
      <c r="B226">
        <v>1954</v>
      </c>
      <c r="C226">
        <v>4</v>
      </c>
      <c r="D226">
        <v>33</v>
      </c>
      <c r="E226">
        <v>30</v>
      </c>
      <c r="F226">
        <v>0</v>
      </c>
      <c r="G226">
        <v>0</v>
      </c>
      <c r="N226">
        <v>12.5</v>
      </c>
      <c r="O226" t="s">
        <v>0</v>
      </c>
      <c r="P226" t="s">
        <v>0</v>
      </c>
      <c r="Q226" t="s">
        <v>0</v>
      </c>
      <c r="R226" t="s">
        <v>0</v>
      </c>
      <c r="S226" t="s">
        <v>0</v>
      </c>
      <c r="T226" t="s">
        <v>0</v>
      </c>
      <c r="U226" t="s">
        <v>0</v>
      </c>
      <c r="V226" t="s">
        <v>0</v>
      </c>
      <c r="Y226" t="s">
        <v>0</v>
      </c>
      <c r="Z226">
        <v>1095</v>
      </c>
      <c r="AA226" t="s">
        <v>8</v>
      </c>
    </row>
    <row r="227" spans="2:27" x14ac:dyDescent="0.2">
      <c r="B227">
        <v>1954</v>
      </c>
      <c r="C227">
        <v>5</v>
      </c>
      <c r="D227">
        <v>33</v>
      </c>
      <c r="E227">
        <v>30</v>
      </c>
      <c r="F227">
        <v>30</v>
      </c>
      <c r="G227">
        <v>0</v>
      </c>
      <c r="N227">
        <v>15.3</v>
      </c>
      <c r="O227" t="s">
        <v>0</v>
      </c>
      <c r="P227" t="s">
        <v>0</v>
      </c>
      <c r="Q227" t="s">
        <v>0</v>
      </c>
      <c r="R227" t="s">
        <v>0</v>
      </c>
      <c r="S227" t="s">
        <v>0</v>
      </c>
      <c r="T227" t="s">
        <v>0</v>
      </c>
      <c r="U227" t="s">
        <v>0</v>
      </c>
      <c r="V227" t="s">
        <v>0</v>
      </c>
      <c r="Y227" t="s">
        <v>0</v>
      </c>
      <c r="Z227">
        <v>1205</v>
      </c>
      <c r="AA227" t="s">
        <v>8</v>
      </c>
    </row>
    <row r="228" spans="2:27" x14ac:dyDescent="0.2">
      <c r="B228">
        <v>1954</v>
      </c>
      <c r="C228">
        <v>6</v>
      </c>
      <c r="D228">
        <v>33</v>
      </c>
      <c r="E228">
        <v>30</v>
      </c>
      <c r="F228">
        <v>30</v>
      </c>
      <c r="G228">
        <v>2</v>
      </c>
      <c r="N228">
        <v>16.7</v>
      </c>
      <c r="O228" t="s">
        <v>0</v>
      </c>
      <c r="P228" t="s">
        <v>0</v>
      </c>
      <c r="Q228" t="s">
        <v>0</v>
      </c>
      <c r="R228" t="s">
        <v>0</v>
      </c>
      <c r="S228" t="s">
        <v>0</v>
      </c>
      <c r="T228" t="s">
        <v>0</v>
      </c>
      <c r="U228" t="s">
        <v>0</v>
      </c>
      <c r="V228" t="s">
        <v>0</v>
      </c>
      <c r="Y228" t="s">
        <v>0</v>
      </c>
      <c r="Z228">
        <v>1090</v>
      </c>
      <c r="AA228" t="s">
        <v>8</v>
      </c>
    </row>
    <row r="229" spans="2:27" x14ac:dyDescent="0.2">
      <c r="B229">
        <v>1955</v>
      </c>
      <c r="C229">
        <v>1</v>
      </c>
      <c r="D229">
        <v>120</v>
      </c>
      <c r="E229">
        <v>0</v>
      </c>
      <c r="F229">
        <v>0</v>
      </c>
      <c r="G229">
        <v>0</v>
      </c>
      <c r="N229">
        <v>3.3</v>
      </c>
      <c r="O229" t="s">
        <v>0</v>
      </c>
      <c r="P229" t="s">
        <v>0</v>
      </c>
      <c r="Q229" t="s">
        <v>0</v>
      </c>
      <c r="R229" t="s">
        <v>0</v>
      </c>
      <c r="S229" t="s">
        <v>0</v>
      </c>
      <c r="T229" t="s">
        <v>0</v>
      </c>
      <c r="U229" t="s">
        <v>0</v>
      </c>
      <c r="V229" t="s">
        <v>0</v>
      </c>
      <c r="Y229" t="s">
        <v>0</v>
      </c>
      <c r="Z229">
        <v>755</v>
      </c>
      <c r="AA229" t="s">
        <v>8</v>
      </c>
    </row>
    <row r="230" spans="2:27" x14ac:dyDescent="0.2">
      <c r="B230">
        <v>1955</v>
      </c>
      <c r="C230">
        <v>2</v>
      </c>
      <c r="D230">
        <v>0</v>
      </c>
      <c r="E230">
        <v>0</v>
      </c>
      <c r="F230">
        <v>0</v>
      </c>
      <c r="G230">
        <v>0</v>
      </c>
      <c r="N230">
        <v>7.8</v>
      </c>
      <c r="O230" t="s">
        <v>0</v>
      </c>
      <c r="P230" t="s">
        <v>0</v>
      </c>
      <c r="Q230" t="s">
        <v>0</v>
      </c>
      <c r="R230" t="s">
        <v>0</v>
      </c>
      <c r="S230" t="s">
        <v>0</v>
      </c>
      <c r="T230" t="s">
        <v>0</v>
      </c>
      <c r="U230" t="s">
        <v>0</v>
      </c>
      <c r="V230" t="s">
        <v>0</v>
      </c>
      <c r="Y230" t="s">
        <v>0</v>
      </c>
      <c r="Z230">
        <v>1220</v>
      </c>
      <c r="AA230" t="s">
        <v>8</v>
      </c>
    </row>
    <row r="231" spans="2:27" x14ac:dyDescent="0.2">
      <c r="B231">
        <v>1955</v>
      </c>
      <c r="C231">
        <v>3</v>
      </c>
      <c r="D231">
        <v>0</v>
      </c>
      <c r="E231">
        <v>30</v>
      </c>
      <c r="F231">
        <v>0</v>
      </c>
      <c r="G231">
        <v>0</v>
      </c>
      <c r="N231">
        <v>8</v>
      </c>
      <c r="O231" t="s">
        <v>0</v>
      </c>
      <c r="P231" t="s">
        <v>0</v>
      </c>
      <c r="Q231" t="s">
        <v>0</v>
      </c>
      <c r="R231" t="s">
        <v>0</v>
      </c>
      <c r="S231" t="s">
        <v>0</v>
      </c>
      <c r="T231" t="s">
        <v>0</v>
      </c>
      <c r="U231" t="s">
        <v>0</v>
      </c>
      <c r="V231" t="s">
        <v>0</v>
      </c>
      <c r="Y231" t="s">
        <v>0</v>
      </c>
      <c r="Z231">
        <v>775</v>
      </c>
      <c r="AA231" t="s">
        <v>8</v>
      </c>
    </row>
    <row r="232" spans="2:27" x14ac:dyDescent="0.2">
      <c r="B232">
        <v>1955</v>
      </c>
      <c r="C232">
        <v>4</v>
      </c>
      <c r="D232">
        <v>33</v>
      </c>
      <c r="E232">
        <v>30</v>
      </c>
      <c r="F232">
        <v>0</v>
      </c>
      <c r="G232">
        <v>0</v>
      </c>
      <c r="N232">
        <v>5.4</v>
      </c>
      <c r="O232" t="s">
        <v>0</v>
      </c>
      <c r="P232" t="s">
        <v>0</v>
      </c>
      <c r="Q232" t="s">
        <v>0</v>
      </c>
      <c r="R232" t="s">
        <v>0</v>
      </c>
      <c r="S232" t="s">
        <v>0</v>
      </c>
      <c r="T232" t="s">
        <v>0</v>
      </c>
      <c r="U232" t="s">
        <v>0</v>
      </c>
      <c r="V232" t="s">
        <v>0</v>
      </c>
      <c r="Y232" t="s">
        <v>0</v>
      </c>
      <c r="Z232">
        <v>805</v>
      </c>
      <c r="AA232" t="s">
        <v>8</v>
      </c>
    </row>
    <row r="233" spans="2:27" x14ac:dyDescent="0.2">
      <c r="B233">
        <v>1955</v>
      </c>
      <c r="C233">
        <v>5</v>
      </c>
      <c r="D233">
        <v>33</v>
      </c>
      <c r="E233">
        <v>30</v>
      </c>
      <c r="F233">
        <v>30</v>
      </c>
      <c r="G233">
        <v>0</v>
      </c>
      <c r="N233">
        <v>2.5</v>
      </c>
      <c r="O233" t="s">
        <v>0</v>
      </c>
      <c r="P233" t="s">
        <v>0</v>
      </c>
      <c r="Q233" t="s">
        <v>0</v>
      </c>
      <c r="R233" t="s">
        <v>0</v>
      </c>
      <c r="S233" t="s">
        <v>0</v>
      </c>
      <c r="T233" t="s">
        <v>0</v>
      </c>
      <c r="U233" t="s">
        <v>0</v>
      </c>
      <c r="V233" t="s">
        <v>0</v>
      </c>
      <c r="Y233" t="s">
        <v>0</v>
      </c>
      <c r="Z233">
        <v>655</v>
      </c>
      <c r="AA233" t="s">
        <v>8</v>
      </c>
    </row>
    <row r="234" spans="2:27" x14ac:dyDescent="0.2">
      <c r="B234">
        <v>1955</v>
      </c>
      <c r="C234">
        <v>6</v>
      </c>
      <c r="D234">
        <v>33</v>
      </c>
      <c r="E234">
        <v>30</v>
      </c>
      <c r="F234">
        <v>30</v>
      </c>
      <c r="G234">
        <v>0</v>
      </c>
      <c r="N234">
        <v>6.5</v>
      </c>
      <c r="O234" t="s">
        <v>0</v>
      </c>
      <c r="P234" t="s">
        <v>0</v>
      </c>
      <c r="Q234" t="s">
        <v>0</v>
      </c>
      <c r="R234" t="s">
        <v>0</v>
      </c>
      <c r="S234" t="s">
        <v>0</v>
      </c>
      <c r="T234" t="s">
        <v>0</v>
      </c>
      <c r="U234" t="s">
        <v>0</v>
      </c>
      <c r="V234" t="s">
        <v>0</v>
      </c>
      <c r="Y234" t="s">
        <v>0</v>
      </c>
      <c r="Z234">
        <v>765</v>
      </c>
      <c r="AA234" t="s">
        <v>8</v>
      </c>
    </row>
    <row r="235" spans="2:27" x14ac:dyDescent="0.2">
      <c r="B235">
        <v>1956</v>
      </c>
      <c r="C235">
        <v>1</v>
      </c>
      <c r="D235">
        <v>0</v>
      </c>
      <c r="E235">
        <v>0</v>
      </c>
      <c r="F235">
        <v>0</v>
      </c>
      <c r="G235">
        <v>0</v>
      </c>
      <c r="N235">
        <v>12.3</v>
      </c>
      <c r="O235" t="s">
        <v>0</v>
      </c>
      <c r="P235" t="s">
        <v>0</v>
      </c>
      <c r="Q235" t="s">
        <v>0</v>
      </c>
      <c r="R235" t="s">
        <v>0</v>
      </c>
      <c r="S235" t="s">
        <v>0</v>
      </c>
      <c r="T235" t="s">
        <v>0</v>
      </c>
      <c r="U235" t="s">
        <v>0</v>
      </c>
      <c r="V235" t="s">
        <v>0</v>
      </c>
      <c r="Y235" t="s">
        <v>0</v>
      </c>
      <c r="Z235">
        <v>1160</v>
      </c>
      <c r="AA235" t="s">
        <v>8</v>
      </c>
    </row>
    <row r="236" spans="2:27" x14ac:dyDescent="0.2">
      <c r="B236">
        <v>1956</v>
      </c>
      <c r="C236">
        <v>2</v>
      </c>
      <c r="D236">
        <v>0</v>
      </c>
      <c r="E236">
        <v>0</v>
      </c>
      <c r="F236">
        <v>0</v>
      </c>
      <c r="G236">
        <v>0</v>
      </c>
      <c r="N236">
        <v>19.600000000000001</v>
      </c>
      <c r="O236" t="s">
        <v>0</v>
      </c>
      <c r="P236" t="s">
        <v>0</v>
      </c>
      <c r="Q236" t="s">
        <v>0</v>
      </c>
      <c r="R236" t="s">
        <v>0</v>
      </c>
      <c r="S236" t="s">
        <v>0</v>
      </c>
      <c r="T236" t="s">
        <v>0</v>
      </c>
      <c r="U236" t="s">
        <v>0</v>
      </c>
      <c r="V236" t="s">
        <v>0</v>
      </c>
      <c r="Y236" t="s">
        <v>0</v>
      </c>
      <c r="Z236">
        <v>1420</v>
      </c>
      <c r="AA236" t="s">
        <v>8</v>
      </c>
    </row>
    <row r="237" spans="2:27" x14ac:dyDescent="0.2">
      <c r="B237">
        <v>1956</v>
      </c>
      <c r="C237">
        <v>3</v>
      </c>
      <c r="D237">
        <v>0</v>
      </c>
      <c r="E237">
        <v>30</v>
      </c>
      <c r="F237">
        <v>0</v>
      </c>
      <c r="G237">
        <v>0</v>
      </c>
      <c r="N237">
        <v>19.2</v>
      </c>
      <c r="O237" t="s">
        <v>0</v>
      </c>
      <c r="P237" t="s">
        <v>0</v>
      </c>
      <c r="Q237" t="s">
        <v>0</v>
      </c>
      <c r="R237" t="s">
        <v>0</v>
      </c>
      <c r="S237" t="s">
        <v>0</v>
      </c>
      <c r="T237" t="s">
        <v>0</v>
      </c>
      <c r="U237" t="s">
        <v>0</v>
      </c>
      <c r="V237" t="s">
        <v>0</v>
      </c>
      <c r="Y237" t="s">
        <v>0</v>
      </c>
      <c r="Z237">
        <v>1495</v>
      </c>
      <c r="AA237" t="s">
        <v>8</v>
      </c>
    </row>
    <row r="238" spans="2:27" x14ac:dyDescent="0.2">
      <c r="B238">
        <v>1956</v>
      </c>
      <c r="C238">
        <v>4</v>
      </c>
      <c r="D238">
        <v>33</v>
      </c>
      <c r="E238">
        <v>30</v>
      </c>
      <c r="F238">
        <v>0</v>
      </c>
      <c r="G238">
        <v>0</v>
      </c>
      <c r="N238">
        <v>15.1</v>
      </c>
      <c r="O238" t="s">
        <v>0</v>
      </c>
      <c r="P238" t="s">
        <v>0</v>
      </c>
      <c r="Q238" t="s">
        <v>0</v>
      </c>
      <c r="R238" t="s">
        <v>0</v>
      </c>
      <c r="S238" t="s">
        <v>0</v>
      </c>
      <c r="T238" t="s">
        <v>0</v>
      </c>
      <c r="U238" t="s">
        <v>0</v>
      </c>
      <c r="V238" t="s">
        <v>0</v>
      </c>
      <c r="Y238" t="s">
        <v>0</v>
      </c>
      <c r="Z238">
        <v>1315</v>
      </c>
      <c r="AA238" t="s">
        <v>8</v>
      </c>
    </row>
    <row r="239" spans="2:27" x14ac:dyDescent="0.2">
      <c r="B239">
        <v>1956</v>
      </c>
      <c r="C239">
        <v>5</v>
      </c>
      <c r="D239">
        <v>33</v>
      </c>
      <c r="E239">
        <v>30</v>
      </c>
      <c r="F239">
        <v>30</v>
      </c>
      <c r="G239">
        <v>0</v>
      </c>
      <c r="N239">
        <v>15.6</v>
      </c>
      <c r="O239" t="s">
        <v>0</v>
      </c>
      <c r="P239" t="s">
        <v>0</v>
      </c>
      <c r="Q239" t="s">
        <v>0</v>
      </c>
      <c r="R239" t="s">
        <v>0</v>
      </c>
      <c r="S239" t="s">
        <v>0</v>
      </c>
      <c r="T239" t="s">
        <v>0</v>
      </c>
      <c r="U239" t="s">
        <v>0</v>
      </c>
      <c r="V239" t="s">
        <v>0</v>
      </c>
      <c r="Y239" t="s">
        <v>0</v>
      </c>
      <c r="Z239">
        <v>1430</v>
      </c>
      <c r="AA239" t="s">
        <v>8</v>
      </c>
    </row>
    <row r="240" spans="2:27" x14ac:dyDescent="0.2">
      <c r="B240">
        <v>1956</v>
      </c>
      <c r="C240">
        <v>6</v>
      </c>
      <c r="D240">
        <v>33</v>
      </c>
      <c r="E240">
        <v>30</v>
      </c>
      <c r="F240">
        <v>30</v>
      </c>
      <c r="G240">
        <v>0</v>
      </c>
      <c r="N240">
        <v>15.4</v>
      </c>
      <c r="O240" t="s">
        <v>0</v>
      </c>
      <c r="P240" t="s">
        <v>0</v>
      </c>
      <c r="Q240" t="s">
        <v>0</v>
      </c>
      <c r="R240" t="s">
        <v>0</v>
      </c>
      <c r="S240" t="s">
        <v>0</v>
      </c>
      <c r="T240" t="s">
        <v>0</v>
      </c>
      <c r="U240" t="s">
        <v>0</v>
      </c>
      <c r="V240" t="s">
        <v>0</v>
      </c>
      <c r="Y240" t="s">
        <v>0</v>
      </c>
      <c r="Z240">
        <v>1320</v>
      </c>
      <c r="AA240" t="s">
        <v>8</v>
      </c>
    </row>
    <row r="241" spans="2:27" x14ac:dyDescent="0.2">
      <c r="B241">
        <v>1957</v>
      </c>
      <c r="C241">
        <v>1</v>
      </c>
      <c r="D241">
        <v>0</v>
      </c>
      <c r="E241">
        <v>0</v>
      </c>
      <c r="F241">
        <v>0</v>
      </c>
      <c r="G241">
        <v>0</v>
      </c>
      <c r="N241">
        <v>20.8</v>
      </c>
      <c r="O241" t="s">
        <v>0</v>
      </c>
      <c r="P241" t="s">
        <v>0</v>
      </c>
      <c r="Q241" t="s">
        <v>0</v>
      </c>
      <c r="R241" t="s">
        <v>0</v>
      </c>
      <c r="S241" t="s">
        <v>0</v>
      </c>
      <c r="T241" t="s">
        <v>0</v>
      </c>
      <c r="U241" t="s">
        <v>0</v>
      </c>
      <c r="V241" t="s">
        <v>0</v>
      </c>
      <c r="Y241" t="s">
        <v>0</v>
      </c>
      <c r="Z241" t="s">
        <v>0</v>
      </c>
      <c r="AA241" t="s">
        <v>8</v>
      </c>
    </row>
    <row r="242" spans="2:27" x14ac:dyDescent="0.2">
      <c r="B242">
        <v>1957</v>
      </c>
      <c r="C242">
        <v>2</v>
      </c>
      <c r="D242">
        <v>0</v>
      </c>
      <c r="E242">
        <v>0</v>
      </c>
      <c r="F242">
        <v>0</v>
      </c>
      <c r="G242">
        <v>0</v>
      </c>
      <c r="N242">
        <v>13.3</v>
      </c>
      <c r="O242" t="s">
        <v>0</v>
      </c>
      <c r="P242" t="s">
        <v>0</v>
      </c>
      <c r="Q242" t="s">
        <v>0</v>
      </c>
      <c r="R242" t="s">
        <v>0</v>
      </c>
      <c r="S242" t="s">
        <v>0</v>
      </c>
      <c r="T242" t="s">
        <v>0</v>
      </c>
      <c r="U242" t="s">
        <v>0</v>
      </c>
      <c r="V242" t="s">
        <v>0</v>
      </c>
      <c r="Y242" t="s">
        <v>0</v>
      </c>
      <c r="Z242" t="s">
        <v>0</v>
      </c>
      <c r="AA242" t="s">
        <v>8</v>
      </c>
    </row>
    <row r="243" spans="2:27" x14ac:dyDescent="0.2">
      <c r="B243">
        <v>1957</v>
      </c>
      <c r="C243">
        <v>3</v>
      </c>
      <c r="D243">
        <v>0</v>
      </c>
      <c r="E243">
        <v>30</v>
      </c>
      <c r="F243">
        <v>0</v>
      </c>
      <c r="G243">
        <v>0</v>
      </c>
      <c r="N243">
        <v>15.3</v>
      </c>
      <c r="O243" t="s">
        <v>0</v>
      </c>
      <c r="P243" t="s">
        <v>0</v>
      </c>
      <c r="Q243" t="s">
        <v>0</v>
      </c>
      <c r="R243" t="s">
        <v>0</v>
      </c>
      <c r="S243" t="s">
        <v>0</v>
      </c>
      <c r="T243" t="s">
        <v>0</v>
      </c>
      <c r="U243" t="s">
        <v>0</v>
      </c>
      <c r="V243" t="s">
        <v>0</v>
      </c>
      <c r="Y243" t="s">
        <v>0</v>
      </c>
      <c r="Z243" t="s">
        <v>0</v>
      </c>
      <c r="AA243" t="s">
        <v>8</v>
      </c>
    </row>
    <row r="244" spans="2:27" x14ac:dyDescent="0.2">
      <c r="B244">
        <v>1957</v>
      </c>
      <c r="C244">
        <v>4</v>
      </c>
      <c r="D244">
        <v>33</v>
      </c>
      <c r="E244">
        <v>30</v>
      </c>
      <c r="F244">
        <v>0</v>
      </c>
      <c r="G244">
        <v>0</v>
      </c>
      <c r="N244">
        <v>15.8</v>
      </c>
      <c r="O244" t="s">
        <v>0</v>
      </c>
      <c r="P244" t="s">
        <v>0</v>
      </c>
      <c r="Q244" t="s">
        <v>0</v>
      </c>
      <c r="R244" t="s">
        <v>0</v>
      </c>
      <c r="S244" t="s">
        <v>0</v>
      </c>
      <c r="T244" t="s">
        <v>0</v>
      </c>
      <c r="U244" t="s">
        <v>0</v>
      </c>
      <c r="V244" t="s">
        <v>0</v>
      </c>
      <c r="Y244" t="s">
        <v>0</v>
      </c>
      <c r="Z244" t="s">
        <v>0</v>
      </c>
      <c r="AA244" t="s">
        <v>8</v>
      </c>
    </row>
    <row r="245" spans="2:27" x14ac:dyDescent="0.2">
      <c r="B245">
        <v>1957</v>
      </c>
      <c r="C245">
        <v>5</v>
      </c>
      <c r="D245">
        <v>33</v>
      </c>
      <c r="E245">
        <v>30</v>
      </c>
      <c r="F245">
        <v>30</v>
      </c>
      <c r="G245">
        <v>0</v>
      </c>
      <c r="N245">
        <v>17</v>
      </c>
      <c r="O245" t="s">
        <v>0</v>
      </c>
      <c r="P245" t="s">
        <v>0</v>
      </c>
      <c r="Q245" t="s">
        <v>0</v>
      </c>
      <c r="R245" t="s">
        <v>0</v>
      </c>
      <c r="S245" t="s">
        <v>0</v>
      </c>
      <c r="T245" t="s">
        <v>0</v>
      </c>
      <c r="U245" t="s">
        <v>0</v>
      </c>
      <c r="V245" t="s">
        <v>0</v>
      </c>
      <c r="Y245" t="s">
        <v>0</v>
      </c>
      <c r="Z245" t="s">
        <v>0</v>
      </c>
      <c r="AA245" t="s">
        <v>8</v>
      </c>
    </row>
    <row r="246" spans="2:27" x14ac:dyDescent="0.2">
      <c r="B246">
        <v>1957</v>
      </c>
      <c r="C246">
        <v>6</v>
      </c>
      <c r="D246">
        <v>33</v>
      </c>
      <c r="E246">
        <v>30</v>
      </c>
      <c r="F246">
        <v>30</v>
      </c>
      <c r="G246">
        <v>0</v>
      </c>
      <c r="N246">
        <v>14.1</v>
      </c>
      <c r="O246" t="s">
        <v>0</v>
      </c>
      <c r="P246" t="s">
        <v>0</v>
      </c>
      <c r="Q246" t="s">
        <v>0</v>
      </c>
      <c r="R246" t="s">
        <v>0</v>
      </c>
      <c r="S246" t="s">
        <v>0</v>
      </c>
      <c r="T246" t="s">
        <v>0</v>
      </c>
      <c r="U246" t="s">
        <v>0</v>
      </c>
      <c r="V246" t="s">
        <v>0</v>
      </c>
      <c r="Y246" t="s">
        <v>0</v>
      </c>
      <c r="Z246" t="s">
        <v>0</v>
      </c>
      <c r="AA246" t="s">
        <v>8</v>
      </c>
    </row>
    <row r="247" spans="2:27" x14ac:dyDescent="0.2">
      <c r="B247">
        <v>1958</v>
      </c>
      <c r="C247">
        <v>1</v>
      </c>
      <c r="D247">
        <v>0</v>
      </c>
      <c r="E247">
        <v>0</v>
      </c>
      <c r="F247">
        <v>0</v>
      </c>
      <c r="G247">
        <v>0</v>
      </c>
      <c r="N247">
        <v>37.5</v>
      </c>
      <c r="O247" t="s">
        <v>0</v>
      </c>
      <c r="P247" t="s">
        <v>0</v>
      </c>
      <c r="Q247" t="s">
        <v>0</v>
      </c>
      <c r="R247" t="s">
        <v>0</v>
      </c>
      <c r="S247" t="s">
        <v>0</v>
      </c>
      <c r="T247" t="s">
        <v>0</v>
      </c>
      <c r="U247" t="s">
        <v>0</v>
      </c>
      <c r="V247" t="s">
        <v>0</v>
      </c>
      <c r="Y247" t="s">
        <v>0</v>
      </c>
      <c r="Z247" t="s">
        <v>0</v>
      </c>
      <c r="AA247" t="s">
        <v>9</v>
      </c>
    </row>
    <row r="248" spans="2:27" x14ac:dyDescent="0.2">
      <c r="B248">
        <v>1958</v>
      </c>
      <c r="C248">
        <v>2</v>
      </c>
      <c r="D248">
        <v>0</v>
      </c>
      <c r="E248">
        <v>0</v>
      </c>
      <c r="F248">
        <v>0</v>
      </c>
      <c r="G248">
        <v>0</v>
      </c>
      <c r="N248">
        <v>28.7</v>
      </c>
      <c r="O248" t="s">
        <v>0</v>
      </c>
      <c r="P248" t="s">
        <v>0</v>
      </c>
      <c r="Q248" t="s">
        <v>0</v>
      </c>
      <c r="R248" t="s">
        <v>0</v>
      </c>
      <c r="S248" t="s">
        <v>0</v>
      </c>
      <c r="T248" t="s">
        <v>0</v>
      </c>
      <c r="U248" t="s">
        <v>0</v>
      </c>
      <c r="V248" t="s">
        <v>0</v>
      </c>
      <c r="Y248" t="s">
        <v>0</v>
      </c>
      <c r="Z248" t="s">
        <v>0</v>
      </c>
      <c r="AA248" t="s">
        <v>9</v>
      </c>
    </row>
    <row r="249" spans="2:27" x14ac:dyDescent="0.2">
      <c r="B249">
        <v>1958</v>
      </c>
      <c r="C249">
        <v>3</v>
      </c>
      <c r="D249">
        <v>0</v>
      </c>
      <c r="E249">
        <v>30</v>
      </c>
      <c r="F249">
        <v>0</v>
      </c>
      <c r="G249">
        <v>0</v>
      </c>
      <c r="N249">
        <v>24.2</v>
      </c>
      <c r="O249" t="s">
        <v>0</v>
      </c>
      <c r="P249" t="s">
        <v>0</v>
      </c>
      <c r="Q249" t="s">
        <v>0</v>
      </c>
      <c r="R249" t="s">
        <v>0</v>
      </c>
      <c r="S249" t="s">
        <v>0</v>
      </c>
      <c r="T249" t="s">
        <v>0</v>
      </c>
      <c r="U249" t="s">
        <v>0</v>
      </c>
      <c r="V249" t="s">
        <v>0</v>
      </c>
      <c r="Y249" t="s">
        <v>0</v>
      </c>
      <c r="Z249" t="s">
        <v>0</v>
      </c>
      <c r="AA249" t="s">
        <v>9</v>
      </c>
    </row>
    <row r="250" spans="2:27" x14ac:dyDescent="0.2">
      <c r="B250">
        <v>1958</v>
      </c>
      <c r="C250">
        <v>4</v>
      </c>
      <c r="D250">
        <v>33</v>
      </c>
      <c r="E250">
        <v>30</v>
      </c>
      <c r="F250">
        <v>0</v>
      </c>
      <c r="G250">
        <v>0</v>
      </c>
      <c r="N250">
        <v>36.9</v>
      </c>
      <c r="O250" t="s">
        <v>0</v>
      </c>
      <c r="P250" t="s">
        <v>0</v>
      </c>
      <c r="Q250" t="s">
        <v>0</v>
      </c>
      <c r="R250" t="s">
        <v>0</v>
      </c>
      <c r="S250" t="s">
        <v>0</v>
      </c>
      <c r="T250" t="s">
        <v>0</v>
      </c>
      <c r="U250" t="s">
        <v>0</v>
      </c>
      <c r="V250" t="s">
        <v>0</v>
      </c>
      <c r="Y250" t="s">
        <v>0</v>
      </c>
      <c r="Z250" t="s">
        <v>0</v>
      </c>
      <c r="AA250" t="s">
        <v>9</v>
      </c>
    </row>
    <row r="251" spans="2:27" x14ac:dyDescent="0.2">
      <c r="B251">
        <v>1958</v>
      </c>
      <c r="C251">
        <v>5</v>
      </c>
      <c r="D251">
        <v>33</v>
      </c>
      <c r="E251">
        <v>30</v>
      </c>
      <c r="F251">
        <v>30</v>
      </c>
      <c r="G251">
        <v>0</v>
      </c>
      <c r="N251">
        <v>35.700000000000003</v>
      </c>
      <c r="O251" t="s">
        <v>0</v>
      </c>
      <c r="P251" t="s">
        <v>0</v>
      </c>
      <c r="Q251" t="s">
        <v>0</v>
      </c>
      <c r="R251" t="s">
        <v>0</v>
      </c>
      <c r="S251" t="s">
        <v>0</v>
      </c>
      <c r="T251" t="s">
        <v>0</v>
      </c>
      <c r="U251" t="s">
        <v>0</v>
      </c>
      <c r="V251" t="s">
        <v>0</v>
      </c>
      <c r="Y251" t="s">
        <v>0</v>
      </c>
      <c r="Z251" t="s">
        <v>0</v>
      </c>
      <c r="AA251" t="s">
        <v>9</v>
      </c>
    </row>
    <row r="252" spans="2:27" x14ac:dyDescent="0.2">
      <c r="B252">
        <v>1958</v>
      </c>
      <c r="C252">
        <v>6</v>
      </c>
      <c r="D252">
        <v>33</v>
      </c>
      <c r="E252">
        <v>30</v>
      </c>
      <c r="F252">
        <v>30</v>
      </c>
      <c r="G252">
        <v>0</v>
      </c>
      <c r="N252">
        <v>37.5</v>
      </c>
      <c r="O252" t="s">
        <v>0</v>
      </c>
      <c r="P252" t="s">
        <v>0</v>
      </c>
      <c r="Q252" t="s">
        <v>0</v>
      </c>
      <c r="R252" t="s">
        <v>0</v>
      </c>
      <c r="S252" t="s">
        <v>0</v>
      </c>
      <c r="T252" t="s">
        <v>0</v>
      </c>
      <c r="U252" t="s">
        <v>0</v>
      </c>
      <c r="V252" t="s">
        <v>0</v>
      </c>
      <c r="Y252" t="s">
        <v>0</v>
      </c>
      <c r="Z252" t="s">
        <v>0</v>
      </c>
      <c r="AA252" t="s">
        <v>9</v>
      </c>
    </row>
    <row r="253" spans="2:27" x14ac:dyDescent="0.2">
      <c r="B253">
        <v>1959</v>
      </c>
      <c r="C253">
        <v>1</v>
      </c>
      <c r="D253">
        <v>120</v>
      </c>
      <c r="E253">
        <v>0</v>
      </c>
      <c r="F253">
        <v>0</v>
      </c>
      <c r="G253">
        <v>0</v>
      </c>
      <c r="N253">
        <v>44.5</v>
      </c>
      <c r="O253" t="s">
        <v>0</v>
      </c>
      <c r="P253" t="s">
        <v>0</v>
      </c>
      <c r="Q253" t="s">
        <v>0</v>
      </c>
      <c r="R253" t="s">
        <v>0</v>
      </c>
      <c r="S253" t="s">
        <v>0</v>
      </c>
      <c r="T253" t="s">
        <v>0</v>
      </c>
      <c r="U253" t="s">
        <v>0</v>
      </c>
      <c r="V253" t="s">
        <v>0</v>
      </c>
      <c r="Y253" t="s">
        <v>0</v>
      </c>
      <c r="Z253" t="s">
        <v>0</v>
      </c>
      <c r="AA253" t="s">
        <v>9</v>
      </c>
    </row>
    <row r="254" spans="2:27" x14ac:dyDescent="0.2">
      <c r="B254">
        <v>1959</v>
      </c>
      <c r="C254">
        <v>2</v>
      </c>
      <c r="D254">
        <v>0</v>
      </c>
      <c r="E254">
        <v>0</v>
      </c>
      <c r="F254">
        <v>0</v>
      </c>
      <c r="G254">
        <v>0</v>
      </c>
      <c r="N254">
        <v>28.1</v>
      </c>
      <c r="O254" t="s">
        <v>0</v>
      </c>
      <c r="P254" t="s">
        <v>0</v>
      </c>
      <c r="Q254" t="s">
        <v>0</v>
      </c>
      <c r="R254" t="s">
        <v>0</v>
      </c>
      <c r="S254" t="s">
        <v>0</v>
      </c>
      <c r="T254" t="s">
        <v>0</v>
      </c>
      <c r="U254" t="s">
        <v>0</v>
      </c>
      <c r="V254" t="s">
        <v>0</v>
      </c>
      <c r="Y254" t="s">
        <v>0</v>
      </c>
      <c r="Z254" t="s">
        <v>0</v>
      </c>
      <c r="AA254" t="s">
        <v>9</v>
      </c>
    </row>
    <row r="255" spans="2:27" x14ac:dyDescent="0.2">
      <c r="B255">
        <v>1959</v>
      </c>
      <c r="C255">
        <v>3</v>
      </c>
      <c r="D255">
        <v>0</v>
      </c>
      <c r="E255">
        <v>30</v>
      </c>
      <c r="F255">
        <v>0</v>
      </c>
      <c r="G255">
        <v>0</v>
      </c>
      <c r="N255">
        <v>27</v>
      </c>
      <c r="O255" t="s">
        <v>0</v>
      </c>
      <c r="P255" t="s">
        <v>0</v>
      </c>
      <c r="Q255" t="s">
        <v>0</v>
      </c>
      <c r="R255" t="s">
        <v>0</v>
      </c>
      <c r="S255" t="s">
        <v>0</v>
      </c>
      <c r="T255" t="s">
        <v>0</v>
      </c>
      <c r="U255" t="s">
        <v>0</v>
      </c>
      <c r="V255" t="s">
        <v>0</v>
      </c>
      <c r="Y255" t="s">
        <v>0</v>
      </c>
      <c r="Z255" t="s">
        <v>0</v>
      </c>
      <c r="AA255" t="s">
        <v>9</v>
      </c>
    </row>
    <row r="256" spans="2:27" x14ac:dyDescent="0.2">
      <c r="B256">
        <v>1959</v>
      </c>
      <c r="C256">
        <v>4</v>
      </c>
      <c r="D256">
        <v>33</v>
      </c>
      <c r="E256">
        <v>30</v>
      </c>
      <c r="F256">
        <v>0</v>
      </c>
      <c r="G256">
        <v>0</v>
      </c>
      <c r="N256">
        <v>39.5</v>
      </c>
      <c r="O256" t="s">
        <v>0</v>
      </c>
      <c r="P256" t="s">
        <v>0</v>
      </c>
      <c r="Q256" t="s">
        <v>0</v>
      </c>
      <c r="R256" t="s">
        <v>0</v>
      </c>
      <c r="S256" t="s">
        <v>0</v>
      </c>
      <c r="T256" t="s">
        <v>0</v>
      </c>
      <c r="U256" t="s">
        <v>0</v>
      </c>
      <c r="V256" t="s">
        <v>0</v>
      </c>
      <c r="Y256" t="s">
        <v>0</v>
      </c>
      <c r="Z256" t="s">
        <v>0</v>
      </c>
      <c r="AA256" t="s">
        <v>9</v>
      </c>
    </row>
    <row r="257" spans="2:27" x14ac:dyDescent="0.2">
      <c r="B257">
        <v>1959</v>
      </c>
      <c r="C257">
        <v>5</v>
      </c>
      <c r="D257">
        <v>33</v>
      </c>
      <c r="E257">
        <v>30</v>
      </c>
      <c r="F257">
        <v>30</v>
      </c>
      <c r="G257">
        <v>0</v>
      </c>
      <c r="N257">
        <v>39.4</v>
      </c>
      <c r="O257" t="s">
        <v>0</v>
      </c>
      <c r="P257" t="s">
        <v>0</v>
      </c>
      <c r="Q257" t="s">
        <v>0</v>
      </c>
      <c r="R257" t="s">
        <v>0</v>
      </c>
      <c r="S257" t="s">
        <v>0</v>
      </c>
      <c r="T257" t="s">
        <v>0</v>
      </c>
      <c r="U257" t="s">
        <v>0</v>
      </c>
      <c r="V257" t="s">
        <v>0</v>
      </c>
      <c r="Y257" t="s">
        <v>0</v>
      </c>
      <c r="Z257" t="s">
        <v>0</v>
      </c>
      <c r="AA257" t="s">
        <v>9</v>
      </c>
    </row>
    <row r="258" spans="2:27" x14ac:dyDescent="0.2">
      <c r="B258">
        <v>1959</v>
      </c>
      <c r="C258">
        <v>6</v>
      </c>
      <c r="D258">
        <v>33</v>
      </c>
      <c r="E258">
        <v>30</v>
      </c>
      <c r="F258">
        <v>30</v>
      </c>
      <c r="G258">
        <v>0</v>
      </c>
      <c r="N258">
        <v>43</v>
      </c>
      <c r="O258" t="s">
        <v>0</v>
      </c>
      <c r="P258" t="s">
        <v>0</v>
      </c>
      <c r="Q258" t="s">
        <v>0</v>
      </c>
      <c r="R258" t="s">
        <v>0</v>
      </c>
      <c r="S258" t="s">
        <v>0</v>
      </c>
      <c r="T258" t="s">
        <v>0</v>
      </c>
      <c r="U258" t="s">
        <v>0</v>
      </c>
      <c r="V258" t="s">
        <v>0</v>
      </c>
      <c r="Y258" t="s">
        <v>0</v>
      </c>
      <c r="Z258" t="s">
        <v>0</v>
      </c>
      <c r="AA258" t="s">
        <v>9</v>
      </c>
    </row>
    <row r="259" spans="2:27" x14ac:dyDescent="0.2">
      <c r="B259">
        <v>1960</v>
      </c>
      <c r="C259">
        <v>1</v>
      </c>
      <c r="D259">
        <v>0</v>
      </c>
      <c r="E259">
        <v>0</v>
      </c>
      <c r="F259">
        <v>0</v>
      </c>
      <c r="G259">
        <v>0</v>
      </c>
      <c r="N259">
        <v>21.9</v>
      </c>
      <c r="O259" t="s">
        <v>0</v>
      </c>
      <c r="P259" t="s">
        <v>0</v>
      </c>
      <c r="Q259" t="s">
        <v>0</v>
      </c>
      <c r="R259" t="s">
        <v>0</v>
      </c>
      <c r="S259" t="s">
        <v>0</v>
      </c>
      <c r="T259" t="s">
        <v>0</v>
      </c>
      <c r="U259" t="s">
        <v>0</v>
      </c>
      <c r="V259" t="s">
        <v>0</v>
      </c>
      <c r="Y259" t="s">
        <v>0</v>
      </c>
      <c r="Z259" t="s">
        <v>0</v>
      </c>
      <c r="AA259" t="s">
        <v>9</v>
      </c>
    </row>
    <row r="260" spans="2:27" x14ac:dyDescent="0.2">
      <c r="B260">
        <v>1960</v>
      </c>
      <c r="C260">
        <v>2</v>
      </c>
      <c r="D260">
        <v>0</v>
      </c>
      <c r="E260">
        <v>0</v>
      </c>
      <c r="F260">
        <v>0</v>
      </c>
      <c r="G260">
        <v>0</v>
      </c>
      <c r="N260">
        <v>11.5</v>
      </c>
      <c r="O260" t="s">
        <v>0</v>
      </c>
      <c r="P260" t="s">
        <v>0</v>
      </c>
      <c r="Q260" t="s">
        <v>0</v>
      </c>
      <c r="R260" t="s">
        <v>0</v>
      </c>
      <c r="S260" t="s">
        <v>0</v>
      </c>
      <c r="T260" t="s">
        <v>0</v>
      </c>
      <c r="U260" t="s">
        <v>0</v>
      </c>
      <c r="V260" t="s">
        <v>0</v>
      </c>
      <c r="Y260" t="s">
        <v>0</v>
      </c>
      <c r="Z260" t="s">
        <v>0</v>
      </c>
      <c r="AA260" t="s">
        <v>9</v>
      </c>
    </row>
    <row r="261" spans="2:27" x14ac:dyDescent="0.2">
      <c r="B261">
        <v>1960</v>
      </c>
      <c r="C261">
        <v>3</v>
      </c>
      <c r="D261">
        <v>0</v>
      </c>
      <c r="E261">
        <v>30</v>
      </c>
      <c r="F261">
        <v>0</v>
      </c>
      <c r="G261">
        <v>0</v>
      </c>
      <c r="N261">
        <v>29.8</v>
      </c>
      <c r="O261" t="s">
        <v>0</v>
      </c>
      <c r="P261" t="s">
        <v>0</v>
      </c>
      <c r="Q261" t="s">
        <v>0</v>
      </c>
      <c r="R261" t="s">
        <v>0</v>
      </c>
      <c r="S261" t="s">
        <v>0</v>
      </c>
      <c r="T261" t="s">
        <v>0</v>
      </c>
      <c r="U261" t="s">
        <v>0</v>
      </c>
      <c r="V261" t="s">
        <v>0</v>
      </c>
      <c r="Y261" t="s">
        <v>0</v>
      </c>
      <c r="Z261" t="s">
        <v>0</v>
      </c>
      <c r="AA261" t="s">
        <v>9</v>
      </c>
    </row>
    <row r="262" spans="2:27" x14ac:dyDescent="0.2">
      <c r="B262">
        <v>1960</v>
      </c>
      <c r="C262">
        <v>4</v>
      </c>
      <c r="D262">
        <v>33</v>
      </c>
      <c r="E262">
        <v>30</v>
      </c>
      <c r="F262">
        <v>0</v>
      </c>
      <c r="G262">
        <v>0</v>
      </c>
      <c r="N262">
        <v>34</v>
      </c>
      <c r="O262" t="s">
        <v>0</v>
      </c>
      <c r="P262" t="s">
        <v>0</v>
      </c>
      <c r="Q262" t="s">
        <v>0</v>
      </c>
      <c r="R262" t="s">
        <v>0</v>
      </c>
      <c r="S262" t="s">
        <v>0</v>
      </c>
      <c r="T262" t="s">
        <v>0</v>
      </c>
      <c r="U262" t="s">
        <v>0</v>
      </c>
      <c r="V262" t="s">
        <v>0</v>
      </c>
      <c r="Y262" t="s">
        <v>0</v>
      </c>
      <c r="Z262" t="s">
        <v>0</v>
      </c>
      <c r="AA262" t="s">
        <v>9</v>
      </c>
    </row>
    <row r="263" spans="2:27" x14ac:dyDescent="0.2">
      <c r="B263">
        <v>1960</v>
      </c>
      <c r="C263">
        <v>5</v>
      </c>
      <c r="D263">
        <v>33</v>
      </c>
      <c r="E263">
        <v>30</v>
      </c>
      <c r="F263">
        <v>30</v>
      </c>
      <c r="G263">
        <v>0</v>
      </c>
      <c r="N263">
        <v>35.200000000000003</v>
      </c>
      <c r="O263" t="s">
        <v>0</v>
      </c>
      <c r="P263" t="s">
        <v>0</v>
      </c>
      <c r="Q263" t="s">
        <v>0</v>
      </c>
      <c r="R263" t="s">
        <v>0</v>
      </c>
      <c r="S263" t="s">
        <v>0</v>
      </c>
      <c r="T263" t="s">
        <v>0</v>
      </c>
      <c r="U263" t="s">
        <v>0</v>
      </c>
      <c r="V263" t="s">
        <v>0</v>
      </c>
      <c r="Y263" t="s">
        <v>0</v>
      </c>
      <c r="Z263" t="s">
        <v>0</v>
      </c>
      <c r="AA263" t="s">
        <v>9</v>
      </c>
    </row>
    <row r="264" spans="2:27" x14ac:dyDescent="0.2">
      <c r="B264">
        <v>1960</v>
      </c>
      <c r="C264">
        <v>6</v>
      </c>
      <c r="D264">
        <v>33</v>
      </c>
      <c r="E264">
        <v>30</v>
      </c>
      <c r="F264">
        <v>30</v>
      </c>
      <c r="G264">
        <v>0</v>
      </c>
      <c r="N264">
        <v>33.799999999999997</v>
      </c>
      <c r="O264" t="s">
        <v>0</v>
      </c>
      <c r="P264" t="s">
        <v>0</v>
      </c>
      <c r="Q264" t="s">
        <v>0</v>
      </c>
      <c r="R264" t="s">
        <v>0</v>
      </c>
      <c r="S264" t="s">
        <v>0</v>
      </c>
      <c r="T264" t="s">
        <v>0</v>
      </c>
      <c r="U264" t="s">
        <v>0</v>
      </c>
      <c r="V264" t="s">
        <v>0</v>
      </c>
      <c r="Y264" t="s">
        <v>0</v>
      </c>
      <c r="Z264" t="s">
        <v>0</v>
      </c>
      <c r="AA264" t="s">
        <v>9</v>
      </c>
    </row>
    <row r="265" spans="2:27" x14ac:dyDescent="0.2">
      <c r="B265">
        <v>1961</v>
      </c>
      <c r="C265">
        <v>1</v>
      </c>
      <c r="D265">
        <v>0</v>
      </c>
      <c r="E265">
        <v>0</v>
      </c>
      <c r="F265">
        <v>0</v>
      </c>
      <c r="G265">
        <v>0</v>
      </c>
      <c r="N265">
        <v>33.6</v>
      </c>
      <c r="O265" t="s">
        <v>0</v>
      </c>
      <c r="P265" t="s">
        <v>0</v>
      </c>
      <c r="Q265" t="s">
        <v>0</v>
      </c>
      <c r="R265" t="s">
        <v>0</v>
      </c>
      <c r="S265" t="s">
        <v>0</v>
      </c>
      <c r="T265" t="s">
        <v>0</v>
      </c>
      <c r="U265" t="s">
        <v>0</v>
      </c>
      <c r="V265" t="s">
        <v>0</v>
      </c>
      <c r="Y265" t="s">
        <v>0</v>
      </c>
      <c r="Z265" t="s">
        <v>0</v>
      </c>
      <c r="AA265" t="s">
        <v>9</v>
      </c>
    </row>
    <row r="266" spans="2:27" x14ac:dyDescent="0.2">
      <c r="B266">
        <v>1961</v>
      </c>
      <c r="C266">
        <v>2</v>
      </c>
      <c r="D266">
        <v>0</v>
      </c>
      <c r="E266">
        <v>0</v>
      </c>
      <c r="F266">
        <v>0</v>
      </c>
      <c r="G266">
        <v>0</v>
      </c>
      <c r="N266">
        <v>10.5</v>
      </c>
      <c r="O266" t="s">
        <v>0</v>
      </c>
      <c r="P266" t="s">
        <v>0</v>
      </c>
      <c r="Q266" t="s">
        <v>0</v>
      </c>
      <c r="R266" t="s">
        <v>0</v>
      </c>
      <c r="S266" t="s">
        <v>0</v>
      </c>
      <c r="T266" t="s">
        <v>0</v>
      </c>
      <c r="U266" t="s">
        <v>0</v>
      </c>
      <c r="V266" t="s">
        <v>0</v>
      </c>
      <c r="Y266" t="s">
        <v>0</v>
      </c>
      <c r="Z266" t="s">
        <v>0</v>
      </c>
      <c r="AA266" t="s">
        <v>9</v>
      </c>
    </row>
    <row r="267" spans="2:27" x14ac:dyDescent="0.2">
      <c r="B267">
        <v>1961</v>
      </c>
      <c r="C267">
        <v>3</v>
      </c>
      <c r="D267">
        <v>0</v>
      </c>
      <c r="E267">
        <v>30</v>
      </c>
      <c r="F267">
        <v>0</v>
      </c>
      <c r="G267">
        <v>0</v>
      </c>
      <c r="N267">
        <v>17.5</v>
      </c>
      <c r="O267" t="s">
        <v>0</v>
      </c>
      <c r="P267" t="s">
        <v>0</v>
      </c>
      <c r="Q267" t="s">
        <v>0</v>
      </c>
      <c r="R267" t="s">
        <v>0</v>
      </c>
      <c r="S267" t="s">
        <v>0</v>
      </c>
      <c r="T267" t="s">
        <v>0</v>
      </c>
      <c r="U267" t="s">
        <v>0</v>
      </c>
      <c r="V267" t="s">
        <v>0</v>
      </c>
      <c r="Y267" t="s">
        <v>0</v>
      </c>
      <c r="Z267" t="s">
        <v>0</v>
      </c>
      <c r="AA267" t="s">
        <v>9</v>
      </c>
    </row>
    <row r="268" spans="2:27" x14ac:dyDescent="0.2">
      <c r="B268">
        <v>1961</v>
      </c>
      <c r="C268">
        <v>4</v>
      </c>
      <c r="D268">
        <v>33</v>
      </c>
      <c r="E268">
        <v>30</v>
      </c>
      <c r="F268">
        <v>0</v>
      </c>
      <c r="G268">
        <v>0</v>
      </c>
      <c r="N268">
        <v>26.1</v>
      </c>
      <c r="O268" t="s">
        <v>0</v>
      </c>
      <c r="P268" t="s">
        <v>0</v>
      </c>
      <c r="Q268" t="s">
        <v>0</v>
      </c>
      <c r="R268" t="s">
        <v>0</v>
      </c>
      <c r="S268" t="s">
        <v>0</v>
      </c>
      <c r="T268" t="s">
        <v>0</v>
      </c>
      <c r="U268" t="s">
        <v>0</v>
      </c>
      <c r="V268" t="s">
        <v>0</v>
      </c>
      <c r="Y268" t="s">
        <v>0</v>
      </c>
      <c r="Z268" t="s">
        <v>0</v>
      </c>
      <c r="AA268" t="s">
        <v>9</v>
      </c>
    </row>
    <row r="269" spans="2:27" x14ac:dyDescent="0.2">
      <c r="B269">
        <v>1961</v>
      </c>
      <c r="C269">
        <v>5</v>
      </c>
      <c r="D269">
        <v>33</v>
      </c>
      <c r="E269">
        <v>30</v>
      </c>
      <c r="F269">
        <v>30</v>
      </c>
      <c r="G269">
        <v>0</v>
      </c>
      <c r="N269">
        <v>27.6</v>
      </c>
      <c r="O269" t="s">
        <v>0</v>
      </c>
      <c r="P269" t="s">
        <v>0</v>
      </c>
      <c r="Q269" t="s">
        <v>0</v>
      </c>
      <c r="R269" t="s">
        <v>0</v>
      </c>
      <c r="S269" t="s">
        <v>0</v>
      </c>
      <c r="T269" t="s">
        <v>0</v>
      </c>
      <c r="U269" t="s">
        <v>0</v>
      </c>
      <c r="V269" t="s">
        <v>0</v>
      </c>
      <c r="Y269" t="s">
        <v>0</v>
      </c>
      <c r="Z269" t="s">
        <v>0</v>
      </c>
      <c r="AA269" t="s">
        <v>9</v>
      </c>
    </row>
    <row r="270" spans="2:27" x14ac:dyDescent="0.2">
      <c r="B270">
        <v>1961</v>
      </c>
      <c r="C270">
        <v>6</v>
      </c>
      <c r="D270">
        <v>33</v>
      </c>
      <c r="E270">
        <v>30</v>
      </c>
      <c r="F270">
        <v>30</v>
      </c>
      <c r="G270">
        <v>0</v>
      </c>
      <c r="N270">
        <v>29.3</v>
      </c>
      <c r="O270" t="s">
        <v>0</v>
      </c>
      <c r="P270" t="s">
        <v>0</v>
      </c>
      <c r="Q270" t="s">
        <v>0</v>
      </c>
      <c r="R270" t="s">
        <v>0</v>
      </c>
      <c r="S270" t="s">
        <v>0</v>
      </c>
      <c r="T270" t="s">
        <v>0</v>
      </c>
      <c r="U270" t="s">
        <v>0</v>
      </c>
      <c r="V270" t="s">
        <v>0</v>
      </c>
      <c r="Y270" t="s">
        <v>0</v>
      </c>
      <c r="Z270" t="s">
        <v>0</v>
      </c>
      <c r="AA270" t="s">
        <v>9</v>
      </c>
    </row>
    <row r="271" spans="2:27" x14ac:dyDescent="0.2">
      <c r="B271">
        <v>1962</v>
      </c>
      <c r="C271">
        <v>1</v>
      </c>
      <c r="D271">
        <v>0</v>
      </c>
      <c r="E271">
        <v>0</v>
      </c>
      <c r="F271">
        <v>0</v>
      </c>
      <c r="G271">
        <v>0</v>
      </c>
      <c r="N271">
        <v>24.6</v>
      </c>
      <c r="O271" t="s">
        <v>0</v>
      </c>
      <c r="P271" t="s">
        <v>0</v>
      </c>
      <c r="Q271" t="s">
        <v>0</v>
      </c>
      <c r="R271" t="s">
        <v>0</v>
      </c>
      <c r="S271" t="s">
        <v>0</v>
      </c>
      <c r="T271" t="s">
        <v>0</v>
      </c>
      <c r="U271" t="s">
        <v>0</v>
      </c>
      <c r="V271" t="s">
        <v>0</v>
      </c>
      <c r="Y271" t="s">
        <v>0</v>
      </c>
      <c r="Z271" t="s">
        <v>0</v>
      </c>
      <c r="AA271" t="s">
        <v>9</v>
      </c>
    </row>
    <row r="272" spans="2:27" x14ac:dyDescent="0.2">
      <c r="B272">
        <v>1962</v>
      </c>
      <c r="C272">
        <v>2</v>
      </c>
      <c r="D272">
        <v>0</v>
      </c>
      <c r="E272">
        <v>0</v>
      </c>
      <c r="F272">
        <v>0</v>
      </c>
      <c r="G272">
        <v>0</v>
      </c>
      <c r="N272">
        <v>14.1</v>
      </c>
      <c r="O272" t="s">
        <v>0</v>
      </c>
      <c r="P272" t="s">
        <v>0</v>
      </c>
      <c r="Q272" t="s">
        <v>0</v>
      </c>
      <c r="R272" t="s">
        <v>0</v>
      </c>
      <c r="S272" t="s">
        <v>0</v>
      </c>
      <c r="T272" t="s">
        <v>0</v>
      </c>
      <c r="U272" t="s">
        <v>0</v>
      </c>
      <c r="V272" t="s">
        <v>0</v>
      </c>
      <c r="Y272" t="s">
        <v>0</v>
      </c>
      <c r="Z272" t="s">
        <v>0</v>
      </c>
      <c r="AA272" t="s">
        <v>9</v>
      </c>
    </row>
    <row r="273" spans="2:27" x14ac:dyDescent="0.2">
      <c r="B273">
        <v>1962</v>
      </c>
      <c r="C273">
        <v>3</v>
      </c>
      <c r="D273">
        <v>0</v>
      </c>
      <c r="E273">
        <v>30</v>
      </c>
      <c r="F273">
        <v>0</v>
      </c>
      <c r="G273">
        <v>0</v>
      </c>
      <c r="N273">
        <v>18.899999999999999</v>
      </c>
      <c r="O273" t="s">
        <v>0</v>
      </c>
      <c r="P273" t="s">
        <v>0</v>
      </c>
      <c r="Q273" t="s">
        <v>0</v>
      </c>
      <c r="R273" t="s">
        <v>0</v>
      </c>
      <c r="S273" t="s">
        <v>0</v>
      </c>
      <c r="T273" t="s">
        <v>0</v>
      </c>
      <c r="U273" t="s">
        <v>0</v>
      </c>
      <c r="V273" t="s">
        <v>0</v>
      </c>
      <c r="Y273" t="s">
        <v>0</v>
      </c>
      <c r="Z273" t="s">
        <v>0</v>
      </c>
      <c r="AA273" t="s">
        <v>9</v>
      </c>
    </row>
    <row r="274" spans="2:27" x14ac:dyDescent="0.2">
      <c r="B274">
        <v>1962</v>
      </c>
      <c r="C274">
        <v>4</v>
      </c>
      <c r="D274">
        <v>33</v>
      </c>
      <c r="E274">
        <v>30</v>
      </c>
      <c r="F274">
        <v>0</v>
      </c>
      <c r="G274">
        <v>0</v>
      </c>
      <c r="N274">
        <v>28.5</v>
      </c>
      <c r="O274" t="s">
        <v>0</v>
      </c>
      <c r="P274" t="s">
        <v>0</v>
      </c>
      <c r="Q274" t="s">
        <v>0</v>
      </c>
      <c r="R274" t="s">
        <v>0</v>
      </c>
      <c r="S274" t="s">
        <v>0</v>
      </c>
      <c r="T274" t="s">
        <v>0</v>
      </c>
      <c r="U274" t="s">
        <v>0</v>
      </c>
      <c r="V274" t="s">
        <v>0</v>
      </c>
      <c r="Y274" t="s">
        <v>0</v>
      </c>
      <c r="Z274" t="s">
        <v>0</v>
      </c>
      <c r="AA274" t="s">
        <v>9</v>
      </c>
    </row>
    <row r="275" spans="2:27" x14ac:dyDescent="0.2">
      <c r="B275">
        <v>1962</v>
      </c>
      <c r="C275">
        <v>5</v>
      </c>
      <c r="D275">
        <v>33</v>
      </c>
      <c r="E275">
        <v>30</v>
      </c>
      <c r="F275">
        <v>30</v>
      </c>
      <c r="G275">
        <v>0</v>
      </c>
      <c r="N275">
        <v>27</v>
      </c>
      <c r="O275" t="s">
        <v>0</v>
      </c>
      <c r="P275" t="s">
        <v>0</v>
      </c>
      <c r="Q275" t="s">
        <v>0</v>
      </c>
      <c r="R275" t="s">
        <v>0</v>
      </c>
      <c r="S275" t="s">
        <v>0</v>
      </c>
      <c r="T275" t="s">
        <v>0</v>
      </c>
      <c r="U275" t="s">
        <v>0</v>
      </c>
      <c r="V275" t="s">
        <v>0</v>
      </c>
      <c r="Y275" t="s">
        <v>0</v>
      </c>
      <c r="Z275" t="s">
        <v>0</v>
      </c>
      <c r="AA275" t="s">
        <v>9</v>
      </c>
    </row>
    <row r="276" spans="2:27" x14ac:dyDescent="0.2">
      <c r="B276">
        <v>1962</v>
      </c>
      <c r="C276">
        <v>6</v>
      </c>
      <c r="D276">
        <v>33</v>
      </c>
      <c r="E276">
        <v>30</v>
      </c>
      <c r="F276">
        <v>30</v>
      </c>
      <c r="G276">
        <v>0</v>
      </c>
      <c r="N276">
        <v>30.6</v>
      </c>
      <c r="O276" t="s">
        <v>0</v>
      </c>
      <c r="P276" t="s">
        <v>0</v>
      </c>
      <c r="Q276" t="s">
        <v>0</v>
      </c>
      <c r="R276" t="s">
        <v>0</v>
      </c>
      <c r="S276" t="s">
        <v>0</v>
      </c>
      <c r="T276" t="s">
        <v>0</v>
      </c>
      <c r="U276" t="s">
        <v>0</v>
      </c>
      <c r="V276" t="s">
        <v>0</v>
      </c>
      <c r="Y276" t="s">
        <v>0</v>
      </c>
      <c r="Z276" t="s">
        <v>0</v>
      </c>
      <c r="AA276" t="s">
        <v>9</v>
      </c>
    </row>
    <row r="277" spans="2:27" x14ac:dyDescent="0.2">
      <c r="B277">
        <v>1963</v>
      </c>
      <c r="C277">
        <v>1</v>
      </c>
      <c r="D277">
        <v>120</v>
      </c>
      <c r="E277">
        <v>0</v>
      </c>
      <c r="F277">
        <v>0</v>
      </c>
      <c r="G277">
        <v>0</v>
      </c>
      <c r="N277">
        <v>37.9</v>
      </c>
      <c r="O277" t="s">
        <v>0</v>
      </c>
      <c r="P277" t="s">
        <v>0</v>
      </c>
      <c r="Q277" t="s">
        <v>0</v>
      </c>
      <c r="R277" t="s">
        <v>0</v>
      </c>
      <c r="S277" t="s">
        <v>0</v>
      </c>
      <c r="T277" t="s">
        <v>0</v>
      </c>
      <c r="U277" t="s">
        <v>0</v>
      </c>
      <c r="V277" t="s">
        <v>0</v>
      </c>
      <c r="Y277" t="s">
        <v>0</v>
      </c>
      <c r="Z277" t="s">
        <v>0</v>
      </c>
      <c r="AA277" t="s">
        <v>9</v>
      </c>
    </row>
    <row r="278" spans="2:27" x14ac:dyDescent="0.2">
      <c r="B278">
        <v>1963</v>
      </c>
      <c r="C278">
        <v>2</v>
      </c>
      <c r="D278">
        <v>0</v>
      </c>
      <c r="E278">
        <v>0</v>
      </c>
      <c r="F278">
        <v>0</v>
      </c>
      <c r="G278">
        <v>0</v>
      </c>
      <c r="N278">
        <v>27.6</v>
      </c>
      <c r="O278" t="s">
        <v>0</v>
      </c>
      <c r="P278" t="s">
        <v>0</v>
      </c>
      <c r="Q278" t="s">
        <v>0</v>
      </c>
      <c r="R278" t="s">
        <v>0</v>
      </c>
      <c r="S278" t="s">
        <v>0</v>
      </c>
      <c r="T278" t="s">
        <v>0</v>
      </c>
      <c r="U278" t="s">
        <v>0</v>
      </c>
      <c r="V278" t="s">
        <v>0</v>
      </c>
      <c r="Y278" t="s">
        <v>0</v>
      </c>
      <c r="Z278" t="s">
        <v>0</v>
      </c>
      <c r="AA278" t="s">
        <v>9</v>
      </c>
    </row>
    <row r="279" spans="2:27" x14ac:dyDescent="0.2">
      <c r="B279">
        <v>1963</v>
      </c>
      <c r="C279">
        <v>3</v>
      </c>
      <c r="D279">
        <v>0</v>
      </c>
      <c r="E279">
        <v>30</v>
      </c>
      <c r="F279">
        <v>0</v>
      </c>
      <c r="G279">
        <v>0</v>
      </c>
      <c r="N279">
        <v>22.7</v>
      </c>
      <c r="O279" t="s">
        <v>0</v>
      </c>
      <c r="P279" t="s">
        <v>0</v>
      </c>
      <c r="Q279" t="s">
        <v>0</v>
      </c>
      <c r="R279" t="s">
        <v>0</v>
      </c>
      <c r="S279" t="s">
        <v>0</v>
      </c>
      <c r="T279" t="s">
        <v>0</v>
      </c>
      <c r="U279" t="s">
        <v>0</v>
      </c>
      <c r="V279" t="s">
        <v>0</v>
      </c>
      <c r="Y279" t="s">
        <v>0</v>
      </c>
      <c r="Z279" t="s">
        <v>0</v>
      </c>
      <c r="AA279" t="s">
        <v>9</v>
      </c>
    </row>
    <row r="280" spans="2:27" x14ac:dyDescent="0.2">
      <c r="B280">
        <v>1963</v>
      </c>
      <c r="C280">
        <v>4</v>
      </c>
      <c r="D280">
        <v>33</v>
      </c>
      <c r="E280">
        <v>30</v>
      </c>
      <c r="F280">
        <v>0</v>
      </c>
      <c r="G280">
        <v>0</v>
      </c>
      <c r="N280">
        <v>41.5</v>
      </c>
      <c r="O280" t="s">
        <v>0</v>
      </c>
      <c r="P280" t="s">
        <v>0</v>
      </c>
      <c r="Q280" t="s">
        <v>0</v>
      </c>
      <c r="R280" t="s">
        <v>0</v>
      </c>
      <c r="S280" t="s">
        <v>0</v>
      </c>
      <c r="T280" t="s">
        <v>0</v>
      </c>
      <c r="U280" t="s">
        <v>0</v>
      </c>
      <c r="V280" t="s">
        <v>0</v>
      </c>
      <c r="Y280" t="s">
        <v>0</v>
      </c>
      <c r="Z280" t="s">
        <v>0</v>
      </c>
      <c r="AA280" t="s">
        <v>9</v>
      </c>
    </row>
    <row r="281" spans="2:27" x14ac:dyDescent="0.2">
      <c r="B281">
        <v>1963</v>
      </c>
      <c r="C281">
        <v>5</v>
      </c>
      <c r="D281">
        <v>33</v>
      </c>
      <c r="E281">
        <v>30</v>
      </c>
      <c r="F281">
        <v>30</v>
      </c>
      <c r="G281">
        <v>0</v>
      </c>
      <c r="N281">
        <v>32.299999999999997</v>
      </c>
      <c r="O281" t="s">
        <v>0</v>
      </c>
      <c r="P281" t="s">
        <v>0</v>
      </c>
      <c r="Q281" t="s">
        <v>0</v>
      </c>
      <c r="R281" t="s">
        <v>0</v>
      </c>
      <c r="S281" t="s">
        <v>0</v>
      </c>
      <c r="T281" t="s">
        <v>0</v>
      </c>
      <c r="U281" t="s">
        <v>0</v>
      </c>
      <c r="V281" t="s">
        <v>0</v>
      </c>
      <c r="Y281" t="s">
        <v>0</v>
      </c>
      <c r="Z281" t="s">
        <v>0</v>
      </c>
      <c r="AA281" t="s">
        <v>9</v>
      </c>
    </row>
    <row r="282" spans="2:27" x14ac:dyDescent="0.2">
      <c r="B282">
        <v>1963</v>
      </c>
      <c r="C282">
        <v>6</v>
      </c>
      <c r="D282">
        <v>33</v>
      </c>
      <c r="E282">
        <v>30</v>
      </c>
      <c r="F282">
        <v>30</v>
      </c>
      <c r="G282">
        <v>0</v>
      </c>
      <c r="N282">
        <v>44.1</v>
      </c>
      <c r="O282" t="s">
        <v>0</v>
      </c>
      <c r="P282" t="s">
        <v>0</v>
      </c>
      <c r="Q282" t="s">
        <v>0</v>
      </c>
      <c r="R282" t="s">
        <v>0</v>
      </c>
      <c r="S282" t="s">
        <v>0</v>
      </c>
      <c r="T282" t="s">
        <v>0</v>
      </c>
      <c r="U282" t="s">
        <v>0</v>
      </c>
      <c r="V282" t="s">
        <v>0</v>
      </c>
      <c r="Y282" t="s">
        <v>0</v>
      </c>
      <c r="Z282" t="s">
        <v>0</v>
      </c>
      <c r="AA282" t="s">
        <v>9</v>
      </c>
    </row>
    <row r="283" spans="2:27" x14ac:dyDescent="0.2">
      <c r="B283">
        <v>1964</v>
      </c>
      <c r="C283">
        <v>1</v>
      </c>
      <c r="D283">
        <v>0</v>
      </c>
      <c r="E283">
        <v>0</v>
      </c>
      <c r="F283">
        <v>0</v>
      </c>
      <c r="G283">
        <v>0</v>
      </c>
      <c r="N283">
        <v>10.1</v>
      </c>
      <c r="O283" t="s">
        <v>0</v>
      </c>
      <c r="P283" t="s">
        <v>0</v>
      </c>
      <c r="Q283" t="s">
        <v>0</v>
      </c>
      <c r="R283" t="s">
        <v>0</v>
      </c>
      <c r="S283" t="s">
        <v>0</v>
      </c>
      <c r="T283" t="s">
        <v>0</v>
      </c>
      <c r="U283" t="s">
        <v>0</v>
      </c>
      <c r="V283" t="s">
        <v>0</v>
      </c>
      <c r="Y283" t="s">
        <v>0</v>
      </c>
      <c r="Z283" t="s">
        <v>0</v>
      </c>
      <c r="AA283" t="s">
        <v>10</v>
      </c>
    </row>
    <row r="284" spans="2:27" x14ac:dyDescent="0.2">
      <c r="B284">
        <v>1964</v>
      </c>
      <c r="C284">
        <v>2</v>
      </c>
      <c r="D284">
        <v>0</v>
      </c>
      <c r="E284">
        <v>0</v>
      </c>
      <c r="F284">
        <v>0</v>
      </c>
      <c r="G284">
        <v>0</v>
      </c>
      <c r="N284">
        <v>6</v>
      </c>
      <c r="O284" t="s">
        <v>0</v>
      </c>
      <c r="P284" t="s">
        <v>0</v>
      </c>
      <c r="Q284" t="s">
        <v>0</v>
      </c>
      <c r="R284" t="s">
        <v>0</v>
      </c>
      <c r="S284" t="s">
        <v>0</v>
      </c>
      <c r="T284" t="s">
        <v>0</v>
      </c>
      <c r="U284" t="s">
        <v>0</v>
      </c>
      <c r="V284" t="s">
        <v>0</v>
      </c>
      <c r="Y284" t="s">
        <v>0</v>
      </c>
      <c r="Z284" t="s">
        <v>0</v>
      </c>
      <c r="AA284" t="s">
        <v>10</v>
      </c>
    </row>
    <row r="285" spans="2:27" x14ac:dyDescent="0.2">
      <c r="B285">
        <v>1964</v>
      </c>
      <c r="C285">
        <v>3</v>
      </c>
      <c r="D285">
        <v>0</v>
      </c>
      <c r="E285">
        <v>30</v>
      </c>
      <c r="F285">
        <v>0</v>
      </c>
      <c r="G285">
        <v>0</v>
      </c>
      <c r="N285">
        <v>17</v>
      </c>
      <c r="O285" t="s">
        <v>0</v>
      </c>
      <c r="P285" t="s">
        <v>0</v>
      </c>
      <c r="Q285" t="s">
        <v>0</v>
      </c>
      <c r="R285" t="s">
        <v>0</v>
      </c>
      <c r="S285" t="s">
        <v>0</v>
      </c>
      <c r="T285" t="s">
        <v>0</v>
      </c>
      <c r="U285" t="s">
        <v>0</v>
      </c>
      <c r="V285" t="s">
        <v>0</v>
      </c>
      <c r="Y285" t="s">
        <v>0</v>
      </c>
      <c r="Z285" t="s">
        <v>0</v>
      </c>
      <c r="AA285" t="s">
        <v>10</v>
      </c>
    </row>
    <row r="286" spans="2:27" x14ac:dyDescent="0.2">
      <c r="B286">
        <v>1964</v>
      </c>
      <c r="C286">
        <v>4</v>
      </c>
      <c r="D286">
        <v>33</v>
      </c>
      <c r="E286">
        <v>30</v>
      </c>
      <c r="F286">
        <v>0</v>
      </c>
      <c r="G286">
        <v>0</v>
      </c>
      <c r="N286">
        <v>20.7</v>
      </c>
      <c r="O286" t="s">
        <v>0</v>
      </c>
      <c r="P286" t="s">
        <v>0</v>
      </c>
      <c r="Q286" t="s">
        <v>0</v>
      </c>
      <c r="R286" t="s">
        <v>0</v>
      </c>
      <c r="S286" t="s">
        <v>0</v>
      </c>
      <c r="T286" t="s">
        <v>0</v>
      </c>
      <c r="U286" t="s">
        <v>0</v>
      </c>
      <c r="V286" t="s">
        <v>0</v>
      </c>
      <c r="Y286" t="s">
        <v>0</v>
      </c>
      <c r="Z286" t="s">
        <v>0</v>
      </c>
      <c r="AA286" t="s">
        <v>10</v>
      </c>
    </row>
    <row r="287" spans="2:27" x14ac:dyDescent="0.2">
      <c r="B287">
        <v>1964</v>
      </c>
      <c r="C287">
        <v>5</v>
      </c>
      <c r="D287">
        <v>33</v>
      </c>
      <c r="E287">
        <v>30</v>
      </c>
      <c r="F287">
        <v>30</v>
      </c>
      <c r="G287">
        <v>0</v>
      </c>
      <c r="N287">
        <v>22.2</v>
      </c>
      <c r="O287" t="s">
        <v>0</v>
      </c>
      <c r="P287" t="s">
        <v>0</v>
      </c>
      <c r="Q287" t="s">
        <v>0</v>
      </c>
      <c r="R287" t="s">
        <v>0</v>
      </c>
      <c r="S287" t="s">
        <v>0</v>
      </c>
      <c r="T287" t="s">
        <v>0</v>
      </c>
      <c r="U287" t="s">
        <v>0</v>
      </c>
      <c r="V287" t="s">
        <v>0</v>
      </c>
      <c r="Y287" t="s">
        <v>0</v>
      </c>
      <c r="Z287" t="s">
        <v>0</v>
      </c>
      <c r="AA287" t="s">
        <v>10</v>
      </c>
    </row>
    <row r="288" spans="2:27" x14ac:dyDescent="0.2">
      <c r="B288">
        <v>1964</v>
      </c>
      <c r="C288">
        <v>6</v>
      </c>
      <c r="D288">
        <v>33</v>
      </c>
      <c r="E288">
        <v>30</v>
      </c>
      <c r="F288">
        <v>30</v>
      </c>
      <c r="G288">
        <v>0</v>
      </c>
      <c r="N288">
        <v>23.5</v>
      </c>
      <c r="O288" t="s">
        <v>0</v>
      </c>
      <c r="P288" t="s">
        <v>0</v>
      </c>
      <c r="Q288" t="s">
        <v>0</v>
      </c>
      <c r="R288" t="s">
        <v>0</v>
      </c>
      <c r="S288" t="s">
        <v>0</v>
      </c>
      <c r="T288" t="s">
        <v>0</v>
      </c>
      <c r="U288" t="s">
        <v>0</v>
      </c>
      <c r="V288" t="s">
        <v>0</v>
      </c>
      <c r="Y288" t="s">
        <v>0</v>
      </c>
      <c r="Z288" t="s">
        <v>0</v>
      </c>
      <c r="AA288" t="s">
        <v>10</v>
      </c>
    </row>
    <row r="289" spans="2:27" x14ac:dyDescent="0.2">
      <c r="B289">
        <v>1965</v>
      </c>
      <c r="C289">
        <v>1</v>
      </c>
      <c r="D289">
        <v>0</v>
      </c>
      <c r="E289">
        <v>0</v>
      </c>
      <c r="F289">
        <v>0</v>
      </c>
      <c r="G289">
        <v>0</v>
      </c>
      <c r="N289">
        <v>40.200000000000003</v>
      </c>
      <c r="O289" t="s">
        <v>0</v>
      </c>
      <c r="P289" t="s">
        <v>0</v>
      </c>
      <c r="Q289" t="s">
        <v>0</v>
      </c>
      <c r="R289" t="s">
        <v>0</v>
      </c>
      <c r="S289" t="s">
        <v>0</v>
      </c>
      <c r="T289" t="s">
        <v>0</v>
      </c>
      <c r="U289" t="s">
        <v>0</v>
      </c>
      <c r="V289" t="s">
        <v>0</v>
      </c>
      <c r="Y289" t="s">
        <v>0</v>
      </c>
      <c r="Z289" t="s">
        <v>0</v>
      </c>
      <c r="AA289" t="s">
        <v>10</v>
      </c>
    </row>
    <row r="290" spans="2:27" x14ac:dyDescent="0.2">
      <c r="B290">
        <v>1965</v>
      </c>
      <c r="C290">
        <v>2</v>
      </c>
      <c r="D290">
        <v>0</v>
      </c>
      <c r="E290">
        <v>0</v>
      </c>
      <c r="F290">
        <v>0</v>
      </c>
      <c r="G290">
        <v>0</v>
      </c>
      <c r="N290">
        <v>25.8</v>
      </c>
      <c r="O290" t="s">
        <v>0</v>
      </c>
      <c r="P290" t="s">
        <v>0</v>
      </c>
      <c r="Q290" t="s">
        <v>0</v>
      </c>
      <c r="R290" t="s">
        <v>0</v>
      </c>
      <c r="S290" t="s">
        <v>0</v>
      </c>
      <c r="T290" t="s">
        <v>0</v>
      </c>
      <c r="U290" t="s">
        <v>0</v>
      </c>
      <c r="V290" t="s">
        <v>0</v>
      </c>
      <c r="Y290" t="s">
        <v>0</v>
      </c>
      <c r="Z290" t="s">
        <v>0</v>
      </c>
      <c r="AA290" t="s">
        <v>10</v>
      </c>
    </row>
    <row r="291" spans="2:27" x14ac:dyDescent="0.2">
      <c r="B291">
        <v>1965</v>
      </c>
      <c r="C291">
        <v>3</v>
      </c>
      <c r="D291">
        <v>0</v>
      </c>
      <c r="E291">
        <v>30</v>
      </c>
      <c r="F291">
        <v>0</v>
      </c>
      <c r="G291">
        <v>0</v>
      </c>
      <c r="N291">
        <v>25.8</v>
      </c>
      <c r="O291" t="s">
        <v>0</v>
      </c>
      <c r="P291" t="s">
        <v>0</v>
      </c>
      <c r="Q291" t="s">
        <v>0</v>
      </c>
      <c r="R291" t="s">
        <v>0</v>
      </c>
      <c r="S291" t="s">
        <v>0</v>
      </c>
      <c r="T291" t="s">
        <v>0</v>
      </c>
      <c r="U291" t="s">
        <v>0</v>
      </c>
      <c r="V291" t="s">
        <v>0</v>
      </c>
      <c r="Y291" t="s">
        <v>0</v>
      </c>
      <c r="Z291" t="s">
        <v>0</v>
      </c>
      <c r="AA291" t="s">
        <v>10</v>
      </c>
    </row>
    <row r="292" spans="2:27" x14ac:dyDescent="0.2">
      <c r="B292">
        <v>1965</v>
      </c>
      <c r="C292">
        <v>4</v>
      </c>
      <c r="D292">
        <v>33</v>
      </c>
      <c r="E292">
        <v>30</v>
      </c>
      <c r="F292">
        <v>0</v>
      </c>
      <c r="G292">
        <v>0</v>
      </c>
      <c r="N292">
        <v>30.7</v>
      </c>
      <c r="O292" t="s">
        <v>0</v>
      </c>
      <c r="P292" t="s">
        <v>0</v>
      </c>
      <c r="Q292" t="s">
        <v>0</v>
      </c>
      <c r="R292" t="s">
        <v>0</v>
      </c>
      <c r="S292" t="s">
        <v>0</v>
      </c>
      <c r="T292" t="s">
        <v>0</v>
      </c>
      <c r="U292" t="s">
        <v>0</v>
      </c>
      <c r="V292" t="s">
        <v>0</v>
      </c>
      <c r="Y292" t="s">
        <v>0</v>
      </c>
      <c r="Z292" t="s">
        <v>0</v>
      </c>
      <c r="AA292" t="s">
        <v>10</v>
      </c>
    </row>
    <row r="293" spans="2:27" x14ac:dyDescent="0.2">
      <c r="B293">
        <v>1965</v>
      </c>
      <c r="C293">
        <v>5</v>
      </c>
      <c r="D293">
        <v>33</v>
      </c>
      <c r="E293">
        <v>30</v>
      </c>
      <c r="F293">
        <v>30</v>
      </c>
      <c r="G293">
        <v>0</v>
      </c>
      <c r="N293">
        <v>29.9</v>
      </c>
      <c r="O293" t="s">
        <v>0</v>
      </c>
      <c r="P293" t="s">
        <v>0</v>
      </c>
      <c r="Q293" t="s">
        <v>0</v>
      </c>
      <c r="R293" t="s">
        <v>0</v>
      </c>
      <c r="S293" t="s">
        <v>0</v>
      </c>
      <c r="T293" t="s">
        <v>0</v>
      </c>
      <c r="U293" t="s">
        <v>0</v>
      </c>
      <c r="V293" t="s">
        <v>0</v>
      </c>
      <c r="Y293" t="s">
        <v>0</v>
      </c>
      <c r="Z293" t="s">
        <v>0</v>
      </c>
      <c r="AA293" t="s">
        <v>10</v>
      </c>
    </row>
    <row r="294" spans="2:27" x14ac:dyDescent="0.2">
      <c r="B294">
        <v>1965</v>
      </c>
      <c r="C294">
        <v>6</v>
      </c>
      <c r="D294">
        <v>33</v>
      </c>
      <c r="E294">
        <v>30</v>
      </c>
      <c r="F294">
        <v>30</v>
      </c>
      <c r="G294">
        <v>0</v>
      </c>
      <c r="N294">
        <v>38.6</v>
      </c>
      <c r="O294" t="s">
        <v>0</v>
      </c>
      <c r="P294" t="s">
        <v>0</v>
      </c>
      <c r="Q294" t="s">
        <v>0</v>
      </c>
      <c r="R294" t="s">
        <v>0</v>
      </c>
      <c r="S294" t="s">
        <v>0</v>
      </c>
      <c r="T294" t="s">
        <v>0</v>
      </c>
      <c r="U294" t="s">
        <v>0</v>
      </c>
      <c r="V294" t="s">
        <v>0</v>
      </c>
      <c r="Y294" t="s">
        <v>0</v>
      </c>
      <c r="Z294" t="s">
        <v>0</v>
      </c>
      <c r="AA294" t="s">
        <v>10</v>
      </c>
    </row>
    <row r="295" spans="2:27" x14ac:dyDescent="0.2">
      <c r="B295">
        <v>1966</v>
      </c>
      <c r="C295">
        <v>1</v>
      </c>
      <c r="D295">
        <v>0</v>
      </c>
      <c r="E295">
        <v>0</v>
      </c>
      <c r="F295">
        <v>0</v>
      </c>
      <c r="G295">
        <v>0</v>
      </c>
      <c r="N295">
        <v>37.1</v>
      </c>
      <c r="O295" t="s">
        <v>0</v>
      </c>
      <c r="P295" t="s">
        <v>0</v>
      </c>
      <c r="Q295" t="s">
        <v>0</v>
      </c>
      <c r="R295" t="s">
        <v>0</v>
      </c>
      <c r="S295" t="s">
        <v>0</v>
      </c>
      <c r="T295" t="s">
        <v>0</v>
      </c>
      <c r="U295" t="s">
        <v>0</v>
      </c>
      <c r="V295" t="s">
        <v>0</v>
      </c>
      <c r="Y295" t="s">
        <v>0</v>
      </c>
      <c r="Z295" t="s">
        <v>0</v>
      </c>
      <c r="AA295" t="s">
        <v>10</v>
      </c>
    </row>
    <row r="296" spans="2:27" x14ac:dyDescent="0.2">
      <c r="B296">
        <v>1966</v>
      </c>
      <c r="C296">
        <v>2</v>
      </c>
      <c r="D296">
        <v>0</v>
      </c>
      <c r="E296">
        <v>0</v>
      </c>
      <c r="F296">
        <v>0</v>
      </c>
      <c r="G296">
        <v>0</v>
      </c>
      <c r="N296">
        <v>29.7</v>
      </c>
      <c r="O296" t="s">
        <v>0</v>
      </c>
      <c r="P296" t="s">
        <v>0</v>
      </c>
      <c r="Q296" t="s">
        <v>0</v>
      </c>
      <c r="R296" t="s">
        <v>0</v>
      </c>
      <c r="S296" t="s">
        <v>0</v>
      </c>
      <c r="T296" t="s">
        <v>0</v>
      </c>
      <c r="U296" t="s">
        <v>0</v>
      </c>
      <c r="V296" t="s">
        <v>0</v>
      </c>
      <c r="Y296" t="s">
        <v>0</v>
      </c>
      <c r="Z296" t="s">
        <v>0</v>
      </c>
      <c r="AA296" t="s">
        <v>10</v>
      </c>
    </row>
    <row r="297" spans="2:27" x14ac:dyDescent="0.2">
      <c r="B297">
        <v>1966</v>
      </c>
      <c r="C297">
        <v>3</v>
      </c>
      <c r="D297">
        <v>0</v>
      </c>
      <c r="E297">
        <v>30</v>
      </c>
      <c r="F297">
        <v>0</v>
      </c>
      <c r="G297">
        <v>0</v>
      </c>
      <c r="N297">
        <v>25.2</v>
      </c>
      <c r="O297" t="s">
        <v>0</v>
      </c>
      <c r="P297" t="s">
        <v>0</v>
      </c>
      <c r="Q297" t="s">
        <v>0</v>
      </c>
      <c r="R297" t="s">
        <v>0</v>
      </c>
      <c r="S297" t="s">
        <v>0</v>
      </c>
      <c r="T297" t="s">
        <v>0</v>
      </c>
      <c r="U297" t="s">
        <v>0</v>
      </c>
      <c r="V297" t="s">
        <v>0</v>
      </c>
      <c r="Y297" t="s">
        <v>0</v>
      </c>
      <c r="Z297" t="s">
        <v>0</v>
      </c>
      <c r="AA297" t="s">
        <v>10</v>
      </c>
    </row>
    <row r="298" spans="2:27" x14ac:dyDescent="0.2">
      <c r="B298">
        <v>1966</v>
      </c>
      <c r="C298">
        <v>4</v>
      </c>
      <c r="D298">
        <v>33</v>
      </c>
      <c r="E298">
        <v>30</v>
      </c>
      <c r="F298">
        <v>0</v>
      </c>
      <c r="G298">
        <v>0</v>
      </c>
      <c r="N298">
        <v>49.3</v>
      </c>
      <c r="O298" t="s">
        <v>0</v>
      </c>
      <c r="P298" t="s">
        <v>0</v>
      </c>
      <c r="Q298" t="s">
        <v>0</v>
      </c>
      <c r="R298" t="s">
        <v>0</v>
      </c>
      <c r="S298" t="s">
        <v>0</v>
      </c>
      <c r="T298" t="s">
        <v>0</v>
      </c>
      <c r="U298" t="s">
        <v>0</v>
      </c>
      <c r="V298" t="s">
        <v>0</v>
      </c>
      <c r="Y298" t="s">
        <v>0</v>
      </c>
      <c r="Z298" t="s">
        <v>0</v>
      </c>
      <c r="AA298" t="s">
        <v>10</v>
      </c>
    </row>
    <row r="299" spans="2:27" x14ac:dyDescent="0.2">
      <c r="B299">
        <v>1966</v>
      </c>
      <c r="C299">
        <v>5</v>
      </c>
      <c r="D299">
        <v>33</v>
      </c>
      <c r="E299">
        <v>30</v>
      </c>
      <c r="F299">
        <v>30</v>
      </c>
      <c r="G299">
        <v>0</v>
      </c>
      <c r="N299">
        <v>34.5</v>
      </c>
      <c r="O299" t="s">
        <v>0</v>
      </c>
      <c r="P299" t="s">
        <v>0</v>
      </c>
      <c r="Q299" t="s">
        <v>0</v>
      </c>
      <c r="R299" t="s">
        <v>0</v>
      </c>
      <c r="S299" t="s">
        <v>0</v>
      </c>
      <c r="T299" t="s">
        <v>0</v>
      </c>
      <c r="U299" t="s">
        <v>0</v>
      </c>
      <c r="V299" t="s">
        <v>0</v>
      </c>
      <c r="Y299" t="s">
        <v>0</v>
      </c>
      <c r="Z299" t="s">
        <v>0</v>
      </c>
      <c r="AA299" t="s">
        <v>10</v>
      </c>
    </row>
    <row r="300" spans="2:27" x14ac:dyDescent="0.2">
      <c r="B300">
        <v>1966</v>
      </c>
      <c r="C300">
        <v>6</v>
      </c>
      <c r="D300">
        <v>33</v>
      </c>
      <c r="E300">
        <v>30</v>
      </c>
      <c r="F300">
        <v>30</v>
      </c>
      <c r="G300">
        <v>0</v>
      </c>
      <c r="N300">
        <v>38.1</v>
      </c>
      <c r="O300" t="s">
        <v>0</v>
      </c>
      <c r="P300" t="s">
        <v>0</v>
      </c>
      <c r="Q300" t="s">
        <v>0</v>
      </c>
      <c r="R300" t="s">
        <v>0</v>
      </c>
      <c r="S300" t="s">
        <v>0</v>
      </c>
      <c r="T300" t="s">
        <v>0</v>
      </c>
      <c r="U300" t="s">
        <v>0</v>
      </c>
      <c r="V300" t="s">
        <v>0</v>
      </c>
      <c r="Y300" t="s">
        <v>0</v>
      </c>
      <c r="Z300" t="s">
        <v>0</v>
      </c>
      <c r="AA300" t="s">
        <v>10</v>
      </c>
    </row>
    <row r="301" spans="2:27" x14ac:dyDescent="0.2">
      <c r="B301">
        <v>1967</v>
      </c>
      <c r="C301">
        <v>1</v>
      </c>
      <c r="D301">
        <v>240</v>
      </c>
      <c r="E301">
        <v>0</v>
      </c>
      <c r="F301">
        <v>0</v>
      </c>
      <c r="G301">
        <v>0</v>
      </c>
      <c r="N301">
        <v>11.7</v>
      </c>
      <c r="O301" t="s">
        <v>0</v>
      </c>
      <c r="P301" t="s">
        <v>0</v>
      </c>
      <c r="Q301" t="s">
        <v>0</v>
      </c>
      <c r="R301">
        <v>5.4</v>
      </c>
      <c r="S301" t="s">
        <v>0</v>
      </c>
      <c r="T301" t="s">
        <v>0</v>
      </c>
      <c r="U301">
        <v>27.33</v>
      </c>
      <c r="V301">
        <v>371</v>
      </c>
      <c r="Y301" t="s">
        <v>0</v>
      </c>
      <c r="Z301" t="s">
        <v>0</v>
      </c>
      <c r="AA301" t="s">
        <v>10</v>
      </c>
    </row>
    <row r="302" spans="2:27" x14ac:dyDescent="0.2">
      <c r="B302">
        <v>1967</v>
      </c>
      <c r="C302">
        <v>2</v>
      </c>
      <c r="D302">
        <v>0</v>
      </c>
      <c r="E302">
        <v>0</v>
      </c>
      <c r="F302">
        <v>0</v>
      </c>
      <c r="G302">
        <v>0</v>
      </c>
      <c r="N302">
        <v>6.6</v>
      </c>
      <c r="O302" t="s">
        <v>0</v>
      </c>
      <c r="P302" t="s">
        <v>0</v>
      </c>
      <c r="Q302" t="s">
        <v>0</v>
      </c>
      <c r="R302">
        <v>5.4</v>
      </c>
      <c r="S302" t="s">
        <v>0</v>
      </c>
      <c r="T302" t="s">
        <v>0</v>
      </c>
      <c r="U302">
        <v>17.72</v>
      </c>
      <c r="V302">
        <v>316</v>
      </c>
      <c r="Y302" t="s">
        <v>0</v>
      </c>
      <c r="Z302" t="s">
        <v>0</v>
      </c>
      <c r="AA302" t="s">
        <v>10</v>
      </c>
    </row>
    <row r="303" spans="2:27" x14ac:dyDescent="0.2">
      <c r="B303">
        <v>1967</v>
      </c>
      <c r="C303">
        <v>3</v>
      </c>
      <c r="D303">
        <v>0</v>
      </c>
      <c r="E303">
        <v>30</v>
      </c>
      <c r="F303">
        <v>0</v>
      </c>
      <c r="G303">
        <v>0</v>
      </c>
      <c r="N303">
        <v>6.5</v>
      </c>
      <c r="O303" t="s">
        <v>0</v>
      </c>
      <c r="P303" t="s">
        <v>0</v>
      </c>
      <c r="Q303" t="s">
        <v>0</v>
      </c>
      <c r="R303">
        <v>5.3</v>
      </c>
      <c r="S303" t="s">
        <v>0</v>
      </c>
      <c r="T303" t="s">
        <v>0</v>
      </c>
      <c r="U303">
        <v>50.59</v>
      </c>
      <c r="V303">
        <v>259</v>
      </c>
      <c r="Y303" t="s">
        <v>0</v>
      </c>
      <c r="Z303" t="s">
        <v>0</v>
      </c>
      <c r="AA303" t="s">
        <v>10</v>
      </c>
    </row>
    <row r="304" spans="2:27" x14ac:dyDescent="0.2">
      <c r="B304">
        <v>1967</v>
      </c>
      <c r="C304">
        <v>4</v>
      </c>
      <c r="D304">
        <v>60</v>
      </c>
      <c r="E304">
        <v>30</v>
      </c>
      <c r="F304">
        <v>0</v>
      </c>
      <c r="G304">
        <v>0</v>
      </c>
      <c r="N304">
        <v>10.1</v>
      </c>
      <c r="O304" t="s">
        <v>0</v>
      </c>
      <c r="P304" t="s">
        <v>0</v>
      </c>
      <c r="Q304" t="s">
        <v>0</v>
      </c>
      <c r="R304">
        <v>5.2</v>
      </c>
      <c r="S304" t="s">
        <v>0</v>
      </c>
      <c r="T304" t="s">
        <v>0</v>
      </c>
      <c r="U304">
        <v>35.18</v>
      </c>
      <c r="V304">
        <v>311</v>
      </c>
      <c r="Y304" t="s">
        <v>0</v>
      </c>
      <c r="Z304" t="s">
        <v>0</v>
      </c>
      <c r="AA304" t="s">
        <v>10</v>
      </c>
    </row>
    <row r="305" spans="2:27" x14ac:dyDescent="0.2">
      <c r="B305">
        <v>1967</v>
      </c>
      <c r="C305">
        <v>5</v>
      </c>
      <c r="D305">
        <v>60</v>
      </c>
      <c r="E305">
        <v>30</v>
      </c>
      <c r="F305">
        <v>30</v>
      </c>
      <c r="G305">
        <v>0</v>
      </c>
      <c r="N305">
        <v>9.9</v>
      </c>
      <c r="O305" t="s">
        <v>0</v>
      </c>
      <c r="P305" t="s">
        <v>0</v>
      </c>
      <c r="Q305" t="s">
        <v>0</v>
      </c>
      <c r="R305">
        <v>5.5</v>
      </c>
      <c r="S305" t="s">
        <v>0</v>
      </c>
      <c r="T305" t="s">
        <v>0</v>
      </c>
      <c r="U305">
        <v>37.51</v>
      </c>
      <c r="V305">
        <v>383</v>
      </c>
      <c r="Y305" t="s">
        <v>0</v>
      </c>
      <c r="Z305" t="s">
        <v>0</v>
      </c>
      <c r="AA305" t="s">
        <v>10</v>
      </c>
    </row>
    <row r="306" spans="2:27" x14ac:dyDescent="0.2">
      <c r="B306">
        <v>1967</v>
      </c>
      <c r="C306">
        <v>6</v>
      </c>
      <c r="D306">
        <v>60</v>
      </c>
      <c r="E306">
        <v>30</v>
      </c>
      <c r="F306">
        <v>30</v>
      </c>
      <c r="G306">
        <v>0</v>
      </c>
      <c r="N306">
        <v>11.3</v>
      </c>
      <c r="O306" t="s">
        <v>0</v>
      </c>
      <c r="P306" t="s">
        <v>0</v>
      </c>
      <c r="Q306" t="s">
        <v>0</v>
      </c>
      <c r="R306">
        <v>6.4</v>
      </c>
      <c r="S306" t="s">
        <v>0</v>
      </c>
      <c r="T306" t="s">
        <v>0</v>
      </c>
      <c r="U306">
        <v>30.63</v>
      </c>
      <c r="V306">
        <v>350</v>
      </c>
      <c r="Y306" t="s">
        <v>0</v>
      </c>
      <c r="Z306" t="s">
        <v>0</v>
      </c>
      <c r="AA306" t="s">
        <v>10</v>
      </c>
    </row>
    <row r="307" spans="2:27" x14ac:dyDescent="0.2">
      <c r="B307">
        <v>1968</v>
      </c>
      <c r="C307">
        <v>1</v>
      </c>
      <c r="D307">
        <v>0</v>
      </c>
      <c r="E307">
        <v>0</v>
      </c>
      <c r="F307">
        <v>0</v>
      </c>
      <c r="G307">
        <v>0</v>
      </c>
      <c r="N307">
        <v>16.100000000000001</v>
      </c>
      <c r="O307" t="s">
        <v>0</v>
      </c>
      <c r="P307" t="s">
        <v>0</v>
      </c>
      <c r="Q307" t="s">
        <v>0</v>
      </c>
      <c r="R307" t="s">
        <v>0</v>
      </c>
      <c r="S307" t="s">
        <v>0</v>
      </c>
      <c r="T307" t="s">
        <v>0</v>
      </c>
      <c r="U307" t="s">
        <v>0</v>
      </c>
      <c r="V307" t="s">
        <v>0</v>
      </c>
      <c r="Y307" t="s">
        <v>0</v>
      </c>
      <c r="Z307" t="s">
        <v>0</v>
      </c>
      <c r="AA307" t="s">
        <v>10</v>
      </c>
    </row>
    <row r="308" spans="2:27" x14ac:dyDescent="0.2">
      <c r="B308">
        <v>1968</v>
      </c>
      <c r="C308">
        <v>2</v>
      </c>
      <c r="D308">
        <v>0</v>
      </c>
      <c r="E308">
        <v>0</v>
      </c>
      <c r="F308">
        <v>0</v>
      </c>
      <c r="G308">
        <v>0</v>
      </c>
      <c r="N308">
        <v>14.1</v>
      </c>
      <c r="O308" t="s">
        <v>0</v>
      </c>
      <c r="P308" t="s">
        <v>0</v>
      </c>
      <c r="Q308" t="s">
        <v>0</v>
      </c>
      <c r="R308" t="s">
        <v>0</v>
      </c>
      <c r="S308" t="s">
        <v>0</v>
      </c>
      <c r="T308" t="s">
        <v>0</v>
      </c>
      <c r="U308" t="s">
        <v>0</v>
      </c>
      <c r="V308" t="s">
        <v>0</v>
      </c>
      <c r="Y308" t="s">
        <v>0</v>
      </c>
      <c r="Z308" t="s">
        <v>0</v>
      </c>
      <c r="AA308" t="s">
        <v>10</v>
      </c>
    </row>
    <row r="309" spans="2:27" x14ac:dyDescent="0.2">
      <c r="B309">
        <v>1968</v>
      </c>
      <c r="C309">
        <v>3</v>
      </c>
      <c r="D309">
        <v>0</v>
      </c>
      <c r="E309">
        <v>30</v>
      </c>
      <c r="F309">
        <v>0</v>
      </c>
      <c r="G309">
        <v>0</v>
      </c>
      <c r="N309">
        <v>13.6</v>
      </c>
      <c r="O309" t="s">
        <v>0</v>
      </c>
      <c r="P309" t="s">
        <v>0</v>
      </c>
      <c r="Q309" t="s">
        <v>0</v>
      </c>
      <c r="R309" t="s">
        <v>0</v>
      </c>
      <c r="S309" t="s">
        <v>0</v>
      </c>
      <c r="T309" t="s">
        <v>0</v>
      </c>
      <c r="U309" t="s">
        <v>0</v>
      </c>
      <c r="V309" t="s">
        <v>0</v>
      </c>
      <c r="Y309" t="s">
        <v>0</v>
      </c>
      <c r="Z309" t="s">
        <v>0</v>
      </c>
      <c r="AA309" t="s">
        <v>10</v>
      </c>
    </row>
    <row r="310" spans="2:27" x14ac:dyDescent="0.2">
      <c r="B310">
        <v>1968</v>
      </c>
      <c r="C310">
        <v>4</v>
      </c>
      <c r="D310">
        <v>60</v>
      </c>
      <c r="E310">
        <v>30</v>
      </c>
      <c r="F310">
        <v>0</v>
      </c>
      <c r="G310">
        <v>0</v>
      </c>
      <c r="N310">
        <v>23.5</v>
      </c>
      <c r="O310" t="s">
        <v>0</v>
      </c>
      <c r="P310" t="s">
        <v>0</v>
      </c>
      <c r="Q310" t="s">
        <v>0</v>
      </c>
      <c r="R310" t="s">
        <v>0</v>
      </c>
      <c r="S310" t="s">
        <v>0</v>
      </c>
      <c r="T310" t="s">
        <v>0</v>
      </c>
      <c r="U310" t="s">
        <v>0</v>
      </c>
      <c r="V310" t="s">
        <v>0</v>
      </c>
      <c r="Y310" t="s">
        <v>0</v>
      </c>
      <c r="Z310" t="s">
        <v>0</v>
      </c>
      <c r="AA310" t="s">
        <v>10</v>
      </c>
    </row>
    <row r="311" spans="2:27" x14ac:dyDescent="0.2">
      <c r="B311">
        <v>1968</v>
      </c>
      <c r="C311">
        <v>5</v>
      </c>
      <c r="D311">
        <v>60</v>
      </c>
      <c r="E311">
        <v>30</v>
      </c>
      <c r="F311">
        <v>30</v>
      </c>
      <c r="G311">
        <v>0</v>
      </c>
      <c r="N311">
        <v>23.8</v>
      </c>
      <c r="O311" t="s">
        <v>0</v>
      </c>
      <c r="P311" t="s">
        <v>0</v>
      </c>
      <c r="Q311" t="s">
        <v>0</v>
      </c>
      <c r="R311" t="s">
        <v>0</v>
      </c>
      <c r="S311" t="s">
        <v>0</v>
      </c>
      <c r="T311" t="s">
        <v>0</v>
      </c>
      <c r="U311" t="s">
        <v>0</v>
      </c>
      <c r="V311" t="s">
        <v>0</v>
      </c>
      <c r="Y311" t="s">
        <v>0</v>
      </c>
      <c r="Z311" t="s">
        <v>0</v>
      </c>
      <c r="AA311" t="s">
        <v>10</v>
      </c>
    </row>
    <row r="312" spans="2:27" x14ac:dyDescent="0.2">
      <c r="B312">
        <v>1968</v>
      </c>
      <c r="C312">
        <v>6</v>
      </c>
      <c r="D312">
        <v>60</v>
      </c>
      <c r="E312">
        <v>30</v>
      </c>
      <c r="F312">
        <v>30</v>
      </c>
      <c r="G312">
        <v>0</v>
      </c>
      <c r="N312">
        <v>25.2</v>
      </c>
      <c r="O312" t="s">
        <v>0</v>
      </c>
      <c r="P312" t="s">
        <v>0</v>
      </c>
      <c r="Q312" t="s">
        <v>0</v>
      </c>
      <c r="R312" t="s">
        <v>0</v>
      </c>
      <c r="S312" t="s">
        <v>0</v>
      </c>
      <c r="T312" t="s">
        <v>0</v>
      </c>
      <c r="U312" t="s">
        <v>0</v>
      </c>
      <c r="V312" t="s">
        <v>0</v>
      </c>
      <c r="Y312" t="s">
        <v>0</v>
      </c>
      <c r="Z312" t="s">
        <v>0</v>
      </c>
      <c r="AA312" t="s">
        <v>10</v>
      </c>
    </row>
    <row r="313" spans="2:27" x14ac:dyDescent="0.2">
      <c r="B313">
        <v>1969</v>
      </c>
      <c r="C313">
        <v>1</v>
      </c>
      <c r="D313">
        <v>0</v>
      </c>
      <c r="E313">
        <v>0</v>
      </c>
      <c r="F313">
        <v>0</v>
      </c>
      <c r="G313">
        <v>0</v>
      </c>
      <c r="N313">
        <v>20.8</v>
      </c>
      <c r="O313" t="s">
        <v>0</v>
      </c>
      <c r="P313" t="s">
        <v>0</v>
      </c>
      <c r="Q313" t="s">
        <v>0</v>
      </c>
      <c r="R313" t="s">
        <v>0</v>
      </c>
      <c r="S313" t="s">
        <v>0</v>
      </c>
      <c r="T313" t="s">
        <v>0</v>
      </c>
      <c r="U313" t="s">
        <v>0</v>
      </c>
      <c r="V313" t="s">
        <v>0</v>
      </c>
      <c r="Y313" t="s">
        <v>0</v>
      </c>
      <c r="Z313" t="s">
        <v>0</v>
      </c>
      <c r="AA313" t="s">
        <v>11</v>
      </c>
    </row>
    <row r="314" spans="2:27" x14ac:dyDescent="0.2">
      <c r="B314">
        <v>1969</v>
      </c>
      <c r="C314">
        <v>2</v>
      </c>
      <c r="D314">
        <v>0</v>
      </c>
      <c r="E314">
        <v>0</v>
      </c>
      <c r="F314">
        <v>0</v>
      </c>
      <c r="G314">
        <v>0</v>
      </c>
      <c r="N314">
        <v>14.8</v>
      </c>
      <c r="O314" t="s">
        <v>0</v>
      </c>
      <c r="P314" t="s">
        <v>0</v>
      </c>
      <c r="Q314" t="s">
        <v>0</v>
      </c>
      <c r="R314" t="s">
        <v>0</v>
      </c>
      <c r="S314" t="s">
        <v>0</v>
      </c>
      <c r="T314" t="s">
        <v>0</v>
      </c>
      <c r="U314" t="s">
        <v>0</v>
      </c>
      <c r="V314" t="s">
        <v>0</v>
      </c>
      <c r="Y314" t="s">
        <v>0</v>
      </c>
      <c r="Z314" t="s">
        <v>0</v>
      </c>
      <c r="AA314" t="s">
        <v>11</v>
      </c>
    </row>
    <row r="315" spans="2:27" x14ac:dyDescent="0.2">
      <c r="B315">
        <v>1969</v>
      </c>
      <c r="C315">
        <v>3</v>
      </c>
      <c r="D315">
        <v>0</v>
      </c>
      <c r="E315">
        <v>30</v>
      </c>
      <c r="F315">
        <v>0</v>
      </c>
      <c r="G315">
        <v>0</v>
      </c>
      <c r="N315">
        <v>12.5</v>
      </c>
      <c r="O315" t="s">
        <v>0</v>
      </c>
      <c r="P315" t="s">
        <v>0</v>
      </c>
      <c r="Q315" t="s">
        <v>0</v>
      </c>
      <c r="R315" t="s">
        <v>0</v>
      </c>
      <c r="S315" t="s">
        <v>0</v>
      </c>
      <c r="T315" t="s">
        <v>0</v>
      </c>
      <c r="U315" t="s">
        <v>0</v>
      </c>
      <c r="V315" t="s">
        <v>0</v>
      </c>
      <c r="Y315" t="s">
        <v>0</v>
      </c>
      <c r="Z315" t="s">
        <v>0</v>
      </c>
      <c r="AA315" t="s">
        <v>11</v>
      </c>
    </row>
    <row r="316" spans="2:27" x14ac:dyDescent="0.2">
      <c r="B316">
        <v>1969</v>
      </c>
      <c r="C316">
        <v>4</v>
      </c>
      <c r="D316">
        <v>60</v>
      </c>
      <c r="E316">
        <v>30</v>
      </c>
      <c r="F316">
        <v>0</v>
      </c>
      <c r="G316">
        <v>0</v>
      </c>
      <c r="N316">
        <v>25.4</v>
      </c>
      <c r="O316" t="s">
        <v>0</v>
      </c>
      <c r="P316" t="s">
        <v>0</v>
      </c>
      <c r="Q316" t="s">
        <v>0</v>
      </c>
      <c r="R316" t="s">
        <v>0</v>
      </c>
      <c r="S316" t="s">
        <v>0</v>
      </c>
      <c r="T316" t="s">
        <v>0</v>
      </c>
      <c r="U316" t="s">
        <v>0</v>
      </c>
      <c r="V316" t="s">
        <v>0</v>
      </c>
      <c r="Y316" t="s">
        <v>0</v>
      </c>
      <c r="Z316" t="s">
        <v>0</v>
      </c>
      <c r="AA316" t="s">
        <v>11</v>
      </c>
    </row>
    <row r="317" spans="2:27" x14ac:dyDescent="0.2">
      <c r="B317">
        <v>1969</v>
      </c>
      <c r="C317">
        <v>5</v>
      </c>
      <c r="D317">
        <v>60</v>
      </c>
      <c r="E317">
        <v>30</v>
      </c>
      <c r="F317">
        <v>30</v>
      </c>
      <c r="G317">
        <v>0</v>
      </c>
      <c r="N317">
        <v>27.1</v>
      </c>
      <c r="O317" t="s">
        <v>0</v>
      </c>
      <c r="P317" t="s">
        <v>0</v>
      </c>
      <c r="Q317" t="s">
        <v>0</v>
      </c>
      <c r="R317" t="s">
        <v>0</v>
      </c>
      <c r="S317" t="s">
        <v>0</v>
      </c>
      <c r="T317" t="s">
        <v>0</v>
      </c>
      <c r="U317" t="s">
        <v>0</v>
      </c>
      <c r="V317" t="s">
        <v>0</v>
      </c>
      <c r="Y317" t="s">
        <v>0</v>
      </c>
      <c r="Z317" t="s">
        <v>0</v>
      </c>
      <c r="AA317" t="s">
        <v>11</v>
      </c>
    </row>
    <row r="318" spans="2:27" x14ac:dyDescent="0.2">
      <c r="B318">
        <v>1969</v>
      </c>
      <c r="C318">
        <v>6</v>
      </c>
      <c r="D318">
        <v>60</v>
      </c>
      <c r="E318">
        <v>30</v>
      </c>
      <c r="F318">
        <v>30</v>
      </c>
      <c r="G318">
        <v>0</v>
      </c>
      <c r="N318">
        <v>28.2</v>
      </c>
      <c r="O318" t="s">
        <v>0</v>
      </c>
      <c r="P318" t="s">
        <v>0</v>
      </c>
      <c r="Q318" t="s">
        <v>0</v>
      </c>
      <c r="R318" t="s">
        <v>0</v>
      </c>
      <c r="S318" t="s">
        <v>0</v>
      </c>
      <c r="T318" t="s">
        <v>0</v>
      </c>
      <c r="U318" t="s">
        <v>0</v>
      </c>
      <c r="V318" t="s">
        <v>0</v>
      </c>
      <c r="Y318" t="s">
        <v>0</v>
      </c>
      <c r="Z318" t="s">
        <v>0</v>
      </c>
      <c r="AA318" t="s">
        <v>11</v>
      </c>
    </row>
    <row r="319" spans="2:27" x14ac:dyDescent="0.2">
      <c r="B319">
        <v>1970</v>
      </c>
      <c r="C319">
        <v>1</v>
      </c>
      <c r="D319">
        <v>0</v>
      </c>
      <c r="E319">
        <v>0</v>
      </c>
      <c r="F319">
        <v>0</v>
      </c>
      <c r="G319">
        <v>0</v>
      </c>
      <c r="N319">
        <v>24.6</v>
      </c>
      <c r="O319" t="s">
        <v>0</v>
      </c>
      <c r="P319" t="s">
        <v>0</v>
      </c>
      <c r="Q319" t="s">
        <v>0</v>
      </c>
      <c r="R319" t="s">
        <v>0</v>
      </c>
      <c r="S319" t="s">
        <v>0</v>
      </c>
      <c r="T319" t="s">
        <v>0</v>
      </c>
      <c r="U319" t="s">
        <v>0</v>
      </c>
      <c r="V319" t="s">
        <v>0</v>
      </c>
      <c r="Y319" t="s">
        <v>0</v>
      </c>
      <c r="Z319" t="s">
        <v>0</v>
      </c>
      <c r="AA319" t="s">
        <v>11</v>
      </c>
    </row>
    <row r="320" spans="2:27" x14ac:dyDescent="0.2">
      <c r="B320">
        <v>1970</v>
      </c>
      <c r="C320">
        <v>2</v>
      </c>
      <c r="D320">
        <v>0</v>
      </c>
      <c r="E320">
        <v>0</v>
      </c>
      <c r="F320">
        <v>0</v>
      </c>
      <c r="G320">
        <v>0</v>
      </c>
      <c r="N320">
        <v>19.5</v>
      </c>
      <c r="O320" t="s">
        <v>0</v>
      </c>
      <c r="P320" t="s">
        <v>0</v>
      </c>
      <c r="Q320" t="s">
        <v>0</v>
      </c>
      <c r="R320" t="s">
        <v>0</v>
      </c>
      <c r="S320" t="s">
        <v>0</v>
      </c>
      <c r="T320" t="s">
        <v>0</v>
      </c>
      <c r="U320" t="s">
        <v>0</v>
      </c>
      <c r="V320" t="s">
        <v>0</v>
      </c>
      <c r="Y320" t="s">
        <v>0</v>
      </c>
      <c r="Z320" t="s">
        <v>0</v>
      </c>
      <c r="AA320" t="s">
        <v>11</v>
      </c>
    </row>
    <row r="321" spans="2:27" x14ac:dyDescent="0.2">
      <c r="B321">
        <v>1970</v>
      </c>
      <c r="C321">
        <v>3</v>
      </c>
      <c r="D321">
        <v>0</v>
      </c>
      <c r="E321">
        <v>30</v>
      </c>
      <c r="F321">
        <v>0</v>
      </c>
      <c r="G321">
        <v>0</v>
      </c>
      <c r="N321">
        <v>20.8</v>
      </c>
      <c r="O321" t="s">
        <v>0</v>
      </c>
      <c r="P321" t="s">
        <v>0</v>
      </c>
      <c r="Q321" t="s">
        <v>0</v>
      </c>
      <c r="R321" t="s">
        <v>0</v>
      </c>
      <c r="S321" t="s">
        <v>0</v>
      </c>
      <c r="T321" t="s">
        <v>0</v>
      </c>
      <c r="U321" t="s">
        <v>0</v>
      </c>
      <c r="V321" t="s">
        <v>0</v>
      </c>
      <c r="Y321" t="s">
        <v>0</v>
      </c>
      <c r="Z321" t="s">
        <v>0</v>
      </c>
      <c r="AA321" t="s">
        <v>11</v>
      </c>
    </row>
    <row r="322" spans="2:27" x14ac:dyDescent="0.2">
      <c r="B322">
        <v>1970</v>
      </c>
      <c r="C322">
        <v>4</v>
      </c>
      <c r="D322">
        <v>60</v>
      </c>
      <c r="E322">
        <v>30</v>
      </c>
      <c r="F322">
        <v>0</v>
      </c>
      <c r="G322">
        <v>0</v>
      </c>
      <c r="N322">
        <v>23.5</v>
      </c>
      <c r="O322" t="s">
        <v>0</v>
      </c>
      <c r="P322" t="s">
        <v>0</v>
      </c>
      <c r="Q322" t="s">
        <v>0</v>
      </c>
      <c r="R322" t="s">
        <v>0</v>
      </c>
      <c r="S322" t="s">
        <v>0</v>
      </c>
      <c r="T322" t="s">
        <v>0</v>
      </c>
      <c r="U322" t="s">
        <v>0</v>
      </c>
      <c r="V322" t="s">
        <v>0</v>
      </c>
      <c r="Y322" t="s">
        <v>0</v>
      </c>
      <c r="Z322" t="s">
        <v>0</v>
      </c>
      <c r="AA322" t="s">
        <v>11</v>
      </c>
    </row>
    <row r="323" spans="2:27" x14ac:dyDescent="0.2">
      <c r="B323">
        <v>1970</v>
      </c>
      <c r="C323">
        <v>5</v>
      </c>
      <c r="D323">
        <v>60</v>
      </c>
      <c r="E323">
        <v>30</v>
      </c>
      <c r="F323">
        <v>30</v>
      </c>
      <c r="G323">
        <v>0</v>
      </c>
      <c r="N323">
        <v>31</v>
      </c>
      <c r="O323" t="s">
        <v>0</v>
      </c>
      <c r="P323" t="s">
        <v>0</v>
      </c>
      <c r="Q323" t="s">
        <v>0</v>
      </c>
      <c r="R323" t="s">
        <v>0</v>
      </c>
      <c r="S323" t="s">
        <v>0</v>
      </c>
      <c r="T323" t="s">
        <v>0</v>
      </c>
      <c r="U323" t="s">
        <v>0</v>
      </c>
      <c r="V323" t="s">
        <v>0</v>
      </c>
      <c r="Y323" t="s">
        <v>0</v>
      </c>
      <c r="Z323" t="s">
        <v>0</v>
      </c>
      <c r="AA323" t="s">
        <v>11</v>
      </c>
    </row>
    <row r="324" spans="2:27" x14ac:dyDescent="0.2">
      <c r="B324">
        <v>1970</v>
      </c>
      <c r="C324">
        <v>6</v>
      </c>
      <c r="D324">
        <v>60</v>
      </c>
      <c r="E324">
        <v>30</v>
      </c>
      <c r="F324">
        <v>30</v>
      </c>
      <c r="G324">
        <v>0</v>
      </c>
      <c r="N324">
        <v>30.2</v>
      </c>
      <c r="O324" t="s">
        <v>0</v>
      </c>
      <c r="P324" t="s">
        <v>0</v>
      </c>
      <c r="Q324" t="s">
        <v>0</v>
      </c>
      <c r="R324" t="s">
        <v>0</v>
      </c>
      <c r="S324" t="s">
        <v>0</v>
      </c>
      <c r="T324" t="s">
        <v>0</v>
      </c>
      <c r="U324" t="s">
        <v>0</v>
      </c>
      <c r="V324" t="s">
        <v>0</v>
      </c>
      <c r="Y324" t="s">
        <v>0</v>
      </c>
      <c r="Z324" t="s">
        <v>0</v>
      </c>
      <c r="AA324" t="s">
        <v>11</v>
      </c>
    </row>
    <row r="325" spans="2:27" x14ac:dyDescent="0.2">
      <c r="B325">
        <v>1971</v>
      </c>
      <c r="C325">
        <v>1</v>
      </c>
      <c r="D325">
        <v>240</v>
      </c>
      <c r="E325">
        <v>0</v>
      </c>
      <c r="F325">
        <v>0</v>
      </c>
      <c r="G325">
        <v>0</v>
      </c>
      <c r="N325">
        <v>29.1</v>
      </c>
      <c r="O325" t="s">
        <v>0</v>
      </c>
      <c r="P325" t="s">
        <v>0</v>
      </c>
      <c r="Q325" t="s">
        <v>0</v>
      </c>
      <c r="R325" t="s">
        <v>0</v>
      </c>
      <c r="S325" t="s">
        <v>0</v>
      </c>
      <c r="T325" t="s">
        <v>0</v>
      </c>
      <c r="U325" t="s">
        <v>0</v>
      </c>
      <c r="V325" t="s">
        <v>0</v>
      </c>
      <c r="Y325" t="s">
        <v>0</v>
      </c>
      <c r="Z325" t="s">
        <v>0</v>
      </c>
      <c r="AA325" t="s">
        <v>11</v>
      </c>
    </row>
    <row r="326" spans="2:27" x14ac:dyDescent="0.2">
      <c r="B326">
        <v>1971</v>
      </c>
      <c r="C326">
        <v>2</v>
      </c>
      <c r="D326">
        <v>0</v>
      </c>
      <c r="E326">
        <v>0</v>
      </c>
      <c r="F326">
        <v>0</v>
      </c>
      <c r="G326">
        <v>0</v>
      </c>
      <c r="N326">
        <v>24.3</v>
      </c>
      <c r="O326" t="s">
        <v>0</v>
      </c>
      <c r="P326" t="s">
        <v>0</v>
      </c>
      <c r="Q326" t="s">
        <v>0</v>
      </c>
      <c r="R326" t="s">
        <v>0</v>
      </c>
      <c r="S326" t="s">
        <v>0</v>
      </c>
      <c r="T326" t="s">
        <v>0</v>
      </c>
      <c r="U326" t="s">
        <v>0</v>
      </c>
      <c r="V326" t="s">
        <v>0</v>
      </c>
      <c r="Y326" t="s">
        <v>0</v>
      </c>
      <c r="Z326" t="s">
        <v>0</v>
      </c>
      <c r="AA326" t="s">
        <v>11</v>
      </c>
    </row>
    <row r="327" spans="2:27" x14ac:dyDescent="0.2">
      <c r="B327">
        <v>1971</v>
      </c>
      <c r="C327">
        <v>3</v>
      </c>
      <c r="D327">
        <v>0</v>
      </c>
      <c r="E327">
        <v>30</v>
      </c>
      <c r="F327">
        <v>0</v>
      </c>
      <c r="G327">
        <v>0</v>
      </c>
      <c r="N327">
        <v>33.1</v>
      </c>
      <c r="O327" t="s">
        <v>0</v>
      </c>
      <c r="P327" t="s">
        <v>0</v>
      </c>
      <c r="Q327" t="s">
        <v>0</v>
      </c>
      <c r="R327" t="s">
        <v>0</v>
      </c>
      <c r="S327" t="s">
        <v>0</v>
      </c>
      <c r="T327" t="s">
        <v>0</v>
      </c>
      <c r="U327" t="s">
        <v>0</v>
      </c>
      <c r="V327" t="s">
        <v>0</v>
      </c>
      <c r="Y327" t="s">
        <v>0</v>
      </c>
      <c r="Z327" t="s">
        <v>0</v>
      </c>
      <c r="AA327" t="s">
        <v>11</v>
      </c>
    </row>
    <row r="328" spans="2:27" x14ac:dyDescent="0.2">
      <c r="B328">
        <v>1971</v>
      </c>
      <c r="C328">
        <v>4</v>
      </c>
      <c r="D328">
        <v>60</v>
      </c>
      <c r="E328">
        <v>30</v>
      </c>
      <c r="F328">
        <v>0</v>
      </c>
      <c r="G328">
        <v>0</v>
      </c>
      <c r="N328">
        <v>36.200000000000003</v>
      </c>
      <c r="O328" t="s">
        <v>0</v>
      </c>
      <c r="P328" t="s">
        <v>0</v>
      </c>
      <c r="Q328" t="s">
        <v>0</v>
      </c>
      <c r="R328" t="s">
        <v>0</v>
      </c>
      <c r="S328" t="s">
        <v>0</v>
      </c>
      <c r="T328" t="s">
        <v>0</v>
      </c>
      <c r="U328" t="s">
        <v>0</v>
      </c>
      <c r="V328" t="s">
        <v>0</v>
      </c>
      <c r="Y328" t="s">
        <v>0</v>
      </c>
      <c r="Z328" t="s">
        <v>0</v>
      </c>
      <c r="AA328" t="s">
        <v>11</v>
      </c>
    </row>
    <row r="329" spans="2:27" x14ac:dyDescent="0.2">
      <c r="B329">
        <v>1971</v>
      </c>
      <c r="C329">
        <v>5</v>
      </c>
      <c r="D329">
        <v>60</v>
      </c>
      <c r="E329">
        <v>30</v>
      </c>
      <c r="F329">
        <v>30</v>
      </c>
      <c r="G329">
        <v>0</v>
      </c>
      <c r="N329">
        <v>29.6</v>
      </c>
      <c r="O329" t="s">
        <v>0</v>
      </c>
      <c r="P329" t="s">
        <v>0</v>
      </c>
      <c r="Q329" t="s">
        <v>0</v>
      </c>
      <c r="R329" t="s">
        <v>0</v>
      </c>
      <c r="S329" t="s">
        <v>0</v>
      </c>
      <c r="T329" t="s">
        <v>0</v>
      </c>
      <c r="U329" t="s">
        <v>0</v>
      </c>
      <c r="V329" t="s">
        <v>0</v>
      </c>
      <c r="Y329" t="s">
        <v>0</v>
      </c>
      <c r="Z329" t="s">
        <v>0</v>
      </c>
      <c r="AA329" t="s">
        <v>11</v>
      </c>
    </row>
    <row r="330" spans="2:27" x14ac:dyDescent="0.2">
      <c r="B330">
        <v>1971</v>
      </c>
      <c r="C330">
        <v>6</v>
      </c>
      <c r="D330">
        <v>60</v>
      </c>
      <c r="E330">
        <v>30</v>
      </c>
      <c r="F330">
        <v>30</v>
      </c>
      <c r="G330">
        <v>0</v>
      </c>
      <c r="N330">
        <v>33.4</v>
      </c>
      <c r="O330" t="s">
        <v>0</v>
      </c>
      <c r="P330" t="s">
        <v>0</v>
      </c>
      <c r="Q330" t="s">
        <v>0</v>
      </c>
      <c r="R330" t="s">
        <v>0</v>
      </c>
      <c r="S330" t="s">
        <v>0</v>
      </c>
      <c r="T330" t="s">
        <v>0</v>
      </c>
      <c r="U330" t="s">
        <v>0</v>
      </c>
      <c r="V330" t="s">
        <v>0</v>
      </c>
      <c r="Y330" t="s">
        <v>0</v>
      </c>
      <c r="Z330" t="s">
        <v>0</v>
      </c>
      <c r="AA330" t="s">
        <v>11</v>
      </c>
    </row>
    <row r="331" spans="2:27" x14ac:dyDescent="0.2">
      <c r="B331">
        <v>1972</v>
      </c>
      <c r="C331">
        <v>1</v>
      </c>
      <c r="D331">
        <v>0</v>
      </c>
      <c r="E331">
        <v>0</v>
      </c>
      <c r="F331">
        <v>0</v>
      </c>
      <c r="G331">
        <v>0</v>
      </c>
      <c r="N331">
        <v>33.6</v>
      </c>
      <c r="O331" t="s">
        <v>0</v>
      </c>
      <c r="P331" t="s">
        <v>0</v>
      </c>
      <c r="Q331" t="s">
        <v>0</v>
      </c>
      <c r="R331" t="s">
        <v>0</v>
      </c>
      <c r="S331" t="s">
        <v>0</v>
      </c>
      <c r="T331" t="s">
        <v>0</v>
      </c>
      <c r="U331" t="s">
        <v>0</v>
      </c>
      <c r="V331" t="s">
        <v>0</v>
      </c>
      <c r="Y331" t="s">
        <v>0</v>
      </c>
      <c r="Z331" t="s">
        <v>0</v>
      </c>
      <c r="AA331" t="s">
        <v>11</v>
      </c>
    </row>
    <row r="332" spans="2:27" x14ac:dyDescent="0.2">
      <c r="B332">
        <v>1972</v>
      </c>
      <c r="C332">
        <v>2</v>
      </c>
      <c r="D332">
        <v>0</v>
      </c>
      <c r="E332">
        <v>0</v>
      </c>
      <c r="F332">
        <v>0</v>
      </c>
      <c r="G332">
        <v>0</v>
      </c>
      <c r="N332">
        <v>18.2</v>
      </c>
      <c r="O332" t="s">
        <v>0</v>
      </c>
      <c r="P332" t="s">
        <v>0</v>
      </c>
      <c r="Q332" t="s">
        <v>0</v>
      </c>
      <c r="R332" t="s">
        <v>0</v>
      </c>
      <c r="S332" t="s">
        <v>0</v>
      </c>
      <c r="T332" t="s">
        <v>0</v>
      </c>
      <c r="U332" t="s">
        <v>0</v>
      </c>
      <c r="V332" t="s">
        <v>0</v>
      </c>
      <c r="Y332" t="s">
        <v>0</v>
      </c>
      <c r="Z332" t="s">
        <v>0</v>
      </c>
      <c r="AA332" t="s">
        <v>11</v>
      </c>
    </row>
    <row r="333" spans="2:27" x14ac:dyDescent="0.2">
      <c r="B333">
        <v>1972</v>
      </c>
      <c r="C333">
        <v>3</v>
      </c>
      <c r="D333">
        <v>0</v>
      </c>
      <c r="E333">
        <v>30</v>
      </c>
      <c r="F333">
        <v>0</v>
      </c>
      <c r="G333">
        <v>0</v>
      </c>
      <c r="N333">
        <v>14.6</v>
      </c>
      <c r="O333" t="s">
        <v>0</v>
      </c>
      <c r="P333" t="s">
        <v>0</v>
      </c>
      <c r="Q333" t="s">
        <v>0</v>
      </c>
      <c r="R333" t="s">
        <v>0</v>
      </c>
      <c r="S333" t="s">
        <v>0</v>
      </c>
      <c r="T333" t="s">
        <v>0</v>
      </c>
      <c r="U333" t="s">
        <v>0</v>
      </c>
      <c r="V333" t="s">
        <v>0</v>
      </c>
      <c r="Y333" t="s">
        <v>0</v>
      </c>
      <c r="Z333" t="s">
        <v>0</v>
      </c>
      <c r="AA333" t="s">
        <v>11</v>
      </c>
    </row>
    <row r="334" spans="2:27" x14ac:dyDescent="0.2">
      <c r="B334">
        <v>1972</v>
      </c>
      <c r="C334">
        <v>4</v>
      </c>
      <c r="D334">
        <v>60</v>
      </c>
      <c r="E334">
        <v>30</v>
      </c>
      <c r="F334">
        <v>0</v>
      </c>
      <c r="G334">
        <v>0</v>
      </c>
      <c r="N334">
        <v>38.9</v>
      </c>
      <c r="O334" t="s">
        <v>0</v>
      </c>
      <c r="P334" t="s">
        <v>0</v>
      </c>
      <c r="Q334" t="s">
        <v>0</v>
      </c>
      <c r="R334" t="s">
        <v>0</v>
      </c>
      <c r="S334" t="s">
        <v>0</v>
      </c>
      <c r="T334" t="s">
        <v>0</v>
      </c>
      <c r="U334" t="s">
        <v>0</v>
      </c>
      <c r="V334" t="s">
        <v>0</v>
      </c>
      <c r="Y334" t="s">
        <v>0</v>
      </c>
      <c r="Z334" t="s">
        <v>0</v>
      </c>
      <c r="AA334" t="s">
        <v>11</v>
      </c>
    </row>
    <row r="335" spans="2:27" x14ac:dyDescent="0.2">
      <c r="B335">
        <v>1972</v>
      </c>
      <c r="C335">
        <v>5</v>
      </c>
      <c r="D335">
        <v>60</v>
      </c>
      <c r="E335">
        <v>30</v>
      </c>
      <c r="F335">
        <v>30</v>
      </c>
      <c r="G335">
        <v>0</v>
      </c>
      <c r="N335">
        <v>37.1</v>
      </c>
      <c r="O335" t="s">
        <v>0</v>
      </c>
      <c r="P335" t="s">
        <v>0</v>
      </c>
      <c r="Q335" t="s">
        <v>0</v>
      </c>
      <c r="R335" t="s">
        <v>0</v>
      </c>
      <c r="S335" t="s">
        <v>0</v>
      </c>
      <c r="T335" t="s">
        <v>0</v>
      </c>
      <c r="U335" t="s">
        <v>0</v>
      </c>
      <c r="V335" t="s">
        <v>0</v>
      </c>
      <c r="Y335" t="s">
        <v>0</v>
      </c>
      <c r="Z335" t="s">
        <v>0</v>
      </c>
      <c r="AA335" t="s">
        <v>11</v>
      </c>
    </row>
    <row r="336" spans="2:27" x14ac:dyDescent="0.2">
      <c r="B336">
        <v>1972</v>
      </c>
      <c r="C336">
        <v>6</v>
      </c>
      <c r="D336">
        <v>60</v>
      </c>
      <c r="E336">
        <v>30</v>
      </c>
      <c r="F336">
        <v>30</v>
      </c>
      <c r="G336">
        <v>0</v>
      </c>
      <c r="N336">
        <v>39.4</v>
      </c>
      <c r="O336" t="s">
        <v>0</v>
      </c>
      <c r="P336" t="s">
        <v>0</v>
      </c>
      <c r="Q336" t="s">
        <v>0</v>
      </c>
      <c r="R336" t="s">
        <v>0</v>
      </c>
      <c r="S336" t="s">
        <v>0</v>
      </c>
      <c r="T336" t="s">
        <v>0</v>
      </c>
      <c r="U336" t="s">
        <v>0</v>
      </c>
      <c r="V336" t="s">
        <v>0</v>
      </c>
      <c r="Y336" t="s">
        <v>0</v>
      </c>
      <c r="Z336" t="s">
        <v>0</v>
      </c>
      <c r="AA336" t="s">
        <v>11</v>
      </c>
    </row>
    <row r="337" spans="2:27" x14ac:dyDescent="0.2">
      <c r="B337">
        <v>1973</v>
      </c>
      <c r="C337">
        <v>1</v>
      </c>
      <c r="D337">
        <v>0</v>
      </c>
      <c r="E337">
        <v>0</v>
      </c>
      <c r="F337">
        <v>0</v>
      </c>
      <c r="G337">
        <v>0</v>
      </c>
      <c r="N337">
        <v>42.1</v>
      </c>
      <c r="O337" t="s">
        <v>0</v>
      </c>
      <c r="P337" t="s">
        <v>0</v>
      </c>
      <c r="Q337" t="s">
        <v>0</v>
      </c>
      <c r="R337" t="s">
        <v>0</v>
      </c>
      <c r="S337" t="s">
        <v>0</v>
      </c>
      <c r="T337" t="s">
        <v>0</v>
      </c>
      <c r="U337" t="s">
        <v>0</v>
      </c>
      <c r="V337" t="s">
        <v>0</v>
      </c>
      <c r="Y337" t="s">
        <v>0</v>
      </c>
      <c r="Z337" t="s">
        <v>0</v>
      </c>
      <c r="AA337" t="s">
        <v>11</v>
      </c>
    </row>
    <row r="338" spans="2:27" x14ac:dyDescent="0.2">
      <c r="B338">
        <v>1973</v>
      </c>
      <c r="C338">
        <v>2</v>
      </c>
      <c r="D338">
        <v>0</v>
      </c>
      <c r="E338">
        <v>0</v>
      </c>
      <c r="F338">
        <v>0</v>
      </c>
      <c r="G338">
        <v>0</v>
      </c>
      <c r="N338">
        <v>19.2</v>
      </c>
      <c r="O338" t="s">
        <v>0</v>
      </c>
      <c r="P338" t="s">
        <v>0</v>
      </c>
      <c r="Q338" t="s">
        <v>0</v>
      </c>
      <c r="R338" t="s">
        <v>0</v>
      </c>
      <c r="S338" t="s">
        <v>0</v>
      </c>
      <c r="T338" t="s">
        <v>0</v>
      </c>
      <c r="U338" t="s">
        <v>0</v>
      </c>
      <c r="V338" t="s">
        <v>0</v>
      </c>
      <c r="Y338" t="s">
        <v>0</v>
      </c>
      <c r="Z338" t="s">
        <v>0</v>
      </c>
      <c r="AA338" t="s">
        <v>11</v>
      </c>
    </row>
    <row r="339" spans="2:27" x14ac:dyDescent="0.2">
      <c r="B339">
        <v>1973</v>
      </c>
      <c r="C339">
        <v>3</v>
      </c>
      <c r="D339">
        <v>0</v>
      </c>
      <c r="E339">
        <v>30</v>
      </c>
      <c r="F339">
        <v>0</v>
      </c>
      <c r="G339">
        <v>0</v>
      </c>
      <c r="N339">
        <v>17.399999999999999</v>
      </c>
      <c r="O339" t="s">
        <v>0</v>
      </c>
      <c r="P339" t="s">
        <v>0</v>
      </c>
      <c r="Q339" t="s">
        <v>0</v>
      </c>
      <c r="R339" t="s">
        <v>0</v>
      </c>
      <c r="S339" t="s">
        <v>0</v>
      </c>
      <c r="T339" t="s">
        <v>0</v>
      </c>
      <c r="U339" t="s">
        <v>0</v>
      </c>
      <c r="V339" t="s">
        <v>0</v>
      </c>
      <c r="Y339" t="s">
        <v>0</v>
      </c>
      <c r="Z339" t="s">
        <v>0</v>
      </c>
      <c r="AA339" t="s">
        <v>11</v>
      </c>
    </row>
    <row r="340" spans="2:27" x14ac:dyDescent="0.2">
      <c r="B340">
        <v>1973</v>
      </c>
      <c r="C340">
        <v>4</v>
      </c>
      <c r="D340">
        <v>60</v>
      </c>
      <c r="E340">
        <v>30</v>
      </c>
      <c r="F340">
        <v>0</v>
      </c>
      <c r="G340">
        <v>0</v>
      </c>
      <c r="N340">
        <v>44.1</v>
      </c>
      <c r="O340" t="s">
        <v>0</v>
      </c>
      <c r="P340" t="s">
        <v>0</v>
      </c>
      <c r="Q340" t="s">
        <v>0</v>
      </c>
      <c r="R340" t="s">
        <v>0</v>
      </c>
      <c r="S340" t="s">
        <v>0</v>
      </c>
      <c r="T340" t="s">
        <v>0</v>
      </c>
      <c r="U340" t="s">
        <v>0</v>
      </c>
      <c r="V340" t="s">
        <v>0</v>
      </c>
      <c r="Y340" t="s">
        <v>0</v>
      </c>
      <c r="Z340" t="s">
        <v>0</v>
      </c>
      <c r="AA340" t="s">
        <v>11</v>
      </c>
    </row>
    <row r="341" spans="2:27" x14ac:dyDescent="0.2">
      <c r="B341">
        <v>1973</v>
      </c>
      <c r="C341">
        <v>5</v>
      </c>
      <c r="D341">
        <v>60</v>
      </c>
      <c r="E341">
        <v>30</v>
      </c>
      <c r="F341">
        <v>30</v>
      </c>
      <c r="G341">
        <v>0</v>
      </c>
      <c r="N341">
        <v>43.3</v>
      </c>
      <c r="O341" t="s">
        <v>0</v>
      </c>
      <c r="P341" t="s">
        <v>0</v>
      </c>
      <c r="Q341" t="s">
        <v>0</v>
      </c>
      <c r="R341" t="s">
        <v>0</v>
      </c>
      <c r="S341" t="s">
        <v>0</v>
      </c>
      <c r="T341" t="s">
        <v>0</v>
      </c>
      <c r="U341" t="s">
        <v>0</v>
      </c>
      <c r="V341" t="s">
        <v>0</v>
      </c>
      <c r="Y341" t="s">
        <v>0</v>
      </c>
      <c r="Z341" t="s">
        <v>0</v>
      </c>
      <c r="AA341" t="s">
        <v>11</v>
      </c>
    </row>
    <row r="342" spans="2:27" x14ac:dyDescent="0.2">
      <c r="B342">
        <v>1973</v>
      </c>
      <c r="C342">
        <v>6</v>
      </c>
      <c r="D342">
        <v>60</v>
      </c>
      <c r="E342">
        <v>30</v>
      </c>
      <c r="F342">
        <v>30</v>
      </c>
      <c r="G342">
        <v>0</v>
      </c>
      <c r="N342">
        <v>42.6</v>
      </c>
      <c r="O342" t="s">
        <v>0</v>
      </c>
      <c r="P342" t="s">
        <v>0</v>
      </c>
      <c r="Q342" t="s">
        <v>0</v>
      </c>
      <c r="R342" t="s">
        <v>0</v>
      </c>
      <c r="S342" t="s">
        <v>0</v>
      </c>
      <c r="T342" t="s">
        <v>0</v>
      </c>
      <c r="U342" t="s">
        <v>0</v>
      </c>
      <c r="V342" t="s">
        <v>0</v>
      </c>
      <c r="Y342" t="s">
        <v>0</v>
      </c>
      <c r="Z342" t="s">
        <v>0</v>
      </c>
      <c r="AA342" t="s">
        <v>11</v>
      </c>
    </row>
    <row r="343" spans="2:27" x14ac:dyDescent="0.2">
      <c r="B343">
        <v>1974</v>
      </c>
      <c r="C343">
        <v>1</v>
      </c>
      <c r="D343">
        <v>0</v>
      </c>
      <c r="E343">
        <v>0</v>
      </c>
      <c r="F343">
        <v>0</v>
      </c>
      <c r="G343">
        <v>0</v>
      </c>
      <c r="N343">
        <v>34.4</v>
      </c>
      <c r="O343" t="s">
        <v>0</v>
      </c>
      <c r="P343" t="s">
        <v>0</v>
      </c>
      <c r="Q343" t="s">
        <v>0</v>
      </c>
      <c r="R343" t="s">
        <v>0</v>
      </c>
      <c r="S343" t="s">
        <v>0</v>
      </c>
      <c r="T343" t="s">
        <v>0</v>
      </c>
      <c r="U343" t="s">
        <v>0</v>
      </c>
      <c r="V343" t="s">
        <v>0</v>
      </c>
      <c r="Y343" t="s">
        <v>0</v>
      </c>
      <c r="Z343" t="s">
        <v>0</v>
      </c>
      <c r="AA343" t="s">
        <v>12</v>
      </c>
    </row>
    <row r="344" spans="2:27" x14ac:dyDescent="0.2">
      <c r="B344">
        <v>1974</v>
      </c>
      <c r="C344">
        <v>2</v>
      </c>
      <c r="D344">
        <v>0</v>
      </c>
      <c r="E344">
        <v>0</v>
      </c>
      <c r="F344">
        <v>0</v>
      </c>
      <c r="G344">
        <v>0</v>
      </c>
      <c r="N344">
        <v>18.100000000000001</v>
      </c>
      <c r="O344" t="s">
        <v>0</v>
      </c>
      <c r="P344" t="s">
        <v>0</v>
      </c>
      <c r="Q344" t="s">
        <v>0</v>
      </c>
      <c r="R344" t="s">
        <v>0</v>
      </c>
      <c r="S344" t="s">
        <v>0</v>
      </c>
      <c r="T344" t="s">
        <v>0</v>
      </c>
      <c r="U344" t="s">
        <v>0</v>
      </c>
      <c r="V344" t="s">
        <v>0</v>
      </c>
      <c r="Y344" t="s">
        <v>0</v>
      </c>
      <c r="Z344" t="s">
        <v>0</v>
      </c>
      <c r="AA344" t="s">
        <v>12</v>
      </c>
    </row>
    <row r="345" spans="2:27" x14ac:dyDescent="0.2">
      <c r="B345">
        <v>1974</v>
      </c>
      <c r="C345">
        <v>3</v>
      </c>
      <c r="D345">
        <v>0</v>
      </c>
      <c r="E345">
        <v>30</v>
      </c>
      <c r="F345">
        <v>0</v>
      </c>
      <c r="G345">
        <v>0</v>
      </c>
      <c r="N345">
        <v>14.3</v>
      </c>
      <c r="O345" t="s">
        <v>0</v>
      </c>
      <c r="P345" t="s">
        <v>0</v>
      </c>
      <c r="Q345" t="s">
        <v>0</v>
      </c>
      <c r="R345" t="s">
        <v>0</v>
      </c>
      <c r="S345" t="s">
        <v>0</v>
      </c>
      <c r="T345" t="s">
        <v>0</v>
      </c>
      <c r="U345" t="s">
        <v>0</v>
      </c>
      <c r="V345" t="s">
        <v>0</v>
      </c>
      <c r="Y345" t="s">
        <v>0</v>
      </c>
      <c r="Z345" t="s">
        <v>0</v>
      </c>
      <c r="AA345" t="s">
        <v>12</v>
      </c>
    </row>
    <row r="346" spans="2:27" x14ac:dyDescent="0.2">
      <c r="B346">
        <v>1974</v>
      </c>
      <c r="C346">
        <v>4</v>
      </c>
      <c r="D346">
        <v>60</v>
      </c>
      <c r="E346">
        <v>30</v>
      </c>
      <c r="F346">
        <v>0</v>
      </c>
      <c r="G346">
        <v>0</v>
      </c>
      <c r="N346">
        <v>38.799999999999997</v>
      </c>
      <c r="O346" t="s">
        <v>0</v>
      </c>
      <c r="P346" t="s">
        <v>0</v>
      </c>
      <c r="Q346" t="s">
        <v>0</v>
      </c>
      <c r="R346" t="s">
        <v>0</v>
      </c>
      <c r="S346" t="s">
        <v>0</v>
      </c>
      <c r="T346" t="s">
        <v>0</v>
      </c>
      <c r="U346" t="s">
        <v>0</v>
      </c>
      <c r="V346" t="s">
        <v>0</v>
      </c>
      <c r="Y346" t="s">
        <v>0</v>
      </c>
      <c r="Z346" t="s">
        <v>0</v>
      </c>
      <c r="AA346" t="s">
        <v>12</v>
      </c>
    </row>
    <row r="347" spans="2:27" x14ac:dyDescent="0.2">
      <c r="B347">
        <v>1974</v>
      </c>
      <c r="C347">
        <v>5</v>
      </c>
      <c r="D347">
        <v>60</v>
      </c>
      <c r="E347">
        <v>30</v>
      </c>
      <c r="F347">
        <v>30</v>
      </c>
      <c r="G347">
        <v>0</v>
      </c>
      <c r="N347">
        <v>30.4</v>
      </c>
      <c r="O347" t="s">
        <v>0</v>
      </c>
      <c r="P347" t="s">
        <v>0</v>
      </c>
      <c r="Q347" t="s">
        <v>0</v>
      </c>
      <c r="R347" t="s">
        <v>0</v>
      </c>
      <c r="S347" t="s">
        <v>0</v>
      </c>
      <c r="T347" t="s">
        <v>0</v>
      </c>
      <c r="U347" t="s">
        <v>0</v>
      </c>
      <c r="V347" t="s">
        <v>0</v>
      </c>
      <c r="Y347" t="s">
        <v>0</v>
      </c>
      <c r="Z347" t="s">
        <v>0</v>
      </c>
      <c r="AA347" t="s">
        <v>12</v>
      </c>
    </row>
    <row r="348" spans="2:27" x14ac:dyDescent="0.2">
      <c r="B348">
        <v>1974</v>
      </c>
      <c r="C348">
        <v>6</v>
      </c>
      <c r="D348">
        <v>60</v>
      </c>
      <c r="E348">
        <v>30</v>
      </c>
      <c r="F348">
        <v>30</v>
      </c>
      <c r="G348">
        <v>0</v>
      </c>
      <c r="N348">
        <v>42.7</v>
      </c>
      <c r="O348" t="s">
        <v>0</v>
      </c>
      <c r="P348" t="s">
        <v>0</v>
      </c>
      <c r="Q348" t="s">
        <v>0</v>
      </c>
      <c r="R348" t="s">
        <v>0</v>
      </c>
      <c r="S348" t="s">
        <v>0</v>
      </c>
      <c r="T348" t="s">
        <v>0</v>
      </c>
      <c r="U348" t="s">
        <v>0</v>
      </c>
      <c r="V348" t="s">
        <v>0</v>
      </c>
      <c r="Y348" t="s">
        <v>0</v>
      </c>
      <c r="Z348" t="s">
        <v>0</v>
      </c>
      <c r="AA348" t="s">
        <v>12</v>
      </c>
    </row>
    <row r="349" spans="2:27" x14ac:dyDescent="0.2">
      <c r="B349">
        <v>1975</v>
      </c>
      <c r="C349">
        <v>1</v>
      </c>
      <c r="D349">
        <v>240</v>
      </c>
      <c r="E349">
        <v>0</v>
      </c>
      <c r="F349">
        <v>0</v>
      </c>
      <c r="G349">
        <v>0</v>
      </c>
      <c r="N349">
        <v>46.7</v>
      </c>
      <c r="O349" t="s">
        <v>0</v>
      </c>
      <c r="P349" t="s">
        <v>0</v>
      </c>
      <c r="Q349" t="s">
        <v>0</v>
      </c>
      <c r="R349">
        <v>5.3</v>
      </c>
      <c r="S349">
        <v>6.8</v>
      </c>
      <c r="T349" t="s">
        <v>0</v>
      </c>
      <c r="U349">
        <v>42</v>
      </c>
      <c r="V349">
        <v>320</v>
      </c>
      <c r="Y349" t="s">
        <v>0</v>
      </c>
      <c r="Z349" t="s">
        <v>0</v>
      </c>
      <c r="AA349" t="s">
        <v>12</v>
      </c>
    </row>
    <row r="350" spans="2:27" x14ac:dyDescent="0.2">
      <c r="B350">
        <v>1975</v>
      </c>
      <c r="C350">
        <v>2</v>
      </c>
      <c r="D350">
        <v>0</v>
      </c>
      <c r="E350">
        <v>0</v>
      </c>
      <c r="F350">
        <v>0</v>
      </c>
      <c r="G350">
        <v>0</v>
      </c>
      <c r="N350">
        <v>18.7</v>
      </c>
      <c r="O350" t="s">
        <v>0</v>
      </c>
      <c r="P350" t="s">
        <v>0</v>
      </c>
      <c r="Q350" t="s">
        <v>0</v>
      </c>
      <c r="R350">
        <v>5.7</v>
      </c>
      <c r="S350">
        <v>6.8</v>
      </c>
      <c r="T350" t="s">
        <v>0</v>
      </c>
      <c r="U350">
        <v>17</v>
      </c>
      <c r="V350">
        <v>210</v>
      </c>
      <c r="Y350" t="s">
        <v>0</v>
      </c>
      <c r="Z350" t="s">
        <v>0</v>
      </c>
      <c r="AA350" t="s">
        <v>12</v>
      </c>
    </row>
    <row r="351" spans="2:27" x14ac:dyDescent="0.2">
      <c r="B351">
        <v>1975</v>
      </c>
      <c r="C351">
        <v>3</v>
      </c>
      <c r="D351">
        <v>0</v>
      </c>
      <c r="E351">
        <v>30</v>
      </c>
      <c r="F351">
        <v>0</v>
      </c>
      <c r="G351">
        <v>0</v>
      </c>
      <c r="N351">
        <v>16.2</v>
      </c>
      <c r="O351" t="s">
        <v>0</v>
      </c>
      <c r="P351" t="s">
        <v>0</v>
      </c>
      <c r="Q351" t="s">
        <v>0</v>
      </c>
      <c r="R351" t="s">
        <v>0</v>
      </c>
      <c r="S351" t="s">
        <v>0</v>
      </c>
      <c r="T351" t="s">
        <v>0</v>
      </c>
      <c r="U351" t="s">
        <v>0</v>
      </c>
      <c r="V351" t="s">
        <v>0</v>
      </c>
      <c r="Y351" t="s">
        <v>0</v>
      </c>
      <c r="Z351" t="s">
        <v>0</v>
      </c>
      <c r="AA351" t="s">
        <v>12</v>
      </c>
    </row>
    <row r="352" spans="2:27" x14ac:dyDescent="0.2">
      <c r="B352">
        <v>1975</v>
      </c>
      <c r="C352">
        <v>4</v>
      </c>
      <c r="D352">
        <v>60</v>
      </c>
      <c r="E352">
        <v>30</v>
      </c>
      <c r="F352">
        <v>0</v>
      </c>
      <c r="G352">
        <v>0</v>
      </c>
      <c r="N352">
        <v>51.4</v>
      </c>
      <c r="O352" t="s">
        <v>0</v>
      </c>
      <c r="P352" t="s">
        <v>0</v>
      </c>
      <c r="Q352" t="s">
        <v>0</v>
      </c>
      <c r="R352" t="s">
        <v>0</v>
      </c>
      <c r="S352" t="s">
        <v>0</v>
      </c>
      <c r="T352" t="s">
        <v>0</v>
      </c>
      <c r="U352" t="s">
        <v>0</v>
      </c>
      <c r="V352" t="s">
        <v>0</v>
      </c>
      <c r="Y352" t="s">
        <v>0</v>
      </c>
      <c r="Z352" t="s">
        <v>0</v>
      </c>
      <c r="AA352" t="s">
        <v>12</v>
      </c>
    </row>
    <row r="353" spans="2:27" x14ac:dyDescent="0.2">
      <c r="B353">
        <v>1975</v>
      </c>
      <c r="C353">
        <v>5</v>
      </c>
      <c r="D353">
        <v>60</v>
      </c>
      <c r="E353">
        <v>30</v>
      </c>
      <c r="F353">
        <v>30</v>
      </c>
      <c r="G353">
        <v>0</v>
      </c>
      <c r="N353">
        <v>47.8</v>
      </c>
      <c r="O353" t="s">
        <v>0</v>
      </c>
      <c r="P353" t="s">
        <v>0</v>
      </c>
      <c r="Q353" t="s">
        <v>0</v>
      </c>
      <c r="R353" t="s">
        <v>0</v>
      </c>
      <c r="S353" t="s">
        <v>0</v>
      </c>
      <c r="T353" t="s">
        <v>0</v>
      </c>
      <c r="U353" t="s">
        <v>0</v>
      </c>
      <c r="V353" t="s">
        <v>0</v>
      </c>
      <c r="Y353" t="s">
        <v>0</v>
      </c>
      <c r="Z353" t="s">
        <v>0</v>
      </c>
      <c r="AA353" t="s">
        <v>12</v>
      </c>
    </row>
    <row r="354" spans="2:27" x14ac:dyDescent="0.2">
      <c r="B354">
        <v>1975</v>
      </c>
      <c r="C354">
        <v>6</v>
      </c>
      <c r="D354">
        <v>60</v>
      </c>
      <c r="E354">
        <v>30</v>
      </c>
      <c r="F354">
        <v>30</v>
      </c>
      <c r="G354">
        <v>0</v>
      </c>
      <c r="N354">
        <v>50.1</v>
      </c>
      <c r="O354" t="s">
        <v>0</v>
      </c>
      <c r="P354" t="s">
        <v>0</v>
      </c>
      <c r="Q354" t="s">
        <v>0</v>
      </c>
      <c r="R354">
        <v>5.8</v>
      </c>
      <c r="S354">
        <v>6.8</v>
      </c>
      <c r="T354" t="s">
        <v>0</v>
      </c>
      <c r="U354">
        <v>54</v>
      </c>
      <c r="V354">
        <v>370</v>
      </c>
      <c r="Y354" t="s">
        <v>0</v>
      </c>
      <c r="Z354" t="s">
        <v>0</v>
      </c>
      <c r="AA354" t="s">
        <v>12</v>
      </c>
    </row>
    <row r="355" spans="2:27" x14ac:dyDescent="0.2">
      <c r="B355">
        <v>1976</v>
      </c>
      <c r="C355">
        <v>1</v>
      </c>
      <c r="D355">
        <v>0</v>
      </c>
      <c r="E355">
        <v>0</v>
      </c>
      <c r="F355">
        <v>0</v>
      </c>
      <c r="G355">
        <v>0</v>
      </c>
      <c r="N355">
        <v>42.3</v>
      </c>
      <c r="O355" t="s">
        <v>0</v>
      </c>
      <c r="P355" t="s">
        <v>0</v>
      </c>
      <c r="Q355" t="s">
        <v>0</v>
      </c>
      <c r="R355" t="s">
        <v>0</v>
      </c>
      <c r="S355" t="s">
        <v>0</v>
      </c>
      <c r="T355" t="s">
        <v>0</v>
      </c>
      <c r="U355" t="s">
        <v>0</v>
      </c>
      <c r="V355" t="s">
        <v>0</v>
      </c>
      <c r="Y355" t="s">
        <v>0</v>
      </c>
      <c r="Z355" t="s">
        <v>0</v>
      </c>
      <c r="AA355" t="s">
        <v>12</v>
      </c>
    </row>
    <row r="356" spans="2:27" x14ac:dyDescent="0.2">
      <c r="B356">
        <v>1976</v>
      </c>
      <c r="C356">
        <v>2</v>
      </c>
      <c r="D356">
        <v>0</v>
      </c>
      <c r="E356">
        <v>0</v>
      </c>
      <c r="F356">
        <v>0</v>
      </c>
      <c r="G356">
        <v>0</v>
      </c>
      <c r="N356">
        <v>18.3</v>
      </c>
      <c r="O356" t="s">
        <v>0</v>
      </c>
      <c r="P356" t="s">
        <v>0</v>
      </c>
      <c r="Q356" t="s">
        <v>0</v>
      </c>
      <c r="R356" t="s">
        <v>0</v>
      </c>
      <c r="S356" t="s">
        <v>0</v>
      </c>
      <c r="T356" t="s">
        <v>0</v>
      </c>
      <c r="U356" t="s">
        <v>0</v>
      </c>
      <c r="V356" t="s">
        <v>0</v>
      </c>
      <c r="Y356" t="s">
        <v>0</v>
      </c>
      <c r="Z356" t="s">
        <v>0</v>
      </c>
      <c r="AA356" t="s">
        <v>12</v>
      </c>
    </row>
    <row r="357" spans="2:27" x14ac:dyDescent="0.2">
      <c r="B357">
        <v>1976</v>
      </c>
      <c r="C357">
        <v>3</v>
      </c>
      <c r="D357">
        <v>0</v>
      </c>
      <c r="E357">
        <v>30</v>
      </c>
      <c r="F357">
        <v>0</v>
      </c>
      <c r="G357">
        <v>0</v>
      </c>
      <c r="N357">
        <v>19.600000000000001</v>
      </c>
      <c r="O357" t="s">
        <v>0</v>
      </c>
      <c r="P357" t="s">
        <v>0</v>
      </c>
      <c r="Q357" t="s">
        <v>0</v>
      </c>
      <c r="R357" t="s">
        <v>0</v>
      </c>
      <c r="S357" t="s">
        <v>0</v>
      </c>
      <c r="T357" t="s">
        <v>0</v>
      </c>
      <c r="U357" t="s">
        <v>0</v>
      </c>
      <c r="V357" t="s">
        <v>0</v>
      </c>
      <c r="Y357" t="s">
        <v>0</v>
      </c>
      <c r="Z357" t="s">
        <v>0</v>
      </c>
      <c r="AA357" t="s">
        <v>12</v>
      </c>
    </row>
    <row r="358" spans="2:27" x14ac:dyDescent="0.2">
      <c r="B358">
        <v>1976</v>
      </c>
      <c r="C358">
        <v>4</v>
      </c>
      <c r="D358">
        <v>60</v>
      </c>
      <c r="E358">
        <v>30</v>
      </c>
      <c r="F358">
        <v>0</v>
      </c>
      <c r="G358">
        <v>0</v>
      </c>
      <c r="N358">
        <v>45.6</v>
      </c>
      <c r="O358" t="s">
        <v>0</v>
      </c>
      <c r="P358" t="s">
        <v>0</v>
      </c>
      <c r="Q358" t="s">
        <v>0</v>
      </c>
      <c r="R358" t="s">
        <v>0</v>
      </c>
      <c r="S358" t="s">
        <v>0</v>
      </c>
      <c r="T358" t="s">
        <v>0</v>
      </c>
      <c r="U358" t="s">
        <v>0</v>
      </c>
      <c r="V358" t="s">
        <v>0</v>
      </c>
      <c r="Y358" t="s">
        <v>0</v>
      </c>
      <c r="Z358" t="s">
        <v>0</v>
      </c>
      <c r="AA358" t="s">
        <v>12</v>
      </c>
    </row>
    <row r="359" spans="2:27" x14ac:dyDescent="0.2">
      <c r="B359">
        <v>1976</v>
      </c>
      <c r="C359">
        <v>5</v>
      </c>
      <c r="D359">
        <v>60</v>
      </c>
      <c r="E359">
        <v>30</v>
      </c>
      <c r="F359">
        <v>30</v>
      </c>
      <c r="G359">
        <v>0</v>
      </c>
      <c r="N359">
        <v>45.3</v>
      </c>
      <c r="O359" t="s">
        <v>0</v>
      </c>
      <c r="P359" t="s">
        <v>0</v>
      </c>
      <c r="Q359" t="s">
        <v>0</v>
      </c>
      <c r="R359" t="s">
        <v>0</v>
      </c>
      <c r="S359" t="s">
        <v>0</v>
      </c>
      <c r="T359" t="s">
        <v>0</v>
      </c>
      <c r="U359" t="s">
        <v>0</v>
      </c>
      <c r="V359" t="s">
        <v>0</v>
      </c>
      <c r="Y359" t="s">
        <v>0</v>
      </c>
      <c r="Z359" t="s">
        <v>0</v>
      </c>
      <c r="AA359" t="s">
        <v>12</v>
      </c>
    </row>
    <row r="360" spans="2:27" x14ac:dyDescent="0.2">
      <c r="B360">
        <v>1976</v>
      </c>
      <c r="C360">
        <v>6</v>
      </c>
      <c r="D360">
        <v>60</v>
      </c>
      <c r="E360">
        <v>30</v>
      </c>
      <c r="F360">
        <v>30</v>
      </c>
      <c r="G360">
        <v>0</v>
      </c>
      <c r="N360">
        <v>46.2</v>
      </c>
      <c r="O360" t="s">
        <v>0</v>
      </c>
      <c r="P360" t="s">
        <v>0</v>
      </c>
      <c r="Q360" t="s">
        <v>0</v>
      </c>
      <c r="R360" t="s">
        <v>0</v>
      </c>
      <c r="S360" t="s">
        <v>0</v>
      </c>
      <c r="T360" t="s">
        <v>0</v>
      </c>
      <c r="U360" t="s">
        <v>0</v>
      </c>
      <c r="V360" t="s">
        <v>0</v>
      </c>
      <c r="Y360" t="s">
        <v>0</v>
      </c>
      <c r="Z360" t="s">
        <v>0</v>
      </c>
      <c r="AA360" t="s">
        <v>12</v>
      </c>
    </row>
    <row r="361" spans="2:27" x14ac:dyDescent="0.2">
      <c r="B361">
        <v>1977</v>
      </c>
      <c r="C361">
        <v>1</v>
      </c>
      <c r="D361">
        <v>0</v>
      </c>
      <c r="E361">
        <v>0</v>
      </c>
      <c r="F361">
        <v>0</v>
      </c>
      <c r="G361">
        <v>0</v>
      </c>
      <c r="N361">
        <v>12.7</v>
      </c>
      <c r="O361" t="s">
        <v>0</v>
      </c>
      <c r="P361" t="s">
        <v>0</v>
      </c>
      <c r="Q361" t="s">
        <v>0</v>
      </c>
      <c r="R361" t="s">
        <v>0</v>
      </c>
      <c r="S361" t="s">
        <v>0</v>
      </c>
      <c r="T361" t="s">
        <v>0</v>
      </c>
      <c r="U361" t="s">
        <v>0</v>
      </c>
      <c r="V361" t="s">
        <v>0</v>
      </c>
      <c r="Y361" t="s">
        <v>0</v>
      </c>
      <c r="Z361" t="s">
        <v>0</v>
      </c>
      <c r="AA361" t="s">
        <v>12</v>
      </c>
    </row>
    <row r="362" spans="2:27" x14ac:dyDescent="0.2">
      <c r="B362">
        <v>1977</v>
      </c>
      <c r="C362">
        <v>2</v>
      </c>
      <c r="D362">
        <v>0</v>
      </c>
      <c r="E362">
        <v>0</v>
      </c>
      <c r="F362">
        <v>0</v>
      </c>
      <c r="G362">
        <v>0</v>
      </c>
      <c r="N362">
        <v>14.7</v>
      </c>
      <c r="O362" t="s">
        <v>0</v>
      </c>
      <c r="P362" t="s">
        <v>0</v>
      </c>
      <c r="Q362" t="s">
        <v>0</v>
      </c>
      <c r="R362" t="s">
        <v>0</v>
      </c>
      <c r="S362" t="s">
        <v>0</v>
      </c>
      <c r="T362" t="s">
        <v>0</v>
      </c>
      <c r="U362" t="s">
        <v>0</v>
      </c>
      <c r="V362" t="s">
        <v>0</v>
      </c>
      <c r="Y362" t="s">
        <v>0</v>
      </c>
      <c r="Z362" t="s">
        <v>0</v>
      </c>
      <c r="AA362" t="s">
        <v>12</v>
      </c>
    </row>
    <row r="363" spans="2:27" x14ac:dyDescent="0.2">
      <c r="B363">
        <v>1977</v>
      </c>
      <c r="C363">
        <v>3</v>
      </c>
      <c r="D363">
        <v>0</v>
      </c>
      <c r="E363">
        <v>30</v>
      </c>
      <c r="F363">
        <v>0</v>
      </c>
      <c r="G363">
        <v>0</v>
      </c>
      <c r="N363">
        <v>25.8</v>
      </c>
      <c r="O363" t="s">
        <v>0</v>
      </c>
      <c r="P363" t="s">
        <v>0</v>
      </c>
      <c r="Q363" t="s">
        <v>0</v>
      </c>
      <c r="R363" t="s">
        <v>0</v>
      </c>
      <c r="S363" t="s">
        <v>0</v>
      </c>
      <c r="T363" t="s">
        <v>0</v>
      </c>
      <c r="U363" t="s">
        <v>0</v>
      </c>
      <c r="V363" t="s">
        <v>0</v>
      </c>
      <c r="Y363" t="s">
        <v>0</v>
      </c>
      <c r="Z363" t="s">
        <v>0</v>
      </c>
      <c r="AA363" t="s">
        <v>12</v>
      </c>
    </row>
    <row r="364" spans="2:27" x14ac:dyDescent="0.2">
      <c r="B364">
        <v>1977</v>
      </c>
      <c r="C364">
        <v>4</v>
      </c>
      <c r="D364">
        <v>60</v>
      </c>
      <c r="E364">
        <v>30</v>
      </c>
      <c r="F364">
        <v>0</v>
      </c>
      <c r="G364">
        <v>0</v>
      </c>
      <c r="N364">
        <v>32.299999999999997</v>
      </c>
      <c r="O364" t="s">
        <v>0</v>
      </c>
      <c r="P364" t="s">
        <v>0</v>
      </c>
      <c r="Q364" t="s">
        <v>0</v>
      </c>
      <c r="R364" t="s">
        <v>0</v>
      </c>
      <c r="S364" t="s">
        <v>0</v>
      </c>
      <c r="T364" t="s">
        <v>0</v>
      </c>
      <c r="U364" t="s">
        <v>0</v>
      </c>
      <c r="V364" t="s">
        <v>0</v>
      </c>
      <c r="Y364" t="s">
        <v>0</v>
      </c>
      <c r="Z364" t="s">
        <v>0</v>
      </c>
      <c r="AA364" t="s">
        <v>12</v>
      </c>
    </row>
    <row r="365" spans="2:27" x14ac:dyDescent="0.2">
      <c r="B365">
        <v>1977</v>
      </c>
      <c r="C365">
        <v>5</v>
      </c>
      <c r="D365">
        <v>60</v>
      </c>
      <c r="E365">
        <v>30</v>
      </c>
      <c r="F365">
        <v>30</v>
      </c>
      <c r="G365">
        <v>0</v>
      </c>
      <c r="N365">
        <v>23.8</v>
      </c>
      <c r="O365" t="s">
        <v>0</v>
      </c>
      <c r="P365" t="s">
        <v>0</v>
      </c>
      <c r="Q365" t="s">
        <v>0</v>
      </c>
      <c r="R365" t="s">
        <v>0</v>
      </c>
      <c r="S365" t="s">
        <v>0</v>
      </c>
      <c r="T365" t="s">
        <v>0</v>
      </c>
      <c r="U365" t="s">
        <v>0</v>
      </c>
      <c r="V365" t="s">
        <v>0</v>
      </c>
      <c r="Y365" t="s">
        <v>0</v>
      </c>
      <c r="Z365" t="s">
        <v>0</v>
      </c>
      <c r="AA365" t="s">
        <v>12</v>
      </c>
    </row>
    <row r="366" spans="2:27" x14ac:dyDescent="0.2">
      <c r="B366">
        <v>1977</v>
      </c>
      <c r="C366">
        <v>6</v>
      </c>
      <c r="D366">
        <v>60</v>
      </c>
      <c r="E366">
        <v>30</v>
      </c>
      <c r="F366">
        <v>30</v>
      </c>
      <c r="G366">
        <v>0</v>
      </c>
      <c r="N366" t="s">
        <v>0</v>
      </c>
      <c r="O366" t="s">
        <v>0</v>
      </c>
      <c r="P366" t="s">
        <v>0</v>
      </c>
      <c r="Q366" t="s">
        <v>0</v>
      </c>
      <c r="R366" t="s">
        <v>0</v>
      </c>
      <c r="S366" t="s">
        <v>0</v>
      </c>
      <c r="T366" t="s">
        <v>0</v>
      </c>
      <c r="U366" t="s">
        <v>0</v>
      </c>
      <c r="V366" t="s">
        <v>0</v>
      </c>
      <c r="Y366" t="s">
        <v>0</v>
      </c>
      <c r="Z366" t="s">
        <v>0</v>
      </c>
      <c r="AA366" t="s">
        <v>12</v>
      </c>
    </row>
    <row r="367" spans="2:27" x14ac:dyDescent="0.2">
      <c r="B367">
        <v>1978</v>
      </c>
      <c r="C367">
        <v>1</v>
      </c>
      <c r="D367">
        <v>0</v>
      </c>
      <c r="E367">
        <v>0</v>
      </c>
      <c r="F367">
        <v>0</v>
      </c>
      <c r="G367">
        <v>0</v>
      </c>
      <c r="N367">
        <v>27.2</v>
      </c>
      <c r="O367" t="s">
        <v>0</v>
      </c>
      <c r="P367" t="s">
        <v>0</v>
      </c>
      <c r="Q367" t="s">
        <v>0</v>
      </c>
      <c r="R367" t="s">
        <v>0</v>
      </c>
      <c r="S367" t="s">
        <v>0</v>
      </c>
      <c r="T367">
        <v>5.3999999999999999E-2</v>
      </c>
      <c r="U367" t="s">
        <v>0</v>
      </c>
      <c r="V367" t="s">
        <v>0</v>
      </c>
      <c r="W367">
        <f>(Y367-0.35)/1.8</f>
        <v>0.66111111111111109</v>
      </c>
      <c r="Y367">
        <v>1.54</v>
      </c>
      <c r="Z367" t="s">
        <v>0</v>
      </c>
      <c r="AA367" t="s">
        <v>13</v>
      </c>
    </row>
    <row r="368" spans="2:27" x14ac:dyDescent="0.2">
      <c r="B368">
        <v>1978</v>
      </c>
      <c r="C368">
        <v>2</v>
      </c>
      <c r="D368">
        <v>0</v>
      </c>
      <c r="E368">
        <v>0</v>
      </c>
      <c r="F368">
        <v>0</v>
      </c>
      <c r="G368">
        <v>0</v>
      </c>
      <c r="N368">
        <v>17.899999999999999</v>
      </c>
      <c r="O368" t="s">
        <v>0</v>
      </c>
      <c r="P368" t="s">
        <v>0</v>
      </c>
      <c r="Q368" t="s">
        <v>0</v>
      </c>
      <c r="R368" t="s">
        <v>0</v>
      </c>
      <c r="S368" t="s">
        <v>0</v>
      </c>
      <c r="T368">
        <v>5.0999999999999997E-2</v>
      </c>
      <c r="U368" t="s">
        <v>0</v>
      </c>
      <c r="V368" t="s">
        <v>0</v>
      </c>
      <c r="W368">
        <f>(Y368-0.35)/1.8</f>
        <v>0.46111111111111108</v>
      </c>
      <c r="Y368">
        <v>1.18</v>
      </c>
      <c r="Z368" t="s">
        <v>0</v>
      </c>
      <c r="AA368" t="s">
        <v>13</v>
      </c>
    </row>
    <row r="369" spans="2:27" x14ac:dyDescent="0.2">
      <c r="B369">
        <v>1978</v>
      </c>
      <c r="C369">
        <v>3</v>
      </c>
      <c r="D369">
        <v>0</v>
      </c>
      <c r="E369">
        <v>30</v>
      </c>
      <c r="F369">
        <v>0</v>
      </c>
      <c r="G369">
        <v>0</v>
      </c>
      <c r="N369">
        <v>16.899999999999999</v>
      </c>
      <c r="O369" t="s">
        <v>0</v>
      </c>
      <c r="P369" t="s">
        <v>0</v>
      </c>
      <c r="Q369" t="s">
        <v>0</v>
      </c>
      <c r="R369" t="s">
        <v>0</v>
      </c>
      <c r="S369" t="s">
        <v>0</v>
      </c>
      <c r="T369" t="s">
        <v>0</v>
      </c>
      <c r="U369" t="s">
        <v>0</v>
      </c>
      <c r="V369" t="s">
        <v>0</v>
      </c>
      <c r="Y369" t="s">
        <v>0</v>
      </c>
      <c r="Z369" t="s">
        <v>0</v>
      </c>
      <c r="AA369" t="s">
        <v>13</v>
      </c>
    </row>
    <row r="370" spans="2:27" x14ac:dyDescent="0.2">
      <c r="B370">
        <v>1978</v>
      </c>
      <c r="C370">
        <v>4</v>
      </c>
      <c r="D370">
        <v>60</v>
      </c>
      <c r="E370">
        <v>30</v>
      </c>
      <c r="F370">
        <v>0</v>
      </c>
      <c r="G370">
        <v>0</v>
      </c>
      <c r="N370">
        <v>32.200000000000003</v>
      </c>
      <c r="O370" t="s">
        <v>0</v>
      </c>
      <c r="P370" t="s">
        <v>0</v>
      </c>
      <c r="Q370" t="s">
        <v>0</v>
      </c>
      <c r="R370" t="s">
        <v>0</v>
      </c>
      <c r="S370" t="s">
        <v>0</v>
      </c>
      <c r="T370" t="s">
        <v>0</v>
      </c>
      <c r="U370" t="s">
        <v>0</v>
      </c>
      <c r="V370" t="s">
        <v>0</v>
      </c>
      <c r="Y370" t="s">
        <v>0</v>
      </c>
      <c r="Z370" t="s">
        <v>0</v>
      </c>
      <c r="AA370" t="s">
        <v>13</v>
      </c>
    </row>
    <row r="371" spans="2:27" x14ac:dyDescent="0.2">
      <c r="B371">
        <v>1978</v>
      </c>
      <c r="C371">
        <v>5</v>
      </c>
      <c r="D371">
        <v>60</v>
      </c>
      <c r="E371">
        <v>30</v>
      </c>
      <c r="F371">
        <v>30</v>
      </c>
      <c r="G371">
        <v>0</v>
      </c>
      <c r="N371">
        <v>33.700000000000003</v>
      </c>
      <c r="O371" t="s">
        <v>0</v>
      </c>
      <c r="P371" t="s">
        <v>0</v>
      </c>
      <c r="Q371" t="s">
        <v>0</v>
      </c>
      <c r="R371" t="s">
        <v>0</v>
      </c>
      <c r="S371" t="s">
        <v>0</v>
      </c>
      <c r="T371" t="s">
        <v>0</v>
      </c>
      <c r="U371" t="s">
        <v>0</v>
      </c>
      <c r="V371" t="s">
        <v>0</v>
      </c>
      <c r="Y371" t="s">
        <v>0</v>
      </c>
      <c r="Z371" t="s">
        <v>0</v>
      </c>
      <c r="AA371" t="s">
        <v>13</v>
      </c>
    </row>
    <row r="372" spans="2:27" x14ac:dyDescent="0.2">
      <c r="B372">
        <v>1978</v>
      </c>
      <c r="C372">
        <v>6</v>
      </c>
      <c r="D372">
        <v>60</v>
      </c>
      <c r="E372">
        <v>30</v>
      </c>
      <c r="F372">
        <v>30</v>
      </c>
      <c r="G372">
        <v>0</v>
      </c>
      <c r="N372">
        <v>32.799999999999997</v>
      </c>
      <c r="O372" t="s">
        <v>0</v>
      </c>
      <c r="P372" t="s">
        <v>0</v>
      </c>
      <c r="Q372" t="s">
        <v>0</v>
      </c>
      <c r="R372" t="s">
        <v>0</v>
      </c>
      <c r="S372" t="s">
        <v>0</v>
      </c>
      <c r="T372" t="s">
        <v>0</v>
      </c>
      <c r="U372" t="s">
        <v>0</v>
      </c>
      <c r="V372" t="s">
        <v>0</v>
      </c>
      <c r="Y372" t="s">
        <v>0</v>
      </c>
      <c r="Z372" t="s">
        <v>0</v>
      </c>
      <c r="AA372" t="s">
        <v>13</v>
      </c>
    </row>
    <row r="373" spans="2:27" x14ac:dyDescent="0.2">
      <c r="B373">
        <v>1979</v>
      </c>
      <c r="C373">
        <v>1</v>
      </c>
      <c r="D373">
        <v>240</v>
      </c>
      <c r="E373">
        <v>0</v>
      </c>
      <c r="F373">
        <v>0</v>
      </c>
      <c r="G373">
        <v>0</v>
      </c>
      <c r="N373">
        <v>49.3</v>
      </c>
      <c r="O373" t="s">
        <v>0</v>
      </c>
      <c r="P373" t="s">
        <v>0</v>
      </c>
      <c r="Q373" t="s">
        <v>0</v>
      </c>
      <c r="R373" t="s">
        <v>0</v>
      </c>
      <c r="S373" t="s">
        <v>0</v>
      </c>
      <c r="T373" t="s">
        <v>0</v>
      </c>
      <c r="U373" t="s">
        <v>0</v>
      </c>
      <c r="V373" t="s">
        <v>0</v>
      </c>
      <c r="Y373" t="s">
        <v>0</v>
      </c>
      <c r="Z373" t="s">
        <v>0</v>
      </c>
      <c r="AA373" t="s">
        <v>13</v>
      </c>
    </row>
    <row r="374" spans="2:27" x14ac:dyDescent="0.2">
      <c r="B374">
        <v>1979</v>
      </c>
      <c r="C374">
        <v>2</v>
      </c>
      <c r="D374">
        <v>0</v>
      </c>
      <c r="E374">
        <v>0</v>
      </c>
      <c r="F374">
        <v>0</v>
      </c>
      <c r="G374">
        <v>0</v>
      </c>
      <c r="N374">
        <v>25.3</v>
      </c>
      <c r="O374" t="s">
        <v>0</v>
      </c>
      <c r="P374" t="s">
        <v>0</v>
      </c>
      <c r="Q374" t="s">
        <v>0</v>
      </c>
      <c r="R374" t="s">
        <v>0</v>
      </c>
      <c r="S374" t="s">
        <v>0</v>
      </c>
      <c r="T374" t="s">
        <v>0</v>
      </c>
      <c r="U374" t="s">
        <v>0</v>
      </c>
      <c r="V374" t="s">
        <v>0</v>
      </c>
      <c r="Y374" t="s">
        <v>0</v>
      </c>
      <c r="Z374" t="s">
        <v>0</v>
      </c>
      <c r="AA374" t="s">
        <v>13</v>
      </c>
    </row>
    <row r="375" spans="2:27" x14ac:dyDescent="0.2">
      <c r="B375">
        <v>1979</v>
      </c>
      <c r="C375">
        <v>3</v>
      </c>
      <c r="D375">
        <v>0</v>
      </c>
      <c r="E375">
        <v>30</v>
      </c>
      <c r="F375">
        <v>0</v>
      </c>
      <c r="G375">
        <v>0</v>
      </c>
      <c r="N375">
        <v>39.5</v>
      </c>
      <c r="O375" t="s">
        <v>0</v>
      </c>
      <c r="P375" t="s">
        <v>0</v>
      </c>
      <c r="Q375" t="s">
        <v>0</v>
      </c>
      <c r="R375" t="s">
        <v>0</v>
      </c>
      <c r="S375" t="s">
        <v>0</v>
      </c>
      <c r="T375" t="s">
        <v>0</v>
      </c>
      <c r="U375" t="s">
        <v>0</v>
      </c>
      <c r="V375" t="s">
        <v>0</v>
      </c>
      <c r="Y375" t="s">
        <v>0</v>
      </c>
      <c r="Z375" t="s">
        <v>0</v>
      </c>
      <c r="AA375" t="s">
        <v>13</v>
      </c>
    </row>
    <row r="376" spans="2:27" x14ac:dyDescent="0.2">
      <c r="B376">
        <v>1979</v>
      </c>
      <c r="C376">
        <v>4</v>
      </c>
      <c r="D376">
        <v>60</v>
      </c>
      <c r="E376">
        <v>30</v>
      </c>
      <c r="F376">
        <v>0</v>
      </c>
      <c r="G376">
        <v>0</v>
      </c>
      <c r="N376">
        <v>52.6</v>
      </c>
      <c r="O376" t="s">
        <v>0</v>
      </c>
      <c r="P376" t="s">
        <v>0</v>
      </c>
      <c r="Q376" t="s">
        <v>0</v>
      </c>
      <c r="R376" t="s">
        <v>0</v>
      </c>
      <c r="S376" t="s">
        <v>0</v>
      </c>
      <c r="T376" t="s">
        <v>0</v>
      </c>
      <c r="U376" t="s">
        <v>0</v>
      </c>
      <c r="V376" t="s">
        <v>0</v>
      </c>
      <c r="Y376" t="s">
        <v>0</v>
      </c>
      <c r="Z376" t="s">
        <v>0</v>
      </c>
      <c r="AA376" t="s">
        <v>13</v>
      </c>
    </row>
    <row r="377" spans="2:27" x14ac:dyDescent="0.2">
      <c r="B377">
        <v>1979</v>
      </c>
      <c r="C377">
        <v>5</v>
      </c>
      <c r="D377">
        <v>60</v>
      </c>
      <c r="E377">
        <v>30</v>
      </c>
      <c r="F377">
        <v>30</v>
      </c>
      <c r="G377">
        <v>0</v>
      </c>
      <c r="N377">
        <v>50.3</v>
      </c>
      <c r="O377" t="s">
        <v>0</v>
      </c>
      <c r="P377" t="s">
        <v>0</v>
      </c>
      <c r="Q377" t="s">
        <v>0</v>
      </c>
      <c r="R377" t="s">
        <v>0</v>
      </c>
      <c r="S377" t="s">
        <v>0</v>
      </c>
      <c r="T377" t="s">
        <v>0</v>
      </c>
      <c r="U377" t="s">
        <v>0</v>
      </c>
      <c r="V377" t="s">
        <v>0</v>
      </c>
      <c r="Y377" t="s">
        <v>0</v>
      </c>
      <c r="Z377" t="s">
        <v>0</v>
      </c>
      <c r="AA377" t="s">
        <v>13</v>
      </c>
    </row>
    <row r="378" spans="2:27" x14ac:dyDescent="0.2">
      <c r="B378">
        <v>1979</v>
      </c>
      <c r="C378">
        <v>6</v>
      </c>
      <c r="D378">
        <v>60</v>
      </c>
      <c r="E378">
        <v>30</v>
      </c>
      <c r="F378">
        <v>30</v>
      </c>
      <c r="G378">
        <v>0</v>
      </c>
      <c r="N378">
        <v>52.3</v>
      </c>
      <c r="O378" t="s">
        <v>0</v>
      </c>
      <c r="P378" t="s">
        <v>0</v>
      </c>
      <c r="Q378" t="s">
        <v>0</v>
      </c>
      <c r="R378" t="s">
        <v>0</v>
      </c>
      <c r="S378" t="s">
        <v>0</v>
      </c>
      <c r="T378" t="s">
        <v>0</v>
      </c>
      <c r="U378" t="s">
        <v>0</v>
      </c>
      <c r="V378" t="s">
        <v>0</v>
      </c>
      <c r="Y378" t="s">
        <v>0</v>
      </c>
      <c r="Z378" t="s">
        <v>0</v>
      </c>
      <c r="AA378" t="s">
        <v>13</v>
      </c>
    </row>
    <row r="379" spans="2:27" x14ac:dyDescent="0.2">
      <c r="B379">
        <v>1980</v>
      </c>
      <c r="C379">
        <v>1</v>
      </c>
      <c r="D379">
        <v>0</v>
      </c>
      <c r="E379">
        <v>0</v>
      </c>
      <c r="F379">
        <v>0</v>
      </c>
      <c r="G379">
        <v>0</v>
      </c>
      <c r="N379">
        <v>43.8</v>
      </c>
      <c r="O379">
        <v>1.99</v>
      </c>
      <c r="P379">
        <v>3469</v>
      </c>
      <c r="Q379">
        <v>3666</v>
      </c>
      <c r="R379" t="s">
        <v>0</v>
      </c>
      <c r="S379" t="s">
        <v>0</v>
      </c>
      <c r="T379" t="s">
        <v>0</v>
      </c>
      <c r="U379" t="s">
        <v>0</v>
      </c>
      <c r="V379" t="s">
        <v>0</v>
      </c>
      <c r="Y379" t="s">
        <v>0</v>
      </c>
      <c r="Z379" t="s">
        <v>0</v>
      </c>
      <c r="AA379" t="s">
        <v>14</v>
      </c>
    </row>
    <row r="380" spans="2:27" x14ac:dyDescent="0.2">
      <c r="B380">
        <v>1980</v>
      </c>
      <c r="C380">
        <v>2</v>
      </c>
      <c r="D380">
        <v>0</v>
      </c>
      <c r="E380">
        <v>0</v>
      </c>
      <c r="F380">
        <v>0</v>
      </c>
      <c r="G380">
        <v>0</v>
      </c>
      <c r="N380">
        <v>25</v>
      </c>
      <c r="O380">
        <v>1.98</v>
      </c>
      <c r="P380">
        <v>2941</v>
      </c>
      <c r="Q380">
        <v>2928</v>
      </c>
      <c r="R380" t="s">
        <v>0</v>
      </c>
      <c r="S380" t="s">
        <v>0</v>
      </c>
      <c r="T380" t="s">
        <v>0</v>
      </c>
      <c r="U380" t="s">
        <v>0</v>
      </c>
      <c r="V380" t="s">
        <v>0</v>
      </c>
      <c r="Y380" t="s">
        <v>0</v>
      </c>
      <c r="Z380" t="s">
        <v>0</v>
      </c>
      <c r="AA380" t="s">
        <v>14</v>
      </c>
    </row>
    <row r="381" spans="2:27" x14ac:dyDescent="0.2">
      <c r="B381">
        <v>1980</v>
      </c>
      <c r="C381">
        <v>3</v>
      </c>
      <c r="D381">
        <v>0</v>
      </c>
      <c r="E381">
        <v>30</v>
      </c>
      <c r="F381">
        <v>0</v>
      </c>
      <c r="G381">
        <v>0</v>
      </c>
      <c r="N381">
        <v>33.4</v>
      </c>
      <c r="O381">
        <v>1.79</v>
      </c>
      <c r="P381">
        <v>3296</v>
      </c>
      <c r="Q381">
        <v>3744</v>
      </c>
      <c r="R381" t="s">
        <v>0</v>
      </c>
      <c r="S381" t="s">
        <v>0</v>
      </c>
      <c r="T381" t="s">
        <v>0</v>
      </c>
      <c r="U381" t="s">
        <v>0</v>
      </c>
      <c r="V381" t="s">
        <v>0</v>
      </c>
      <c r="Y381" t="s">
        <v>0</v>
      </c>
      <c r="Z381" t="s">
        <v>0</v>
      </c>
      <c r="AA381" t="s">
        <v>14</v>
      </c>
    </row>
    <row r="382" spans="2:27" x14ac:dyDescent="0.2">
      <c r="B382">
        <v>1980</v>
      </c>
      <c r="C382">
        <v>4</v>
      </c>
      <c r="D382">
        <v>60</v>
      </c>
      <c r="E382">
        <v>30</v>
      </c>
      <c r="F382">
        <v>0</v>
      </c>
      <c r="G382">
        <v>0</v>
      </c>
      <c r="N382">
        <v>43</v>
      </c>
      <c r="O382">
        <v>2.35</v>
      </c>
      <c r="P382">
        <v>3517</v>
      </c>
      <c r="Q382">
        <v>3928</v>
      </c>
      <c r="R382" t="s">
        <v>0</v>
      </c>
      <c r="S382" t="s">
        <v>0</v>
      </c>
      <c r="T382" t="s">
        <v>0</v>
      </c>
      <c r="U382" t="s">
        <v>0</v>
      </c>
      <c r="V382" t="s">
        <v>0</v>
      </c>
      <c r="Y382" t="s">
        <v>0</v>
      </c>
      <c r="Z382" t="s">
        <v>0</v>
      </c>
      <c r="AA382" t="s">
        <v>14</v>
      </c>
    </row>
    <row r="383" spans="2:27" x14ac:dyDescent="0.2">
      <c r="B383">
        <v>1980</v>
      </c>
      <c r="C383">
        <v>5</v>
      </c>
      <c r="D383">
        <v>60</v>
      </c>
      <c r="E383">
        <v>30</v>
      </c>
      <c r="F383">
        <v>30</v>
      </c>
      <c r="G383">
        <v>0</v>
      </c>
      <c r="N383">
        <v>37</v>
      </c>
      <c r="O383">
        <v>2.2999999999999998</v>
      </c>
      <c r="P383">
        <v>3953</v>
      </c>
      <c r="Q383">
        <v>4215</v>
      </c>
      <c r="R383" t="s">
        <v>0</v>
      </c>
      <c r="S383" t="s">
        <v>0</v>
      </c>
      <c r="T383" t="s">
        <v>0</v>
      </c>
      <c r="U383" t="s">
        <v>0</v>
      </c>
      <c r="V383" t="s">
        <v>0</v>
      </c>
      <c r="Y383" t="s">
        <v>0</v>
      </c>
      <c r="Z383" t="s">
        <v>0</v>
      </c>
      <c r="AA383" t="s">
        <v>14</v>
      </c>
    </row>
    <row r="384" spans="2:27" x14ac:dyDescent="0.2">
      <c r="B384">
        <v>1980</v>
      </c>
      <c r="C384">
        <v>6</v>
      </c>
      <c r="D384">
        <v>60</v>
      </c>
      <c r="E384">
        <v>30</v>
      </c>
      <c r="F384">
        <v>30</v>
      </c>
      <c r="G384">
        <v>0</v>
      </c>
      <c r="N384">
        <v>31.9</v>
      </c>
      <c r="O384">
        <v>2.33</v>
      </c>
      <c r="P384">
        <v>3993</v>
      </c>
      <c r="Q384">
        <v>4852</v>
      </c>
      <c r="R384" t="s">
        <v>0</v>
      </c>
      <c r="S384" t="s">
        <v>0</v>
      </c>
      <c r="T384" t="s">
        <v>0</v>
      </c>
      <c r="U384" t="s">
        <v>0</v>
      </c>
      <c r="V384" t="s">
        <v>0</v>
      </c>
      <c r="Y384" t="s">
        <v>0</v>
      </c>
      <c r="Z384" t="s">
        <v>0</v>
      </c>
      <c r="AA384" t="s">
        <v>14</v>
      </c>
    </row>
    <row r="385" spans="2:27" x14ac:dyDescent="0.2">
      <c r="B385">
        <v>1981</v>
      </c>
      <c r="C385">
        <v>1</v>
      </c>
      <c r="D385">
        <v>0</v>
      </c>
      <c r="E385">
        <v>0</v>
      </c>
      <c r="F385">
        <v>0</v>
      </c>
      <c r="G385">
        <v>0</v>
      </c>
      <c r="N385">
        <v>39.200000000000003</v>
      </c>
      <c r="O385">
        <v>2.2000000000000002</v>
      </c>
      <c r="P385">
        <v>2548</v>
      </c>
      <c r="Q385">
        <v>4039</v>
      </c>
      <c r="R385">
        <v>6.1</v>
      </c>
      <c r="S385">
        <v>6.7</v>
      </c>
      <c r="T385" t="s">
        <v>0</v>
      </c>
      <c r="U385">
        <v>38</v>
      </c>
      <c r="V385">
        <v>1042</v>
      </c>
      <c r="Y385" t="s">
        <v>0</v>
      </c>
      <c r="Z385" t="s">
        <v>0</v>
      </c>
      <c r="AA385" t="s">
        <v>14</v>
      </c>
    </row>
    <row r="386" spans="2:27" x14ac:dyDescent="0.2">
      <c r="B386">
        <v>1981</v>
      </c>
      <c r="C386">
        <v>2</v>
      </c>
      <c r="D386">
        <v>0</v>
      </c>
      <c r="E386">
        <v>0</v>
      </c>
      <c r="F386">
        <v>0</v>
      </c>
      <c r="G386">
        <v>0</v>
      </c>
      <c r="N386">
        <v>21.1</v>
      </c>
      <c r="O386">
        <v>2.1</v>
      </c>
      <c r="P386">
        <v>3528</v>
      </c>
      <c r="Q386">
        <v>4081</v>
      </c>
      <c r="R386">
        <v>5.6</v>
      </c>
      <c r="S386">
        <v>6.4</v>
      </c>
      <c r="T386" t="s">
        <v>0</v>
      </c>
      <c r="U386">
        <v>22</v>
      </c>
      <c r="V386">
        <v>506</v>
      </c>
      <c r="Y386" t="s">
        <v>0</v>
      </c>
      <c r="Z386" t="s">
        <v>0</v>
      </c>
      <c r="AA386" t="s">
        <v>14</v>
      </c>
    </row>
    <row r="387" spans="2:27" x14ac:dyDescent="0.2">
      <c r="B387">
        <v>1981</v>
      </c>
      <c r="C387">
        <v>3</v>
      </c>
      <c r="D387">
        <v>0</v>
      </c>
      <c r="E387">
        <v>30</v>
      </c>
      <c r="F387">
        <v>0</v>
      </c>
      <c r="G387">
        <v>0</v>
      </c>
      <c r="N387">
        <v>19.5</v>
      </c>
      <c r="O387">
        <v>2</v>
      </c>
      <c r="P387">
        <v>3290</v>
      </c>
      <c r="Q387">
        <v>3997</v>
      </c>
      <c r="R387">
        <v>5.5</v>
      </c>
      <c r="S387">
        <v>6.6</v>
      </c>
      <c r="T387" t="s">
        <v>0</v>
      </c>
      <c r="U387">
        <v>110</v>
      </c>
      <c r="V387">
        <v>536</v>
      </c>
      <c r="Y387" t="s">
        <v>0</v>
      </c>
      <c r="Z387" t="s">
        <v>0</v>
      </c>
      <c r="AA387" t="s">
        <v>14</v>
      </c>
    </row>
    <row r="388" spans="2:27" x14ac:dyDescent="0.2">
      <c r="B388">
        <v>1981</v>
      </c>
      <c r="C388">
        <v>4</v>
      </c>
      <c r="D388">
        <v>60</v>
      </c>
      <c r="E388">
        <v>30</v>
      </c>
      <c r="F388">
        <v>0</v>
      </c>
      <c r="G388">
        <v>0</v>
      </c>
      <c r="N388">
        <v>38.299999999999997</v>
      </c>
      <c r="O388">
        <v>2.2999999999999998</v>
      </c>
      <c r="P388">
        <v>3402</v>
      </c>
      <c r="Q388">
        <v>3577</v>
      </c>
      <c r="R388">
        <v>5.4</v>
      </c>
      <c r="S388">
        <v>6.1</v>
      </c>
      <c r="T388" t="s">
        <v>0</v>
      </c>
      <c r="U388">
        <v>77</v>
      </c>
      <c r="V388">
        <v>572</v>
      </c>
      <c r="Y388" t="s">
        <v>0</v>
      </c>
      <c r="Z388" t="s">
        <v>0</v>
      </c>
      <c r="AA388" t="s">
        <v>14</v>
      </c>
    </row>
    <row r="389" spans="2:27" x14ac:dyDescent="0.2">
      <c r="B389">
        <v>1981</v>
      </c>
      <c r="C389">
        <v>5</v>
      </c>
      <c r="D389">
        <v>60</v>
      </c>
      <c r="E389">
        <v>30</v>
      </c>
      <c r="F389">
        <v>30</v>
      </c>
      <c r="G389">
        <v>0</v>
      </c>
      <c r="N389">
        <v>32.6</v>
      </c>
      <c r="O389">
        <v>2.5</v>
      </c>
      <c r="P389">
        <v>3458</v>
      </c>
      <c r="Q389">
        <v>3808</v>
      </c>
      <c r="R389">
        <v>5.7</v>
      </c>
      <c r="S389">
        <v>6.5</v>
      </c>
      <c r="T389" t="s">
        <v>0</v>
      </c>
      <c r="U389">
        <v>80</v>
      </c>
      <c r="V389">
        <v>790</v>
      </c>
      <c r="Y389" t="s">
        <v>0</v>
      </c>
      <c r="Z389" t="s">
        <v>0</v>
      </c>
      <c r="AA389" t="s">
        <v>14</v>
      </c>
    </row>
    <row r="390" spans="2:27" x14ac:dyDescent="0.2">
      <c r="B390">
        <v>1981</v>
      </c>
      <c r="C390">
        <v>6</v>
      </c>
      <c r="D390">
        <v>60</v>
      </c>
      <c r="E390">
        <v>30</v>
      </c>
      <c r="F390">
        <v>30</v>
      </c>
      <c r="G390">
        <v>0</v>
      </c>
      <c r="N390">
        <v>36.9</v>
      </c>
      <c r="O390">
        <v>2.2999999999999998</v>
      </c>
      <c r="P390">
        <v>3962</v>
      </c>
      <c r="Q390">
        <v>4158</v>
      </c>
      <c r="R390">
        <v>6.2</v>
      </c>
      <c r="S390">
        <v>6.9</v>
      </c>
      <c r="T390" t="s">
        <v>0</v>
      </c>
      <c r="U390">
        <v>82</v>
      </c>
      <c r="V390">
        <v>688</v>
      </c>
      <c r="Y390" t="s">
        <v>0</v>
      </c>
      <c r="Z390" t="s">
        <v>0</v>
      </c>
      <c r="AA390" t="s">
        <v>14</v>
      </c>
    </row>
    <row r="391" spans="2:27" x14ac:dyDescent="0.2">
      <c r="B391">
        <v>1982</v>
      </c>
      <c r="C391">
        <v>1</v>
      </c>
      <c r="D391">
        <v>0</v>
      </c>
      <c r="E391">
        <v>0</v>
      </c>
      <c r="F391">
        <v>0</v>
      </c>
      <c r="G391">
        <v>0</v>
      </c>
      <c r="N391">
        <v>45.7</v>
      </c>
      <c r="O391">
        <v>2.16</v>
      </c>
      <c r="P391">
        <v>3010</v>
      </c>
      <c r="Q391">
        <v>3416</v>
      </c>
      <c r="R391">
        <v>5.6</v>
      </c>
      <c r="S391">
        <v>6.9</v>
      </c>
      <c r="T391" t="s">
        <v>0</v>
      </c>
      <c r="U391">
        <v>29</v>
      </c>
      <c r="V391">
        <v>377</v>
      </c>
      <c r="Y391" t="s">
        <v>0</v>
      </c>
      <c r="Z391" t="s">
        <v>0</v>
      </c>
      <c r="AA391" t="s">
        <v>14</v>
      </c>
    </row>
    <row r="392" spans="2:27" x14ac:dyDescent="0.2">
      <c r="B392">
        <v>1982</v>
      </c>
      <c r="C392">
        <v>2</v>
      </c>
      <c r="D392">
        <v>0</v>
      </c>
      <c r="E392">
        <v>0</v>
      </c>
      <c r="F392">
        <v>0</v>
      </c>
      <c r="G392">
        <v>0</v>
      </c>
      <c r="N392">
        <v>28.3</v>
      </c>
      <c r="O392">
        <v>1.99</v>
      </c>
      <c r="P392">
        <v>2968</v>
      </c>
      <c r="Q392">
        <v>3395</v>
      </c>
      <c r="R392">
        <v>5.4</v>
      </c>
      <c r="S392">
        <v>6.6</v>
      </c>
      <c r="T392" t="s">
        <v>0</v>
      </c>
      <c r="U392">
        <v>19</v>
      </c>
      <c r="V392">
        <v>323</v>
      </c>
      <c r="Y392" t="s">
        <v>0</v>
      </c>
      <c r="Z392" t="s">
        <v>0</v>
      </c>
      <c r="AA392" t="s">
        <v>14</v>
      </c>
    </row>
    <row r="393" spans="2:27" x14ac:dyDescent="0.2">
      <c r="B393">
        <v>1982</v>
      </c>
      <c r="C393">
        <v>3</v>
      </c>
      <c r="D393">
        <v>0</v>
      </c>
      <c r="E393">
        <v>30</v>
      </c>
      <c r="F393">
        <v>0</v>
      </c>
      <c r="G393">
        <v>0</v>
      </c>
      <c r="N393">
        <v>30.9</v>
      </c>
      <c r="O393">
        <v>1.74</v>
      </c>
      <c r="P393">
        <v>3318</v>
      </c>
      <c r="Q393">
        <v>3913</v>
      </c>
      <c r="R393">
        <v>5.2</v>
      </c>
      <c r="S393">
        <v>6.7</v>
      </c>
      <c r="T393" t="s">
        <v>0</v>
      </c>
      <c r="U393">
        <v>74</v>
      </c>
      <c r="V393">
        <v>318</v>
      </c>
      <c r="Y393" t="s">
        <v>0</v>
      </c>
      <c r="Z393" t="s">
        <v>0</v>
      </c>
      <c r="AA393" t="s">
        <v>14</v>
      </c>
    </row>
    <row r="394" spans="2:27" x14ac:dyDescent="0.2">
      <c r="B394">
        <v>1982</v>
      </c>
      <c r="C394">
        <v>4</v>
      </c>
      <c r="D394">
        <v>60</v>
      </c>
      <c r="E394">
        <v>30</v>
      </c>
      <c r="F394">
        <v>0</v>
      </c>
      <c r="G394">
        <v>0</v>
      </c>
      <c r="N394">
        <v>32.200000000000003</v>
      </c>
      <c r="O394">
        <v>2.35</v>
      </c>
      <c r="P394">
        <v>2576</v>
      </c>
      <c r="Q394">
        <v>3556</v>
      </c>
      <c r="R394">
        <v>5</v>
      </c>
      <c r="S394">
        <v>6.5</v>
      </c>
      <c r="T394" t="s">
        <v>0</v>
      </c>
      <c r="U394">
        <v>69</v>
      </c>
      <c r="V394">
        <v>421</v>
      </c>
      <c r="Y394" t="s">
        <v>0</v>
      </c>
      <c r="Z394" t="s">
        <v>0</v>
      </c>
      <c r="AA394" t="s">
        <v>14</v>
      </c>
    </row>
    <row r="395" spans="2:27" x14ac:dyDescent="0.2">
      <c r="B395">
        <v>1982</v>
      </c>
      <c r="C395">
        <v>5</v>
      </c>
      <c r="D395">
        <v>60</v>
      </c>
      <c r="E395">
        <v>30</v>
      </c>
      <c r="F395">
        <v>30</v>
      </c>
      <c r="G395">
        <v>0</v>
      </c>
      <c r="N395">
        <v>40.299999999999997</v>
      </c>
      <c r="O395">
        <v>2.36</v>
      </c>
      <c r="P395">
        <v>3612</v>
      </c>
      <c r="Q395">
        <v>3927</v>
      </c>
      <c r="R395">
        <v>5.3</v>
      </c>
      <c r="S395">
        <v>6.9</v>
      </c>
      <c r="T395" t="s">
        <v>0</v>
      </c>
      <c r="U395">
        <v>33</v>
      </c>
      <c r="V395">
        <v>412</v>
      </c>
      <c r="Y395" t="s">
        <v>0</v>
      </c>
      <c r="Z395" t="s">
        <v>0</v>
      </c>
      <c r="AA395" t="s">
        <v>14</v>
      </c>
    </row>
    <row r="396" spans="2:27" x14ac:dyDescent="0.2">
      <c r="B396">
        <v>1982</v>
      </c>
      <c r="C396">
        <v>6</v>
      </c>
      <c r="D396">
        <v>60</v>
      </c>
      <c r="E396">
        <v>30</v>
      </c>
      <c r="F396">
        <v>30</v>
      </c>
      <c r="G396">
        <v>0</v>
      </c>
      <c r="N396">
        <v>43.1</v>
      </c>
      <c r="O396">
        <v>2.29</v>
      </c>
      <c r="P396">
        <v>3822</v>
      </c>
      <c r="Q396">
        <v>3696</v>
      </c>
      <c r="R396">
        <v>6</v>
      </c>
      <c r="S396">
        <v>6.8</v>
      </c>
      <c r="T396" t="s">
        <v>0</v>
      </c>
      <c r="U396">
        <v>60</v>
      </c>
      <c r="V396">
        <v>396</v>
      </c>
      <c r="Y396" t="s">
        <v>0</v>
      </c>
      <c r="Z396" t="s">
        <v>0</v>
      </c>
      <c r="AA396" t="s">
        <v>14</v>
      </c>
    </row>
    <row r="397" spans="2:27" x14ac:dyDescent="0.2">
      <c r="B397">
        <v>1983</v>
      </c>
      <c r="C397">
        <v>1</v>
      </c>
      <c r="D397">
        <v>240</v>
      </c>
      <c r="E397">
        <v>0</v>
      </c>
      <c r="F397">
        <v>0</v>
      </c>
      <c r="G397">
        <v>0</v>
      </c>
      <c r="N397">
        <v>30.1</v>
      </c>
      <c r="O397">
        <v>1.9668000000000001</v>
      </c>
      <c r="P397">
        <v>2807</v>
      </c>
      <c r="Q397">
        <v>3493</v>
      </c>
      <c r="R397">
        <v>6.3</v>
      </c>
      <c r="S397">
        <v>6.9</v>
      </c>
      <c r="T397" t="s">
        <v>0</v>
      </c>
      <c r="U397">
        <v>26</v>
      </c>
      <c r="V397">
        <v>366</v>
      </c>
      <c r="Y397" t="s">
        <v>0</v>
      </c>
      <c r="Z397" t="s">
        <v>0</v>
      </c>
      <c r="AA397" t="s">
        <v>14</v>
      </c>
    </row>
    <row r="398" spans="2:27" x14ac:dyDescent="0.2">
      <c r="B398">
        <v>1983</v>
      </c>
      <c r="C398">
        <v>2</v>
      </c>
      <c r="D398">
        <v>0</v>
      </c>
      <c r="E398">
        <v>0</v>
      </c>
      <c r="F398">
        <v>0</v>
      </c>
      <c r="G398">
        <v>0</v>
      </c>
      <c r="N398">
        <v>20.7</v>
      </c>
      <c r="O398">
        <v>1.6970000000000001</v>
      </c>
      <c r="P398">
        <v>2366</v>
      </c>
      <c r="Q398">
        <v>1540</v>
      </c>
      <c r="R398">
        <v>6.2</v>
      </c>
      <c r="S398">
        <v>6.8</v>
      </c>
      <c r="T398" t="s">
        <v>0</v>
      </c>
      <c r="U398">
        <v>15</v>
      </c>
      <c r="V398">
        <v>329</v>
      </c>
      <c r="Y398" t="s">
        <v>0</v>
      </c>
      <c r="Z398" t="s">
        <v>0</v>
      </c>
      <c r="AA398" t="s">
        <v>14</v>
      </c>
    </row>
    <row r="399" spans="2:27" x14ac:dyDescent="0.2">
      <c r="B399">
        <v>1983</v>
      </c>
      <c r="C399">
        <v>3</v>
      </c>
      <c r="D399">
        <v>0</v>
      </c>
      <c r="E399">
        <v>30</v>
      </c>
      <c r="F399">
        <v>0</v>
      </c>
      <c r="G399">
        <v>0</v>
      </c>
      <c r="N399">
        <v>17.100000000000001</v>
      </c>
      <c r="O399">
        <v>1.7533000000000001</v>
      </c>
      <c r="P399">
        <v>2528</v>
      </c>
      <c r="Q399">
        <v>3696</v>
      </c>
      <c r="R399">
        <v>5.8</v>
      </c>
      <c r="S399">
        <v>6.8</v>
      </c>
      <c r="T399" t="s">
        <v>0</v>
      </c>
      <c r="U399">
        <v>90</v>
      </c>
      <c r="V399">
        <v>309</v>
      </c>
      <c r="Y399" t="s">
        <v>0</v>
      </c>
      <c r="Z399" t="s">
        <v>0</v>
      </c>
      <c r="AA399" t="s">
        <v>14</v>
      </c>
    </row>
    <row r="400" spans="2:27" x14ac:dyDescent="0.2">
      <c r="B400">
        <v>1983</v>
      </c>
      <c r="C400">
        <v>4</v>
      </c>
      <c r="D400">
        <v>60</v>
      </c>
      <c r="E400">
        <v>30</v>
      </c>
      <c r="F400">
        <v>0</v>
      </c>
      <c r="G400">
        <v>0</v>
      </c>
      <c r="N400">
        <v>27.9</v>
      </c>
      <c r="O400">
        <v>2.1572</v>
      </c>
      <c r="P400">
        <v>2961</v>
      </c>
      <c r="Q400">
        <v>3493</v>
      </c>
      <c r="R400">
        <v>5.7</v>
      </c>
      <c r="S400">
        <v>6.7</v>
      </c>
      <c r="T400" t="s">
        <v>0</v>
      </c>
      <c r="U400">
        <v>67</v>
      </c>
      <c r="V400">
        <v>319</v>
      </c>
      <c r="Y400" t="s">
        <v>0</v>
      </c>
      <c r="Z400" t="s">
        <v>0</v>
      </c>
      <c r="AA400" t="s">
        <v>14</v>
      </c>
    </row>
    <row r="401" spans="2:27" x14ac:dyDescent="0.2">
      <c r="B401">
        <v>1983</v>
      </c>
      <c r="C401">
        <v>5</v>
      </c>
      <c r="D401">
        <v>60</v>
      </c>
      <c r="E401">
        <v>30</v>
      </c>
      <c r="F401">
        <v>30</v>
      </c>
      <c r="G401">
        <v>0</v>
      </c>
      <c r="N401">
        <v>25.4</v>
      </c>
      <c r="O401">
        <v>2.1242000000000001</v>
      </c>
      <c r="P401">
        <v>2660</v>
      </c>
      <c r="Q401">
        <v>2912</v>
      </c>
      <c r="R401">
        <v>5.7</v>
      </c>
      <c r="S401">
        <v>6.8</v>
      </c>
      <c r="T401" t="s">
        <v>0</v>
      </c>
      <c r="U401">
        <v>58</v>
      </c>
      <c r="V401">
        <v>383</v>
      </c>
      <c r="Y401" t="s">
        <v>0</v>
      </c>
      <c r="Z401" t="s">
        <v>0</v>
      </c>
      <c r="AA401" t="s">
        <v>14</v>
      </c>
    </row>
    <row r="402" spans="2:27" x14ac:dyDescent="0.2">
      <c r="B402">
        <v>1983</v>
      </c>
      <c r="C402">
        <v>6</v>
      </c>
      <c r="D402">
        <v>60</v>
      </c>
      <c r="E402">
        <v>30</v>
      </c>
      <c r="F402">
        <v>30</v>
      </c>
      <c r="G402">
        <v>0</v>
      </c>
      <c r="N402">
        <v>25.1</v>
      </c>
      <c r="O402">
        <v>2.1242000000000001</v>
      </c>
      <c r="P402">
        <v>2667</v>
      </c>
      <c r="Q402">
        <v>3402</v>
      </c>
      <c r="R402">
        <v>6</v>
      </c>
      <c r="S402">
        <v>6.9</v>
      </c>
      <c r="T402" t="s">
        <v>0</v>
      </c>
      <c r="U402">
        <v>51</v>
      </c>
      <c r="V402">
        <v>382</v>
      </c>
      <c r="Y402" t="s">
        <v>0</v>
      </c>
      <c r="Z402" t="s">
        <v>0</v>
      </c>
      <c r="AA402" t="s">
        <v>14</v>
      </c>
    </row>
    <row r="403" spans="2:27" x14ac:dyDescent="0.2">
      <c r="B403">
        <v>1984</v>
      </c>
      <c r="C403">
        <v>1</v>
      </c>
      <c r="D403">
        <v>0</v>
      </c>
      <c r="E403">
        <v>0</v>
      </c>
      <c r="F403">
        <v>0</v>
      </c>
      <c r="G403">
        <v>0</v>
      </c>
      <c r="N403">
        <v>44</v>
      </c>
      <c r="O403">
        <v>2.0699999999999998</v>
      </c>
      <c r="P403">
        <v>4700</v>
      </c>
      <c r="Q403">
        <v>3100</v>
      </c>
      <c r="R403">
        <v>5.7</v>
      </c>
      <c r="S403">
        <v>6.8</v>
      </c>
      <c r="T403" t="s">
        <v>0</v>
      </c>
      <c r="U403">
        <v>29</v>
      </c>
      <c r="V403">
        <v>393</v>
      </c>
      <c r="Y403" t="s">
        <v>0</v>
      </c>
      <c r="Z403" t="s">
        <v>0</v>
      </c>
      <c r="AA403" t="s">
        <v>14</v>
      </c>
    </row>
    <row r="404" spans="2:27" x14ac:dyDescent="0.2">
      <c r="B404">
        <v>1984</v>
      </c>
      <c r="C404">
        <v>2</v>
      </c>
      <c r="D404">
        <v>0</v>
      </c>
      <c r="E404">
        <v>0</v>
      </c>
      <c r="F404">
        <v>0</v>
      </c>
      <c r="G404">
        <v>0</v>
      </c>
      <c r="N404">
        <v>19.7</v>
      </c>
      <c r="O404">
        <v>1.9</v>
      </c>
      <c r="P404">
        <v>4200</v>
      </c>
      <c r="Q404">
        <v>3000</v>
      </c>
      <c r="R404">
        <v>5.7</v>
      </c>
      <c r="S404">
        <v>6.8</v>
      </c>
      <c r="T404" t="s">
        <v>0</v>
      </c>
      <c r="U404">
        <v>20</v>
      </c>
      <c r="V404">
        <v>320</v>
      </c>
      <c r="Y404" t="s">
        <v>0</v>
      </c>
      <c r="Z404" t="s">
        <v>0</v>
      </c>
      <c r="AA404" t="s">
        <v>14</v>
      </c>
    </row>
    <row r="405" spans="2:27" x14ac:dyDescent="0.2">
      <c r="B405">
        <v>1984</v>
      </c>
      <c r="C405">
        <v>3</v>
      </c>
      <c r="D405">
        <v>0</v>
      </c>
      <c r="E405">
        <v>30</v>
      </c>
      <c r="F405">
        <v>0</v>
      </c>
      <c r="G405">
        <v>0</v>
      </c>
      <c r="N405">
        <v>29.6</v>
      </c>
      <c r="O405">
        <v>1.86</v>
      </c>
      <c r="P405">
        <v>5300</v>
      </c>
      <c r="Q405">
        <v>3200</v>
      </c>
      <c r="R405">
        <v>5.5</v>
      </c>
      <c r="S405">
        <v>6.7</v>
      </c>
      <c r="T405" t="s">
        <v>0</v>
      </c>
      <c r="U405">
        <v>89</v>
      </c>
      <c r="V405">
        <v>312</v>
      </c>
      <c r="Y405" t="s">
        <v>0</v>
      </c>
      <c r="Z405" t="s">
        <v>0</v>
      </c>
      <c r="AA405" t="s">
        <v>14</v>
      </c>
    </row>
    <row r="406" spans="2:27" x14ac:dyDescent="0.2">
      <c r="B406">
        <v>1984</v>
      </c>
      <c r="C406">
        <v>4</v>
      </c>
      <c r="D406">
        <v>60</v>
      </c>
      <c r="E406">
        <v>30</v>
      </c>
      <c r="F406">
        <v>0</v>
      </c>
      <c r="G406">
        <v>0</v>
      </c>
      <c r="N406">
        <v>31.8</v>
      </c>
      <c r="O406">
        <v>2.2599999999999998</v>
      </c>
      <c r="P406">
        <v>4300</v>
      </c>
      <c r="Q406">
        <v>2900</v>
      </c>
      <c r="R406">
        <v>5.2</v>
      </c>
      <c r="S406">
        <v>6.5</v>
      </c>
      <c r="T406" t="s">
        <v>0</v>
      </c>
      <c r="U406">
        <v>69</v>
      </c>
      <c r="V406">
        <v>332</v>
      </c>
      <c r="Y406" t="s">
        <v>0</v>
      </c>
      <c r="Z406" t="s">
        <v>0</v>
      </c>
      <c r="AA406" t="s">
        <v>14</v>
      </c>
    </row>
    <row r="407" spans="2:27" x14ac:dyDescent="0.2">
      <c r="B407">
        <v>1984</v>
      </c>
      <c r="C407">
        <v>5</v>
      </c>
      <c r="D407">
        <v>60</v>
      </c>
      <c r="E407">
        <v>30</v>
      </c>
      <c r="F407">
        <v>30</v>
      </c>
      <c r="G407">
        <v>0</v>
      </c>
      <c r="N407">
        <v>32.6</v>
      </c>
      <c r="O407">
        <v>2.35</v>
      </c>
      <c r="P407">
        <v>4800</v>
      </c>
      <c r="Q407">
        <v>3300</v>
      </c>
      <c r="R407">
        <v>5.4</v>
      </c>
      <c r="S407">
        <v>6.6</v>
      </c>
      <c r="T407" t="s">
        <v>0</v>
      </c>
      <c r="U407">
        <v>67</v>
      </c>
      <c r="V407">
        <v>488</v>
      </c>
      <c r="Y407" t="s">
        <v>0</v>
      </c>
      <c r="Z407" t="s">
        <v>0</v>
      </c>
      <c r="AA407" t="s">
        <v>14</v>
      </c>
    </row>
    <row r="408" spans="2:27" x14ac:dyDescent="0.2">
      <c r="B408">
        <v>1984</v>
      </c>
      <c r="C408">
        <v>6</v>
      </c>
      <c r="D408">
        <v>60</v>
      </c>
      <c r="E408">
        <v>30</v>
      </c>
      <c r="F408">
        <v>30</v>
      </c>
      <c r="G408">
        <v>0</v>
      </c>
      <c r="N408">
        <v>41.2</v>
      </c>
      <c r="O408">
        <v>2.3199999999999998</v>
      </c>
      <c r="P408">
        <v>3100</v>
      </c>
      <c r="Q408">
        <v>3100</v>
      </c>
      <c r="R408">
        <v>5.9</v>
      </c>
      <c r="S408">
        <v>6.6</v>
      </c>
      <c r="T408" t="s">
        <v>0</v>
      </c>
      <c r="U408">
        <v>52</v>
      </c>
      <c r="V408">
        <v>410</v>
      </c>
      <c r="Y408" t="s">
        <v>0</v>
      </c>
      <c r="Z408" t="s">
        <v>0</v>
      </c>
      <c r="AA408" t="s">
        <v>14</v>
      </c>
    </row>
    <row r="409" spans="2:27" x14ac:dyDescent="0.2">
      <c r="B409">
        <v>1985</v>
      </c>
      <c r="C409">
        <v>1</v>
      </c>
      <c r="D409">
        <v>0</v>
      </c>
      <c r="E409">
        <v>0</v>
      </c>
      <c r="F409">
        <v>0</v>
      </c>
      <c r="G409">
        <v>0</v>
      </c>
      <c r="N409">
        <v>30.5</v>
      </c>
      <c r="O409">
        <v>2.1</v>
      </c>
      <c r="P409">
        <v>4200</v>
      </c>
      <c r="Q409">
        <v>9500</v>
      </c>
      <c r="R409" t="s">
        <v>0</v>
      </c>
      <c r="S409" t="s">
        <v>0</v>
      </c>
      <c r="T409" t="s">
        <v>0</v>
      </c>
      <c r="U409" t="s">
        <v>0</v>
      </c>
      <c r="V409" t="s">
        <v>0</v>
      </c>
      <c r="Y409" t="s">
        <v>0</v>
      </c>
      <c r="Z409" t="s">
        <v>0</v>
      </c>
      <c r="AA409" t="s">
        <v>14</v>
      </c>
    </row>
    <row r="410" spans="2:27" x14ac:dyDescent="0.2">
      <c r="B410">
        <v>1985</v>
      </c>
      <c r="C410">
        <v>2</v>
      </c>
      <c r="D410">
        <v>0</v>
      </c>
      <c r="E410">
        <v>0</v>
      </c>
      <c r="F410">
        <v>0</v>
      </c>
      <c r="G410">
        <v>0</v>
      </c>
      <c r="N410">
        <v>14.1</v>
      </c>
      <c r="O410">
        <v>2.31</v>
      </c>
      <c r="P410">
        <v>4900</v>
      </c>
      <c r="Q410">
        <v>7900</v>
      </c>
      <c r="R410" t="s">
        <v>0</v>
      </c>
      <c r="S410" t="s">
        <v>0</v>
      </c>
      <c r="T410" t="s">
        <v>0</v>
      </c>
      <c r="U410" t="s">
        <v>0</v>
      </c>
      <c r="V410" t="s">
        <v>0</v>
      </c>
      <c r="Y410" t="s">
        <v>0</v>
      </c>
      <c r="Z410" t="s">
        <v>0</v>
      </c>
      <c r="AA410" t="s">
        <v>14</v>
      </c>
    </row>
    <row r="411" spans="2:27" x14ac:dyDescent="0.2">
      <c r="B411">
        <v>1985</v>
      </c>
      <c r="C411">
        <v>3</v>
      </c>
      <c r="D411">
        <v>0</v>
      </c>
      <c r="E411">
        <v>30</v>
      </c>
      <c r="F411">
        <v>0</v>
      </c>
      <c r="G411">
        <v>0</v>
      </c>
      <c r="N411">
        <v>11</v>
      </c>
      <c r="O411">
        <v>2.2000000000000002</v>
      </c>
      <c r="P411">
        <v>6000</v>
      </c>
      <c r="Q411">
        <v>8900</v>
      </c>
      <c r="R411" t="s">
        <v>0</v>
      </c>
      <c r="S411" t="s">
        <v>0</v>
      </c>
      <c r="T411" t="s">
        <v>0</v>
      </c>
      <c r="U411" t="s">
        <v>0</v>
      </c>
      <c r="V411" t="s">
        <v>0</v>
      </c>
      <c r="Y411" t="s">
        <v>0</v>
      </c>
      <c r="Z411" t="s">
        <v>0</v>
      </c>
      <c r="AA411" t="s">
        <v>14</v>
      </c>
    </row>
    <row r="412" spans="2:27" x14ac:dyDescent="0.2">
      <c r="B412">
        <v>1985</v>
      </c>
      <c r="C412">
        <v>4</v>
      </c>
      <c r="D412">
        <v>60</v>
      </c>
      <c r="E412">
        <v>30</v>
      </c>
      <c r="F412">
        <v>0</v>
      </c>
      <c r="G412">
        <v>0</v>
      </c>
      <c r="N412">
        <v>22.2</v>
      </c>
      <c r="O412">
        <v>2.2999999999999998</v>
      </c>
      <c r="P412">
        <v>5200</v>
      </c>
      <c r="Q412">
        <v>9000</v>
      </c>
      <c r="R412" t="s">
        <v>0</v>
      </c>
      <c r="S412" t="s">
        <v>0</v>
      </c>
      <c r="T412" t="s">
        <v>0</v>
      </c>
      <c r="U412" t="s">
        <v>0</v>
      </c>
      <c r="V412" t="s">
        <v>0</v>
      </c>
      <c r="Y412" t="s">
        <v>0</v>
      </c>
      <c r="Z412" t="s">
        <v>0</v>
      </c>
      <c r="AA412" t="s">
        <v>14</v>
      </c>
    </row>
    <row r="413" spans="2:27" x14ac:dyDescent="0.2">
      <c r="B413">
        <v>1985</v>
      </c>
      <c r="C413">
        <v>5</v>
      </c>
      <c r="D413">
        <v>60</v>
      </c>
      <c r="E413">
        <v>30</v>
      </c>
      <c r="F413">
        <v>30</v>
      </c>
      <c r="G413">
        <v>0</v>
      </c>
      <c r="N413">
        <v>23.4</v>
      </c>
      <c r="O413">
        <v>2.42</v>
      </c>
      <c r="P413">
        <v>5500</v>
      </c>
      <c r="Q413">
        <v>8700</v>
      </c>
      <c r="R413" t="s">
        <v>0</v>
      </c>
      <c r="S413" t="s">
        <v>0</v>
      </c>
      <c r="T413" t="s">
        <v>0</v>
      </c>
      <c r="U413" t="s">
        <v>0</v>
      </c>
      <c r="V413" t="s">
        <v>0</v>
      </c>
      <c r="Y413" t="s">
        <v>0</v>
      </c>
      <c r="Z413" t="s">
        <v>0</v>
      </c>
      <c r="AA413" t="s">
        <v>14</v>
      </c>
    </row>
    <row r="414" spans="2:27" x14ac:dyDescent="0.2">
      <c r="B414">
        <v>1985</v>
      </c>
      <c r="C414">
        <v>6</v>
      </c>
      <c r="D414">
        <v>60</v>
      </c>
      <c r="E414">
        <v>30</v>
      </c>
      <c r="F414">
        <v>30</v>
      </c>
      <c r="G414">
        <v>0</v>
      </c>
      <c r="N414">
        <v>28.4</v>
      </c>
      <c r="O414">
        <v>2.39</v>
      </c>
      <c r="P414">
        <v>4700</v>
      </c>
      <c r="Q414">
        <v>8300</v>
      </c>
      <c r="R414" t="s">
        <v>0</v>
      </c>
      <c r="S414" t="s">
        <v>0</v>
      </c>
      <c r="T414" t="s">
        <v>0</v>
      </c>
      <c r="U414" t="s">
        <v>0</v>
      </c>
      <c r="V414" t="s">
        <v>0</v>
      </c>
      <c r="Y414" t="s">
        <v>0</v>
      </c>
      <c r="Z414" t="s">
        <v>0</v>
      </c>
      <c r="AA414" t="s">
        <v>14</v>
      </c>
    </row>
    <row r="415" spans="2:27" x14ac:dyDescent="0.2">
      <c r="B415">
        <v>1986</v>
      </c>
      <c r="C415">
        <v>1</v>
      </c>
      <c r="D415">
        <v>0</v>
      </c>
      <c r="E415">
        <v>0</v>
      </c>
      <c r="F415">
        <v>0</v>
      </c>
      <c r="G415">
        <v>0</v>
      </c>
      <c r="N415">
        <v>18.2</v>
      </c>
      <c r="O415">
        <v>1.76</v>
      </c>
      <c r="P415">
        <v>4300</v>
      </c>
      <c r="Q415">
        <v>4700</v>
      </c>
      <c r="R415">
        <v>6.1</v>
      </c>
      <c r="S415">
        <v>6.9</v>
      </c>
      <c r="T415" t="s">
        <v>0</v>
      </c>
      <c r="U415">
        <v>58</v>
      </c>
      <c r="V415">
        <v>550</v>
      </c>
      <c r="Y415" t="s">
        <v>0</v>
      </c>
      <c r="Z415" t="s">
        <v>0</v>
      </c>
      <c r="AA415" t="s">
        <v>14</v>
      </c>
    </row>
    <row r="416" spans="2:27" x14ac:dyDescent="0.2">
      <c r="B416">
        <v>1986</v>
      </c>
      <c r="C416">
        <v>2</v>
      </c>
      <c r="D416">
        <v>0</v>
      </c>
      <c r="E416">
        <v>0</v>
      </c>
      <c r="F416">
        <v>0</v>
      </c>
      <c r="G416">
        <v>0</v>
      </c>
      <c r="N416">
        <v>12.9</v>
      </c>
      <c r="O416">
        <v>1.85</v>
      </c>
      <c r="P416">
        <v>3900</v>
      </c>
      <c r="Q416">
        <v>4600</v>
      </c>
      <c r="R416">
        <v>5.8</v>
      </c>
      <c r="S416">
        <v>6.9</v>
      </c>
      <c r="T416" t="s">
        <v>0</v>
      </c>
      <c r="U416">
        <v>9</v>
      </c>
      <c r="V416">
        <v>348</v>
      </c>
      <c r="Y416" t="s">
        <v>0</v>
      </c>
      <c r="Z416" t="s">
        <v>0</v>
      </c>
      <c r="AA416" t="s">
        <v>14</v>
      </c>
    </row>
    <row r="417" spans="2:27" x14ac:dyDescent="0.2">
      <c r="B417">
        <v>1986</v>
      </c>
      <c r="C417">
        <v>3</v>
      </c>
      <c r="D417">
        <v>0</v>
      </c>
      <c r="E417">
        <v>30</v>
      </c>
      <c r="F417">
        <v>0</v>
      </c>
      <c r="G417">
        <v>0</v>
      </c>
      <c r="N417">
        <v>13.5</v>
      </c>
      <c r="O417">
        <v>1.93</v>
      </c>
      <c r="P417">
        <v>3900</v>
      </c>
      <c r="Q417">
        <v>4400</v>
      </c>
      <c r="R417">
        <v>5.7</v>
      </c>
      <c r="S417">
        <v>6.8</v>
      </c>
      <c r="T417" t="s">
        <v>0</v>
      </c>
      <c r="U417">
        <v>93</v>
      </c>
      <c r="V417">
        <v>317</v>
      </c>
      <c r="Y417" t="s">
        <v>0</v>
      </c>
      <c r="Z417" t="s">
        <v>0</v>
      </c>
      <c r="AA417" t="s">
        <v>14</v>
      </c>
    </row>
    <row r="418" spans="2:27" x14ac:dyDescent="0.2">
      <c r="B418">
        <v>1986</v>
      </c>
      <c r="C418">
        <v>4</v>
      </c>
      <c r="D418">
        <v>60</v>
      </c>
      <c r="E418">
        <v>30</v>
      </c>
      <c r="F418">
        <v>0</v>
      </c>
      <c r="G418">
        <v>0</v>
      </c>
      <c r="N418">
        <v>13.2</v>
      </c>
      <c r="O418">
        <v>1.78</v>
      </c>
      <c r="P418">
        <v>4000</v>
      </c>
      <c r="Q418">
        <v>4300</v>
      </c>
      <c r="R418">
        <v>5.3</v>
      </c>
      <c r="S418">
        <v>6.7</v>
      </c>
      <c r="T418" t="s">
        <v>0</v>
      </c>
      <c r="U418">
        <v>79</v>
      </c>
      <c r="V418">
        <v>385</v>
      </c>
      <c r="Y418" t="s">
        <v>0</v>
      </c>
      <c r="Z418" t="s">
        <v>0</v>
      </c>
      <c r="AA418" t="s">
        <v>14</v>
      </c>
    </row>
    <row r="419" spans="2:27" x14ac:dyDescent="0.2">
      <c r="B419">
        <v>1986</v>
      </c>
      <c r="C419">
        <v>5</v>
      </c>
      <c r="D419">
        <v>60</v>
      </c>
      <c r="E419">
        <v>30</v>
      </c>
      <c r="F419">
        <v>30</v>
      </c>
      <c r="G419">
        <v>0</v>
      </c>
      <c r="N419">
        <v>21.3</v>
      </c>
      <c r="O419">
        <v>1.98</v>
      </c>
      <c r="P419">
        <v>4400</v>
      </c>
      <c r="Q419">
        <v>4500</v>
      </c>
      <c r="R419">
        <v>6.1</v>
      </c>
      <c r="S419">
        <v>6.7</v>
      </c>
      <c r="T419" t="s">
        <v>0</v>
      </c>
      <c r="U419">
        <v>62</v>
      </c>
      <c r="V419">
        <v>512</v>
      </c>
      <c r="Y419" t="s">
        <v>0</v>
      </c>
      <c r="Z419" t="s">
        <v>0</v>
      </c>
      <c r="AA419" t="s">
        <v>14</v>
      </c>
    </row>
    <row r="420" spans="2:27" x14ac:dyDescent="0.2">
      <c r="B420">
        <v>1986</v>
      </c>
      <c r="C420">
        <v>6</v>
      </c>
      <c r="D420">
        <v>60</v>
      </c>
      <c r="E420">
        <v>30</v>
      </c>
      <c r="F420">
        <v>30</v>
      </c>
      <c r="G420">
        <v>0</v>
      </c>
      <c r="N420">
        <v>24.3</v>
      </c>
      <c r="O420">
        <v>1.94</v>
      </c>
      <c r="P420">
        <v>4400</v>
      </c>
      <c r="Q420">
        <v>4600</v>
      </c>
      <c r="R420">
        <v>5.5</v>
      </c>
      <c r="S420">
        <v>6.8</v>
      </c>
      <c r="T420" t="s">
        <v>0</v>
      </c>
      <c r="U420">
        <v>81</v>
      </c>
      <c r="V420">
        <v>548</v>
      </c>
      <c r="Y420" t="s">
        <v>0</v>
      </c>
      <c r="Z420" t="s">
        <v>0</v>
      </c>
      <c r="AA420" t="s">
        <v>14</v>
      </c>
    </row>
    <row r="421" spans="2:27" x14ac:dyDescent="0.2">
      <c r="B421">
        <v>1987</v>
      </c>
      <c r="C421">
        <v>1</v>
      </c>
      <c r="D421">
        <v>240</v>
      </c>
      <c r="E421">
        <v>0</v>
      </c>
      <c r="F421">
        <v>0</v>
      </c>
      <c r="G421">
        <v>0</v>
      </c>
      <c r="N421">
        <v>13.2</v>
      </c>
      <c r="O421" t="s">
        <v>0</v>
      </c>
      <c r="P421" t="s">
        <v>0</v>
      </c>
      <c r="Q421" t="s">
        <v>0</v>
      </c>
      <c r="R421" t="s">
        <v>0</v>
      </c>
      <c r="S421" t="s">
        <v>0</v>
      </c>
      <c r="T421" t="s">
        <v>0</v>
      </c>
      <c r="U421" t="s">
        <v>0</v>
      </c>
      <c r="V421" t="s">
        <v>0</v>
      </c>
      <c r="Y421" t="s">
        <v>0</v>
      </c>
      <c r="Z421" t="s">
        <v>0</v>
      </c>
      <c r="AA421" t="s">
        <v>14</v>
      </c>
    </row>
    <row r="422" spans="2:27" x14ac:dyDescent="0.2">
      <c r="B422">
        <v>1987</v>
      </c>
      <c r="C422">
        <v>2</v>
      </c>
      <c r="D422">
        <v>0</v>
      </c>
      <c r="E422">
        <v>0</v>
      </c>
      <c r="F422">
        <v>0</v>
      </c>
      <c r="G422">
        <v>0</v>
      </c>
      <c r="N422">
        <v>10.8</v>
      </c>
      <c r="O422" t="s">
        <v>0</v>
      </c>
      <c r="P422" t="s">
        <v>0</v>
      </c>
      <c r="Q422" t="s">
        <v>0</v>
      </c>
      <c r="R422" t="s">
        <v>0</v>
      </c>
      <c r="S422" t="s">
        <v>0</v>
      </c>
      <c r="T422" t="s">
        <v>0</v>
      </c>
      <c r="U422" t="s">
        <v>0</v>
      </c>
      <c r="V422" t="s">
        <v>0</v>
      </c>
      <c r="Y422" t="s">
        <v>0</v>
      </c>
      <c r="Z422" t="s">
        <v>0</v>
      </c>
      <c r="AA422" t="s">
        <v>14</v>
      </c>
    </row>
    <row r="423" spans="2:27" x14ac:dyDescent="0.2">
      <c r="B423">
        <v>1987</v>
      </c>
      <c r="C423">
        <v>3</v>
      </c>
      <c r="D423">
        <v>0</v>
      </c>
      <c r="E423">
        <v>30</v>
      </c>
      <c r="F423">
        <v>0</v>
      </c>
      <c r="G423">
        <v>0</v>
      </c>
      <c r="N423">
        <v>12.4</v>
      </c>
      <c r="O423" t="s">
        <v>0</v>
      </c>
      <c r="P423" t="s">
        <v>0</v>
      </c>
      <c r="Q423" t="s">
        <v>0</v>
      </c>
      <c r="R423" t="s">
        <v>0</v>
      </c>
      <c r="S423" t="s">
        <v>0</v>
      </c>
      <c r="T423" t="s">
        <v>0</v>
      </c>
      <c r="U423" t="s">
        <v>0</v>
      </c>
      <c r="V423" t="s">
        <v>0</v>
      </c>
      <c r="Y423" t="s">
        <v>0</v>
      </c>
      <c r="Z423" t="s">
        <v>0</v>
      </c>
      <c r="AA423" t="s">
        <v>14</v>
      </c>
    </row>
    <row r="424" spans="2:27" x14ac:dyDescent="0.2">
      <c r="B424">
        <v>1987</v>
      </c>
      <c r="C424">
        <v>4</v>
      </c>
      <c r="D424">
        <v>60</v>
      </c>
      <c r="E424">
        <v>30</v>
      </c>
      <c r="F424">
        <v>0</v>
      </c>
      <c r="G424">
        <v>0</v>
      </c>
      <c r="N424">
        <v>11.7</v>
      </c>
      <c r="O424" t="s">
        <v>0</v>
      </c>
      <c r="P424" t="s">
        <v>0</v>
      </c>
      <c r="Q424" t="s">
        <v>0</v>
      </c>
      <c r="R424" t="s">
        <v>0</v>
      </c>
      <c r="S424" t="s">
        <v>0</v>
      </c>
      <c r="T424" t="s">
        <v>0</v>
      </c>
      <c r="U424" t="s">
        <v>0</v>
      </c>
      <c r="V424" t="s">
        <v>0</v>
      </c>
      <c r="Y424" t="s">
        <v>0</v>
      </c>
      <c r="Z424" t="s">
        <v>0</v>
      </c>
      <c r="AA424" t="s">
        <v>14</v>
      </c>
    </row>
    <row r="425" spans="2:27" x14ac:dyDescent="0.2">
      <c r="B425">
        <v>1987</v>
      </c>
      <c r="C425">
        <v>5</v>
      </c>
      <c r="D425">
        <v>60</v>
      </c>
      <c r="E425">
        <v>30</v>
      </c>
      <c r="F425">
        <v>30</v>
      </c>
      <c r="G425">
        <v>0</v>
      </c>
      <c r="N425">
        <v>12.3</v>
      </c>
      <c r="O425" t="s">
        <v>0</v>
      </c>
      <c r="P425" t="s">
        <v>0</v>
      </c>
      <c r="Q425" t="s">
        <v>0</v>
      </c>
      <c r="R425" t="s">
        <v>0</v>
      </c>
      <c r="S425" t="s">
        <v>0</v>
      </c>
      <c r="T425" t="s">
        <v>0</v>
      </c>
      <c r="U425" t="s">
        <v>0</v>
      </c>
      <c r="V425" t="s">
        <v>0</v>
      </c>
      <c r="Y425" t="s">
        <v>0</v>
      </c>
      <c r="Z425" t="s">
        <v>0</v>
      </c>
      <c r="AA425" t="s">
        <v>14</v>
      </c>
    </row>
    <row r="426" spans="2:27" x14ac:dyDescent="0.2">
      <c r="B426">
        <v>1987</v>
      </c>
      <c r="C426">
        <v>6</v>
      </c>
      <c r="D426">
        <v>60</v>
      </c>
      <c r="E426">
        <v>30</v>
      </c>
      <c r="F426">
        <v>30</v>
      </c>
      <c r="G426">
        <v>0</v>
      </c>
      <c r="N426">
        <v>13.9</v>
      </c>
      <c r="O426" t="s">
        <v>0</v>
      </c>
      <c r="P426" t="s">
        <v>0</v>
      </c>
      <c r="Q426" t="s">
        <v>0</v>
      </c>
      <c r="R426" t="s">
        <v>0</v>
      </c>
      <c r="S426" t="s">
        <v>0</v>
      </c>
      <c r="T426" t="s">
        <v>0</v>
      </c>
      <c r="U426" t="s">
        <v>0</v>
      </c>
      <c r="V426" t="s">
        <v>0</v>
      </c>
      <c r="Y426" t="s">
        <v>0</v>
      </c>
      <c r="Z426" t="s">
        <v>0</v>
      </c>
      <c r="AA426" t="s">
        <v>14</v>
      </c>
    </row>
    <row r="427" spans="2:27" x14ac:dyDescent="0.2">
      <c r="B427">
        <v>1988</v>
      </c>
      <c r="C427">
        <v>1</v>
      </c>
      <c r="D427">
        <v>0</v>
      </c>
      <c r="E427">
        <v>0</v>
      </c>
      <c r="F427">
        <v>0</v>
      </c>
      <c r="G427">
        <v>0</v>
      </c>
      <c r="N427">
        <v>30.6</v>
      </c>
      <c r="O427" t="s">
        <v>0</v>
      </c>
      <c r="P427" t="s">
        <v>0</v>
      </c>
      <c r="Q427" t="s">
        <v>0</v>
      </c>
      <c r="R427" t="s">
        <v>0</v>
      </c>
      <c r="S427" t="s">
        <v>0</v>
      </c>
      <c r="T427" t="s">
        <v>0</v>
      </c>
      <c r="U427" t="s">
        <v>0</v>
      </c>
      <c r="V427" t="s">
        <v>0</v>
      </c>
      <c r="Y427" t="s">
        <v>0</v>
      </c>
      <c r="Z427" t="s">
        <v>0</v>
      </c>
      <c r="AA427" t="s">
        <v>14</v>
      </c>
    </row>
    <row r="428" spans="2:27" x14ac:dyDescent="0.2">
      <c r="B428">
        <v>1988</v>
      </c>
      <c r="C428">
        <v>2</v>
      </c>
      <c r="D428">
        <v>0</v>
      </c>
      <c r="E428">
        <v>0</v>
      </c>
      <c r="F428">
        <v>0</v>
      </c>
      <c r="G428">
        <v>0</v>
      </c>
      <c r="N428">
        <v>21.4</v>
      </c>
      <c r="O428" t="s">
        <v>0</v>
      </c>
      <c r="P428" t="s">
        <v>0</v>
      </c>
      <c r="Q428" t="s">
        <v>0</v>
      </c>
      <c r="R428" t="s">
        <v>0</v>
      </c>
      <c r="S428" t="s">
        <v>0</v>
      </c>
      <c r="T428" t="s">
        <v>0</v>
      </c>
      <c r="U428" t="s">
        <v>0</v>
      </c>
      <c r="V428" t="s">
        <v>0</v>
      </c>
      <c r="Y428" t="s">
        <v>0</v>
      </c>
      <c r="Z428" t="s">
        <v>0</v>
      </c>
      <c r="AA428" t="s">
        <v>14</v>
      </c>
    </row>
    <row r="429" spans="2:27" x14ac:dyDescent="0.2">
      <c r="B429">
        <v>1988</v>
      </c>
      <c r="C429">
        <v>3</v>
      </c>
      <c r="D429">
        <v>0</v>
      </c>
      <c r="E429">
        <v>30</v>
      </c>
      <c r="F429">
        <v>0</v>
      </c>
      <c r="G429">
        <v>0</v>
      </c>
      <c r="N429">
        <v>16</v>
      </c>
      <c r="O429" t="s">
        <v>0</v>
      </c>
      <c r="P429" t="s">
        <v>0</v>
      </c>
      <c r="Q429" t="s">
        <v>0</v>
      </c>
      <c r="R429" t="s">
        <v>0</v>
      </c>
      <c r="S429" t="s">
        <v>0</v>
      </c>
      <c r="T429" t="s">
        <v>0</v>
      </c>
      <c r="U429" t="s">
        <v>0</v>
      </c>
      <c r="V429" t="s">
        <v>0</v>
      </c>
      <c r="Y429" t="s">
        <v>0</v>
      </c>
      <c r="Z429" t="s">
        <v>0</v>
      </c>
      <c r="AA429" t="s">
        <v>14</v>
      </c>
    </row>
    <row r="430" spans="2:27" x14ac:dyDescent="0.2">
      <c r="B430">
        <v>1988</v>
      </c>
      <c r="C430">
        <v>4</v>
      </c>
      <c r="D430">
        <v>60</v>
      </c>
      <c r="E430">
        <v>30</v>
      </c>
      <c r="F430">
        <v>0</v>
      </c>
      <c r="G430">
        <v>0</v>
      </c>
      <c r="N430">
        <v>25</v>
      </c>
      <c r="O430" t="s">
        <v>0</v>
      </c>
      <c r="P430" t="s">
        <v>0</v>
      </c>
      <c r="Q430" t="s">
        <v>0</v>
      </c>
      <c r="R430" t="s">
        <v>0</v>
      </c>
      <c r="S430" t="s">
        <v>0</v>
      </c>
      <c r="T430" t="s">
        <v>0</v>
      </c>
      <c r="U430" t="s">
        <v>0</v>
      </c>
      <c r="V430" t="s">
        <v>0</v>
      </c>
      <c r="Y430" t="s">
        <v>0</v>
      </c>
      <c r="Z430" t="s">
        <v>0</v>
      </c>
      <c r="AA430" t="s">
        <v>14</v>
      </c>
    </row>
    <row r="431" spans="2:27" x14ac:dyDescent="0.2">
      <c r="B431">
        <v>1988</v>
      </c>
      <c r="C431">
        <v>5</v>
      </c>
      <c r="D431">
        <v>60</v>
      </c>
      <c r="E431">
        <v>30</v>
      </c>
      <c r="F431">
        <v>30</v>
      </c>
      <c r="G431">
        <v>0</v>
      </c>
      <c r="N431">
        <v>29.7</v>
      </c>
      <c r="O431" t="s">
        <v>0</v>
      </c>
      <c r="P431" t="s">
        <v>0</v>
      </c>
      <c r="Q431" t="s">
        <v>0</v>
      </c>
      <c r="R431" t="s">
        <v>0</v>
      </c>
      <c r="S431" t="s">
        <v>0</v>
      </c>
      <c r="T431" t="s">
        <v>0</v>
      </c>
      <c r="U431" t="s">
        <v>0</v>
      </c>
      <c r="V431" t="s">
        <v>0</v>
      </c>
      <c r="Y431" t="s">
        <v>0</v>
      </c>
      <c r="Z431" t="s">
        <v>0</v>
      </c>
      <c r="AA431" t="s">
        <v>14</v>
      </c>
    </row>
    <row r="432" spans="2:27" x14ac:dyDescent="0.2">
      <c r="B432">
        <v>1988</v>
      </c>
      <c r="C432">
        <v>6</v>
      </c>
      <c r="D432">
        <v>60</v>
      </c>
      <c r="E432">
        <v>30</v>
      </c>
      <c r="F432">
        <v>30</v>
      </c>
      <c r="G432">
        <v>0</v>
      </c>
      <c r="N432">
        <v>31.9</v>
      </c>
      <c r="O432" t="s">
        <v>0</v>
      </c>
      <c r="P432" t="s">
        <v>0</v>
      </c>
      <c r="Q432" t="s">
        <v>0</v>
      </c>
      <c r="R432" t="s">
        <v>0</v>
      </c>
      <c r="S432" t="s">
        <v>0</v>
      </c>
      <c r="T432" t="s">
        <v>0</v>
      </c>
      <c r="U432" t="s">
        <v>0</v>
      </c>
      <c r="V432" t="s">
        <v>0</v>
      </c>
      <c r="Y432" t="s">
        <v>0</v>
      </c>
      <c r="Z432" t="s">
        <v>0</v>
      </c>
      <c r="AA432" t="s">
        <v>14</v>
      </c>
    </row>
    <row r="433" spans="2:27" x14ac:dyDescent="0.2">
      <c r="B433">
        <v>1989</v>
      </c>
      <c r="C433">
        <v>1</v>
      </c>
      <c r="D433">
        <v>0</v>
      </c>
      <c r="E433">
        <v>0</v>
      </c>
      <c r="F433">
        <v>0</v>
      </c>
      <c r="G433">
        <v>0</v>
      </c>
      <c r="N433">
        <v>25.9</v>
      </c>
      <c r="O433" t="s">
        <v>0</v>
      </c>
      <c r="P433" t="s">
        <v>0</v>
      </c>
      <c r="Q433" t="s">
        <v>0</v>
      </c>
      <c r="R433">
        <v>6.3</v>
      </c>
      <c r="S433">
        <v>7.2</v>
      </c>
      <c r="T433" t="s">
        <v>0</v>
      </c>
      <c r="U433">
        <v>110</v>
      </c>
      <c r="V433">
        <v>500</v>
      </c>
      <c r="Y433" t="s">
        <v>0</v>
      </c>
      <c r="Z433" t="s">
        <v>0</v>
      </c>
      <c r="AA433" t="s">
        <v>14</v>
      </c>
    </row>
    <row r="434" spans="2:27" x14ac:dyDescent="0.2">
      <c r="B434">
        <v>1989</v>
      </c>
      <c r="C434">
        <v>2</v>
      </c>
      <c r="D434">
        <v>0</v>
      </c>
      <c r="E434">
        <v>0</v>
      </c>
      <c r="F434">
        <v>0</v>
      </c>
      <c r="G434">
        <v>0</v>
      </c>
      <c r="N434">
        <v>11.9</v>
      </c>
      <c r="O434" t="s">
        <v>0</v>
      </c>
      <c r="P434" t="s">
        <v>0</v>
      </c>
      <c r="Q434" t="s">
        <v>0</v>
      </c>
      <c r="R434">
        <v>4.9000000000000004</v>
      </c>
      <c r="S434">
        <v>6.9</v>
      </c>
      <c r="T434" t="s">
        <v>0</v>
      </c>
      <c r="U434">
        <v>28</v>
      </c>
      <c r="V434">
        <v>314</v>
      </c>
      <c r="Y434" t="s">
        <v>0</v>
      </c>
      <c r="Z434" t="s">
        <v>0</v>
      </c>
      <c r="AA434" t="s">
        <v>14</v>
      </c>
    </row>
    <row r="435" spans="2:27" x14ac:dyDescent="0.2">
      <c r="B435">
        <v>1989</v>
      </c>
      <c r="C435">
        <v>3</v>
      </c>
      <c r="D435">
        <v>0</v>
      </c>
      <c r="E435">
        <v>30</v>
      </c>
      <c r="F435">
        <v>0</v>
      </c>
      <c r="G435">
        <v>0</v>
      </c>
      <c r="N435">
        <v>16.8</v>
      </c>
      <c r="O435" t="s">
        <v>0</v>
      </c>
      <c r="P435" t="s">
        <v>0</v>
      </c>
      <c r="Q435" t="s">
        <v>0</v>
      </c>
      <c r="R435">
        <v>4.9000000000000004</v>
      </c>
      <c r="S435">
        <v>6.8</v>
      </c>
      <c r="T435" t="s">
        <v>0</v>
      </c>
      <c r="U435">
        <v>108</v>
      </c>
      <c r="V435">
        <v>297</v>
      </c>
      <c r="Y435" t="s">
        <v>0</v>
      </c>
      <c r="Z435" t="s">
        <v>0</v>
      </c>
      <c r="AA435" t="s">
        <v>14</v>
      </c>
    </row>
    <row r="436" spans="2:27" x14ac:dyDescent="0.2">
      <c r="B436">
        <v>1989</v>
      </c>
      <c r="C436">
        <v>4</v>
      </c>
      <c r="D436">
        <v>60</v>
      </c>
      <c r="E436">
        <v>30</v>
      </c>
      <c r="F436">
        <v>0</v>
      </c>
      <c r="G436">
        <v>0</v>
      </c>
      <c r="N436">
        <v>16.3</v>
      </c>
      <c r="O436" t="s">
        <v>0</v>
      </c>
      <c r="P436" t="s">
        <v>0</v>
      </c>
      <c r="Q436" t="s">
        <v>0</v>
      </c>
      <c r="R436">
        <v>4.5999999999999996</v>
      </c>
      <c r="S436">
        <v>6.8</v>
      </c>
      <c r="T436" t="s">
        <v>0</v>
      </c>
      <c r="U436">
        <v>91</v>
      </c>
      <c r="V436">
        <v>358</v>
      </c>
      <c r="Y436" t="s">
        <v>0</v>
      </c>
      <c r="Z436" t="s">
        <v>0</v>
      </c>
      <c r="AA436" t="s">
        <v>14</v>
      </c>
    </row>
    <row r="437" spans="2:27" x14ac:dyDescent="0.2">
      <c r="B437">
        <v>1989</v>
      </c>
      <c r="C437">
        <v>5</v>
      </c>
      <c r="D437">
        <v>60</v>
      </c>
      <c r="E437">
        <v>30</v>
      </c>
      <c r="F437">
        <v>30</v>
      </c>
      <c r="G437">
        <v>0</v>
      </c>
      <c r="N437">
        <v>25.07</v>
      </c>
      <c r="O437" t="s">
        <v>0</v>
      </c>
      <c r="P437" t="s">
        <v>0</v>
      </c>
      <c r="Q437" t="s">
        <v>0</v>
      </c>
      <c r="R437">
        <v>4.7</v>
      </c>
      <c r="S437">
        <v>6.8</v>
      </c>
      <c r="T437" t="s">
        <v>0</v>
      </c>
      <c r="U437">
        <v>103</v>
      </c>
      <c r="V437">
        <v>510</v>
      </c>
      <c r="Y437" t="s">
        <v>0</v>
      </c>
      <c r="Z437" t="s">
        <v>0</v>
      </c>
      <c r="AA437" t="s">
        <v>14</v>
      </c>
    </row>
    <row r="438" spans="2:27" x14ac:dyDescent="0.2">
      <c r="B438">
        <v>1989</v>
      </c>
      <c r="C438">
        <v>6</v>
      </c>
      <c r="D438">
        <v>60</v>
      </c>
      <c r="E438">
        <v>30</v>
      </c>
      <c r="F438">
        <v>30</v>
      </c>
      <c r="G438">
        <v>0</v>
      </c>
      <c r="N438">
        <v>24.7</v>
      </c>
      <c r="O438" t="s">
        <v>0</v>
      </c>
      <c r="P438" t="s">
        <v>0</v>
      </c>
      <c r="Q438" t="s">
        <v>0</v>
      </c>
      <c r="R438">
        <v>5</v>
      </c>
      <c r="S438">
        <v>6.9</v>
      </c>
      <c r="T438" t="s">
        <v>0</v>
      </c>
      <c r="U438">
        <v>83</v>
      </c>
      <c r="V438">
        <v>475</v>
      </c>
      <c r="Y438" t="s">
        <v>0</v>
      </c>
      <c r="Z438" t="s">
        <v>0</v>
      </c>
      <c r="AA438" t="s">
        <v>14</v>
      </c>
    </row>
    <row r="439" spans="2:27" x14ac:dyDescent="0.2">
      <c r="B439">
        <v>1990</v>
      </c>
      <c r="C439">
        <v>1</v>
      </c>
      <c r="D439">
        <v>0</v>
      </c>
      <c r="E439">
        <v>0</v>
      </c>
      <c r="F439">
        <v>0</v>
      </c>
      <c r="G439">
        <v>0</v>
      </c>
      <c r="H439" s="66">
        <v>32792</v>
      </c>
      <c r="N439">
        <v>34.6</v>
      </c>
      <c r="O439" t="s">
        <v>0</v>
      </c>
      <c r="P439" t="s">
        <v>0</v>
      </c>
      <c r="Q439" t="s">
        <v>0</v>
      </c>
      <c r="R439">
        <v>7.25</v>
      </c>
      <c r="S439" t="s">
        <v>0</v>
      </c>
      <c r="T439">
        <v>6.9699999999999998E-2</v>
      </c>
      <c r="U439">
        <v>36.5</v>
      </c>
      <c r="V439">
        <v>310</v>
      </c>
      <c r="W439">
        <v>1.04</v>
      </c>
      <c r="X439">
        <f t="shared" ref="X439:X444" si="1">(1.8*W439)+0.35</f>
        <v>2.222</v>
      </c>
      <c r="Y439">
        <v>2.15</v>
      </c>
      <c r="Z439" t="s">
        <v>0</v>
      </c>
      <c r="AA439" t="s">
        <v>14</v>
      </c>
    </row>
    <row r="440" spans="2:27" x14ac:dyDescent="0.2">
      <c r="B440">
        <v>1990</v>
      </c>
      <c r="C440">
        <v>2</v>
      </c>
      <c r="D440">
        <v>0</v>
      </c>
      <c r="E440">
        <v>0</v>
      </c>
      <c r="F440">
        <v>0</v>
      </c>
      <c r="G440">
        <v>0</v>
      </c>
      <c r="H440" s="66">
        <v>32792</v>
      </c>
      <c r="N440">
        <v>21.6</v>
      </c>
      <c r="O440" t="s">
        <v>0</v>
      </c>
      <c r="P440" t="s">
        <v>0</v>
      </c>
      <c r="Q440" t="s">
        <v>0</v>
      </c>
      <c r="R440">
        <v>5.83</v>
      </c>
      <c r="S440" t="s">
        <v>0</v>
      </c>
      <c r="T440">
        <v>5.8700000000000002E-2</v>
      </c>
      <c r="U440">
        <v>7.6</v>
      </c>
      <c r="V440">
        <v>175</v>
      </c>
      <c r="W440">
        <v>0.72899999999999998</v>
      </c>
      <c r="X440">
        <f t="shared" si="1"/>
        <v>1.6621999999999999</v>
      </c>
      <c r="Y440">
        <v>1.71</v>
      </c>
      <c r="Z440" t="s">
        <v>0</v>
      </c>
      <c r="AA440" t="s">
        <v>14</v>
      </c>
    </row>
    <row r="441" spans="2:27" x14ac:dyDescent="0.2">
      <c r="B441">
        <v>1990</v>
      </c>
      <c r="C441">
        <v>3</v>
      </c>
      <c r="D441">
        <v>0</v>
      </c>
      <c r="E441">
        <v>30</v>
      </c>
      <c r="F441">
        <v>0</v>
      </c>
      <c r="G441">
        <v>0</v>
      </c>
      <c r="H441" s="66">
        <v>32792</v>
      </c>
      <c r="N441">
        <v>18.399999999999999</v>
      </c>
      <c r="O441" t="s">
        <v>0</v>
      </c>
      <c r="P441" t="s">
        <v>0</v>
      </c>
      <c r="Q441" t="s">
        <v>0</v>
      </c>
      <c r="R441">
        <v>5.65</v>
      </c>
      <c r="S441" t="s">
        <v>0</v>
      </c>
      <c r="T441">
        <v>6.3700000000000007E-2</v>
      </c>
      <c r="U441">
        <v>54.3</v>
      </c>
      <c r="V441">
        <v>256</v>
      </c>
      <c r="W441">
        <v>0.76200000000000001</v>
      </c>
      <c r="X441">
        <f t="shared" si="1"/>
        <v>1.7216</v>
      </c>
      <c r="Y441">
        <v>1.92</v>
      </c>
      <c r="Z441" t="s">
        <v>0</v>
      </c>
      <c r="AA441" t="s">
        <v>14</v>
      </c>
    </row>
    <row r="442" spans="2:27" x14ac:dyDescent="0.2">
      <c r="B442">
        <v>1990</v>
      </c>
      <c r="C442">
        <v>4</v>
      </c>
      <c r="D442">
        <v>60</v>
      </c>
      <c r="E442">
        <v>30</v>
      </c>
      <c r="F442">
        <v>0</v>
      </c>
      <c r="G442">
        <v>0</v>
      </c>
      <c r="H442" s="66">
        <v>32792</v>
      </c>
      <c r="N442">
        <v>31.9</v>
      </c>
      <c r="O442" t="s">
        <v>0</v>
      </c>
      <c r="P442" t="s">
        <v>0</v>
      </c>
      <c r="Q442" t="s">
        <v>0</v>
      </c>
      <c r="R442">
        <v>5.21</v>
      </c>
      <c r="S442" t="s">
        <v>0</v>
      </c>
      <c r="T442">
        <v>7.1900000000000006E-2</v>
      </c>
      <c r="U442">
        <v>48.7</v>
      </c>
      <c r="V442">
        <v>238</v>
      </c>
      <c r="W442">
        <v>0.86099999999999999</v>
      </c>
      <c r="X442">
        <f t="shared" si="1"/>
        <v>1.8997999999999999</v>
      </c>
      <c r="Y442">
        <v>1.97</v>
      </c>
      <c r="Z442" t="s">
        <v>0</v>
      </c>
      <c r="AA442" t="s">
        <v>14</v>
      </c>
    </row>
    <row r="443" spans="2:27" x14ac:dyDescent="0.2">
      <c r="B443">
        <v>1990</v>
      </c>
      <c r="C443">
        <v>5</v>
      </c>
      <c r="D443">
        <v>60</v>
      </c>
      <c r="E443">
        <v>30</v>
      </c>
      <c r="F443">
        <v>30</v>
      </c>
      <c r="G443">
        <v>0</v>
      </c>
      <c r="H443" s="66">
        <v>32792</v>
      </c>
      <c r="N443">
        <v>32.200000000000003</v>
      </c>
      <c r="O443" t="s">
        <v>0</v>
      </c>
      <c r="P443" t="s">
        <v>0</v>
      </c>
      <c r="Q443" t="s">
        <v>0</v>
      </c>
      <c r="R443">
        <v>5.26</v>
      </c>
      <c r="S443" t="s">
        <v>0</v>
      </c>
      <c r="T443">
        <v>7.4099999999999999E-2</v>
      </c>
      <c r="U443">
        <v>52.7</v>
      </c>
      <c r="V443">
        <v>263</v>
      </c>
      <c r="W443">
        <v>0.91100000000000003</v>
      </c>
      <c r="X443">
        <f t="shared" si="1"/>
        <v>1.9898000000000002</v>
      </c>
      <c r="Y443">
        <v>2.16</v>
      </c>
      <c r="Z443" t="s">
        <v>0</v>
      </c>
      <c r="AA443" t="s">
        <v>14</v>
      </c>
    </row>
    <row r="444" spans="2:27" x14ac:dyDescent="0.2">
      <c r="B444">
        <v>1990</v>
      </c>
      <c r="C444">
        <v>6</v>
      </c>
      <c r="D444">
        <v>60</v>
      </c>
      <c r="E444">
        <v>30</v>
      </c>
      <c r="F444">
        <v>30</v>
      </c>
      <c r="G444">
        <v>0</v>
      </c>
      <c r="H444" s="66">
        <v>32792</v>
      </c>
      <c r="N444">
        <v>32.5</v>
      </c>
      <c r="O444" t="s">
        <v>0</v>
      </c>
      <c r="P444" t="s">
        <v>0</v>
      </c>
      <c r="Q444" t="s">
        <v>0</v>
      </c>
      <c r="R444">
        <v>5.5</v>
      </c>
      <c r="S444" t="s">
        <v>0</v>
      </c>
      <c r="T444">
        <v>7.5600000000000001E-2</v>
      </c>
      <c r="U444">
        <v>41.3</v>
      </c>
      <c r="V444">
        <v>277</v>
      </c>
      <c r="W444">
        <v>0.98699999999999999</v>
      </c>
      <c r="X444">
        <f t="shared" si="1"/>
        <v>2.1265999999999998</v>
      </c>
      <c r="Y444">
        <v>2.2000000000000002</v>
      </c>
      <c r="Z444" t="s">
        <v>0</v>
      </c>
      <c r="AA444" t="s">
        <v>14</v>
      </c>
    </row>
    <row r="445" spans="2:27" x14ac:dyDescent="0.2">
      <c r="B445">
        <v>1991</v>
      </c>
      <c r="C445">
        <v>1</v>
      </c>
      <c r="D445">
        <v>240</v>
      </c>
      <c r="E445">
        <v>0</v>
      </c>
      <c r="F445">
        <v>0</v>
      </c>
      <c r="G445">
        <v>0</v>
      </c>
      <c r="H445" s="66">
        <v>33158</v>
      </c>
      <c r="N445">
        <v>26.1</v>
      </c>
      <c r="O445">
        <v>2.325361</v>
      </c>
      <c r="P445">
        <v>3697.4672</v>
      </c>
      <c r="Q445">
        <v>8820</v>
      </c>
      <c r="R445">
        <v>7.2549999999999999</v>
      </c>
      <c r="S445" t="s">
        <v>0</v>
      </c>
      <c r="T445">
        <v>6.9799E-2</v>
      </c>
      <c r="U445">
        <v>36.473500000000001</v>
      </c>
      <c r="V445">
        <v>309.5</v>
      </c>
      <c r="W445">
        <f>(Y445-0.35)/1.8</f>
        <v>1.0027010499999998</v>
      </c>
      <c r="Y445">
        <v>2.1548618899999998</v>
      </c>
      <c r="Z445" t="s">
        <v>0</v>
      </c>
      <c r="AA445" t="s">
        <v>14</v>
      </c>
    </row>
    <row r="446" spans="2:27" x14ac:dyDescent="0.2">
      <c r="B446">
        <v>1991</v>
      </c>
      <c r="C446">
        <v>2</v>
      </c>
      <c r="D446">
        <v>0</v>
      </c>
      <c r="E446">
        <v>0</v>
      </c>
      <c r="F446">
        <v>0</v>
      </c>
      <c r="G446">
        <v>0</v>
      </c>
      <c r="H446" s="66">
        <v>33158</v>
      </c>
      <c r="N446">
        <v>16.600000000000001</v>
      </c>
      <c r="O446">
        <v>2.0428199999999999</v>
      </c>
      <c r="P446">
        <v>3453.0006983240228</v>
      </c>
      <c r="Q446">
        <v>6494.4134078212292</v>
      </c>
      <c r="R446">
        <v>5.83</v>
      </c>
      <c r="S446" t="s">
        <v>0</v>
      </c>
      <c r="T446">
        <v>5.8742999999999997E-2</v>
      </c>
      <c r="U446">
        <v>7.5834999999999999</v>
      </c>
      <c r="V446">
        <v>175</v>
      </c>
      <c r="W446">
        <f t="shared" ref="W446:W461" si="2">(Y446-0.35)/1.8</f>
        <v>0.75362314999999991</v>
      </c>
      <c r="Y446">
        <v>1.7065216699999999</v>
      </c>
      <c r="Z446" t="s">
        <v>0</v>
      </c>
      <c r="AA446" t="s">
        <v>14</v>
      </c>
    </row>
    <row r="447" spans="2:27" x14ac:dyDescent="0.2">
      <c r="B447">
        <v>1991</v>
      </c>
      <c r="C447">
        <v>3</v>
      </c>
      <c r="D447">
        <v>0</v>
      </c>
      <c r="E447">
        <v>30</v>
      </c>
      <c r="F447">
        <v>0</v>
      </c>
      <c r="G447">
        <v>0</v>
      </c>
      <c r="H447" s="66">
        <v>33158</v>
      </c>
      <c r="N447">
        <v>15.8</v>
      </c>
      <c r="O447">
        <v>1.9062029999999999</v>
      </c>
      <c r="P447">
        <v>4109.3230123851381</v>
      </c>
      <c r="Q447">
        <v>13703.555733120254</v>
      </c>
      <c r="R447">
        <v>5.6550000000000002</v>
      </c>
      <c r="S447" t="s">
        <v>0</v>
      </c>
      <c r="T447">
        <v>6.3674999999999995E-2</v>
      </c>
      <c r="U447">
        <v>54.2545</v>
      </c>
      <c r="V447">
        <v>255.5</v>
      </c>
      <c r="W447">
        <f t="shared" si="2"/>
        <v>0.8734289999999999</v>
      </c>
      <c r="Y447">
        <v>1.9221721999999999</v>
      </c>
      <c r="Z447" t="s">
        <v>0</v>
      </c>
      <c r="AA447" t="s">
        <v>14</v>
      </c>
    </row>
    <row r="448" spans="2:27" x14ac:dyDescent="0.2">
      <c r="B448">
        <v>1991</v>
      </c>
      <c r="C448">
        <v>4</v>
      </c>
      <c r="D448">
        <v>60</v>
      </c>
      <c r="E448">
        <v>30</v>
      </c>
      <c r="F448">
        <v>0</v>
      </c>
      <c r="G448">
        <v>0</v>
      </c>
      <c r="H448" s="66">
        <v>33158</v>
      </c>
      <c r="N448">
        <v>23.7</v>
      </c>
      <c r="O448">
        <v>2.4607080000000003</v>
      </c>
      <c r="P448">
        <v>3461.2879000000003</v>
      </c>
      <c r="Q448">
        <v>10570</v>
      </c>
      <c r="R448">
        <v>5.2050000000000001</v>
      </c>
      <c r="S448" t="s">
        <v>0</v>
      </c>
      <c r="T448">
        <v>7.1940000000000004E-2</v>
      </c>
      <c r="U448">
        <v>48.735999999999997</v>
      </c>
      <c r="V448">
        <v>238</v>
      </c>
      <c r="W448">
        <f t="shared" si="2"/>
        <v>0.90247274999999993</v>
      </c>
      <c r="Y448">
        <v>1.97445095</v>
      </c>
      <c r="Z448" t="s">
        <v>0</v>
      </c>
      <c r="AA448" t="s">
        <v>14</v>
      </c>
    </row>
    <row r="449" spans="2:27" x14ac:dyDescent="0.2">
      <c r="B449">
        <v>1991</v>
      </c>
      <c r="C449">
        <v>5</v>
      </c>
      <c r="D449">
        <v>60</v>
      </c>
      <c r="E449">
        <v>30</v>
      </c>
      <c r="F449">
        <v>30</v>
      </c>
      <c r="G449">
        <v>0</v>
      </c>
      <c r="H449" s="66">
        <v>33158</v>
      </c>
      <c r="N449">
        <v>42.1</v>
      </c>
      <c r="O449">
        <v>2.4107500000000002</v>
      </c>
      <c r="P449">
        <v>3508.4392458100565</v>
      </c>
      <c r="Q449">
        <v>11382.681564245811</v>
      </c>
      <c r="R449">
        <v>5.26</v>
      </c>
      <c r="S449" t="s">
        <v>0</v>
      </c>
      <c r="T449">
        <v>7.4052999999999994E-2</v>
      </c>
      <c r="U449">
        <v>52.734499999999997</v>
      </c>
      <c r="V449">
        <v>263</v>
      </c>
      <c r="W449">
        <f t="shared" si="2"/>
        <v>1.0085708999999998</v>
      </c>
      <c r="Y449">
        <v>2.16542762</v>
      </c>
      <c r="Z449" t="s">
        <v>0</v>
      </c>
      <c r="AA449" t="s">
        <v>14</v>
      </c>
    </row>
    <row r="450" spans="2:27" x14ac:dyDescent="0.2">
      <c r="B450">
        <v>1991</v>
      </c>
      <c r="C450">
        <v>6</v>
      </c>
      <c r="D450">
        <v>60</v>
      </c>
      <c r="E450">
        <v>30</v>
      </c>
      <c r="F450">
        <v>30</v>
      </c>
      <c r="G450">
        <v>0</v>
      </c>
      <c r="H450" s="66">
        <v>33158</v>
      </c>
      <c r="N450">
        <v>44.1</v>
      </c>
      <c r="O450">
        <v>2.4354339999999999</v>
      </c>
      <c r="P450">
        <v>4016.4376245516141</v>
      </c>
      <c r="Q450">
        <v>15902.750099641291</v>
      </c>
      <c r="R450">
        <v>5.5049999999999999</v>
      </c>
      <c r="S450" t="s">
        <v>0</v>
      </c>
      <c r="T450">
        <v>7.5592000000000006E-2</v>
      </c>
      <c r="U450">
        <v>41.298999999999999</v>
      </c>
      <c r="V450">
        <v>277</v>
      </c>
      <c r="W450">
        <f t="shared" si="2"/>
        <v>1.0283315</v>
      </c>
      <c r="Y450">
        <v>2.2009967000000001</v>
      </c>
      <c r="Z450" t="s">
        <v>0</v>
      </c>
      <c r="AA450" t="s">
        <v>14</v>
      </c>
    </row>
    <row r="451" spans="2:27" x14ac:dyDescent="0.2">
      <c r="B451">
        <v>1992</v>
      </c>
      <c r="C451">
        <v>1</v>
      </c>
      <c r="D451">
        <v>0</v>
      </c>
      <c r="E451">
        <v>0</v>
      </c>
      <c r="F451">
        <v>0</v>
      </c>
      <c r="G451">
        <v>0</v>
      </c>
      <c r="H451" s="66">
        <v>33511</v>
      </c>
      <c r="N451">
        <v>21.2681</v>
      </c>
      <c r="O451">
        <v>2.1721209999999997</v>
      </c>
      <c r="P451">
        <v>4308.7548000000006</v>
      </c>
      <c r="Q451">
        <v>5530</v>
      </c>
      <c r="R451">
        <v>7.47</v>
      </c>
      <c r="S451" t="s">
        <v>0</v>
      </c>
      <c r="T451">
        <v>7.3901999999999995E-2</v>
      </c>
      <c r="U451">
        <v>48.201749999999997</v>
      </c>
      <c r="V451">
        <v>373.5</v>
      </c>
      <c r="W451">
        <f t="shared" si="2"/>
        <v>0.98790544999999996</v>
      </c>
      <c r="Y451">
        <v>2.1282298100000001</v>
      </c>
      <c r="Z451">
        <v>1677.06</v>
      </c>
      <c r="AA451" t="s">
        <v>14</v>
      </c>
    </row>
    <row r="452" spans="2:27" x14ac:dyDescent="0.2">
      <c r="B452">
        <v>1992</v>
      </c>
      <c r="C452">
        <v>2</v>
      </c>
      <c r="D452">
        <v>0</v>
      </c>
      <c r="E452">
        <v>0</v>
      </c>
      <c r="F452">
        <v>0</v>
      </c>
      <c r="G452">
        <v>0</v>
      </c>
      <c r="H452" s="66">
        <v>33511</v>
      </c>
      <c r="N452">
        <v>13.4411</v>
      </c>
      <c r="O452">
        <v>1.9615900000000002</v>
      </c>
      <c r="P452">
        <v>3504.244220805102</v>
      </c>
      <c r="Q452">
        <v>5161.4188919888402</v>
      </c>
      <c r="R452">
        <v>5.7750000000000004</v>
      </c>
      <c r="S452" t="s">
        <v>0</v>
      </c>
      <c r="T452">
        <v>5.9712000000000001E-2</v>
      </c>
      <c r="U452">
        <v>4.0124700000000004</v>
      </c>
      <c r="V452">
        <v>199</v>
      </c>
      <c r="W452">
        <f t="shared" si="2"/>
        <v>0.78764904999999985</v>
      </c>
      <c r="Y452">
        <v>1.7677682899999998</v>
      </c>
      <c r="Z452">
        <v>740.52</v>
      </c>
      <c r="AA452" t="s">
        <v>14</v>
      </c>
    </row>
    <row r="453" spans="2:27" x14ac:dyDescent="0.2">
      <c r="B453">
        <v>1992</v>
      </c>
      <c r="C453">
        <v>3</v>
      </c>
      <c r="D453">
        <v>0</v>
      </c>
      <c r="E453">
        <v>30</v>
      </c>
      <c r="F453">
        <v>0</v>
      </c>
      <c r="G453">
        <v>0</v>
      </c>
      <c r="H453" s="66">
        <v>33511</v>
      </c>
      <c r="N453">
        <v>11.7339</v>
      </c>
      <c r="O453">
        <v>2.0312139999999999</v>
      </c>
      <c r="P453">
        <v>4581.1154614462648</v>
      </c>
      <c r="Q453">
        <v>6362.365161805832</v>
      </c>
      <c r="R453">
        <v>5.6550000000000002</v>
      </c>
      <c r="S453" t="s">
        <v>0</v>
      </c>
      <c r="T453">
        <v>6.1761000000000003E-2</v>
      </c>
      <c r="U453">
        <v>48.931289999999997</v>
      </c>
      <c r="V453">
        <v>177.5</v>
      </c>
      <c r="W453">
        <f t="shared" si="2"/>
        <v>0.81515730000000008</v>
      </c>
      <c r="Y453">
        <v>1.8172831400000002</v>
      </c>
      <c r="Z453">
        <v>631.62</v>
      </c>
      <c r="AA453" t="s">
        <v>14</v>
      </c>
    </row>
    <row r="454" spans="2:27" x14ac:dyDescent="0.2">
      <c r="B454">
        <v>1992</v>
      </c>
      <c r="C454">
        <v>4</v>
      </c>
      <c r="D454">
        <v>60</v>
      </c>
      <c r="E454">
        <v>30</v>
      </c>
      <c r="F454">
        <v>0</v>
      </c>
      <c r="G454">
        <v>0</v>
      </c>
      <c r="H454" s="66">
        <v>33511</v>
      </c>
      <c r="N454">
        <v>24.036799999999999</v>
      </c>
      <c r="O454">
        <v>2.3916939999999998</v>
      </c>
      <c r="P454">
        <v>3717.8173652694618</v>
      </c>
      <c r="Q454">
        <v>5798.4031936127749</v>
      </c>
      <c r="R454">
        <v>5.25</v>
      </c>
      <c r="S454" t="s">
        <v>0</v>
      </c>
      <c r="T454">
        <v>7.0285E-2</v>
      </c>
      <c r="U454">
        <v>30.953340000000001</v>
      </c>
      <c r="V454">
        <v>243</v>
      </c>
      <c r="W454">
        <f t="shared" si="2"/>
        <v>0.90903714999999996</v>
      </c>
      <c r="Y454">
        <v>1.9862668700000001</v>
      </c>
      <c r="Z454">
        <v>1350.36</v>
      </c>
      <c r="AA454" t="s">
        <v>14</v>
      </c>
    </row>
    <row r="455" spans="2:27" x14ac:dyDescent="0.2">
      <c r="B455">
        <v>1992</v>
      </c>
      <c r="C455">
        <v>5</v>
      </c>
      <c r="D455">
        <v>60</v>
      </c>
      <c r="E455">
        <v>30</v>
      </c>
      <c r="F455">
        <v>30</v>
      </c>
      <c r="G455">
        <v>0</v>
      </c>
      <c r="H455" s="66">
        <v>33511</v>
      </c>
      <c r="N455">
        <v>31.578600000000002</v>
      </c>
      <c r="O455">
        <v>2.615443</v>
      </c>
      <c r="P455">
        <v>4251.7697289756879</v>
      </c>
      <c r="Q455">
        <v>6626.1458748505374</v>
      </c>
      <c r="R455">
        <v>5.2149999999999999</v>
      </c>
      <c r="S455" t="s">
        <v>0</v>
      </c>
      <c r="T455">
        <v>8.5108000000000003E-2</v>
      </c>
      <c r="U455">
        <v>33.819389999999999</v>
      </c>
      <c r="V455">
        <v>317</v>
      </c>
      <c r="W455">
        <f t="shared" si="2"/>
        <v>1.1616285</v>
      </c>
      <c r="Y455">
        <v>2.4409312999999999</v>
      </c>
      <c r="Z455">
        <v>1568.16</v>
      </c>
      <c r="AA455" t="s">
        <v>14</v>
      </c>
    </row>
    <row r="456" spans="2:27" x14ac:dyDescent="0.2">
      <c r="B456">
        <v>1992</v>
      </c>
      <c r="C456">
        <v>6</v>
      </c>
      <c r="D456">
        <v>60</v>
      </c>
      <c r="E456">
        <v>30</v>
      </c>
      <c r="F456">
        <v>30</v>
      </c>
      <c r="G456">
        <v>0</v>
      </c>
      <c r="H456" s="66">
        <v>33511</v>
      </c>
      <c r="N456">
        <v>29.3705</v>
      </c>
      <c r="O456">
        <v>2.3497689999999998</v>
      </c>
      <c r="P456">
        <v>3250.2941646682657</v>
      </c>
      <c r="Q456">
        <v>5525.579536370904</v>
      </c>
      <c r="R456">
        <v>5.4749999999999996</v>
      </c>
      <c r="S456" t="s">
        <v>0</v>
      </c>
      <c r="T456">
        <v>7.7425999999999995E-2</v>
      </c>
      <c r="U456">
        <v>29.754809999999999</v>
      </c>
      <c r="V456">
        <v>350.5</v>
      </c>
      <c r="W456">
        <f t="shared" si="2"/>
        <v>0.99764084999999991</v>
      </c>
      <c r="Y456">
        <v>2.1457535299999999</v>
      </c>
      <c r="Z456">
        <v>1807.74</v>
      </c>
      <c r="AA456" t="s">
        <v>14</v>
      </c>
    </row>
    <row r="457" spans="2:27" x14ac:dyDescent="0.2">
      <c r="B457">
        <v>1993</v>
      </c>
      <c r="C457">
        <v>1</v>
      </c>
      <c r="D457">
        <v>0</v>
      </c>
      <c r="E457">
        <v>0</v>
      </c>
      <c r="F457">
        <v>0</v>
      </c>
      <c r="G457">
        <v>0</v>
      </c>
      <c r="H457" s="66">
        <v>33889</v>
      </c>
      <c r="N457">
        <v>37.195500000000003</v>
      </c>
      <c r="O457">
        <v>2.2185770000000002</v>
      </c>
      <c r="P457">
        <v>4107.6819089456867</v>
      </c>
      <c r="Q457">
        <v>3704.0734824281149</v>
      </c>
      <c r="R457">
        <v>7.47</v>
      </c>
      <c r="S457" t="s">
        <v>0</v>
      </c>
      <c r="T457">
        <v>7.3899999999999993E-2</v>
      </c>
      <c r="U457">
        <v>58.1</v>
      </c>
      <c r="V457">
        <v>373</v>
      </c>
      <c r="W457">
        <f t="shared" si="2"/>
        <v>0.98333333333333328</v>
      </c>
      <c r="Y457">
        <v>2.12</v>
      </c>
      <c r="Z457">
        <v>2778.04</v>
      </c>
      <c r="AA457" t="s">
        <v>15</v>
      </c>
    </row>
    <row r="458" spans="2:27" x14ac:dyDescent="0.2">
      <c r="B458">
        <v>1993</v>
      </c>
      <c r="C458">
        <v>2</v>
      </c>
      <c r="D458">
        <v>0</v>
      </c>
      <c r="E458">
        <v>0</v>
      </c>
      <c r="F458">
        <v>0</v>
      </c>
      <c r="G458">
        <v>0</v>
      </c>
      <c r="H458" s="66">
        <v>33889</v>
      </c>
      <c r="N458">
        <v>18.744399999999999</v>
      </c>
      <c r="O458">
        <v>1.910677</v>
      </c>
      <c r="P458">
        <v>3318.3768477826607</v>
      </c>
      <c r="Q458">
        <v>4194.9660407510983</v>
      </c>
      <c r="R458">
        <v>5.77</v>
      </c>
      <c r="S458" t="s">
        <v>0</v>
      </c>
      <c r="T458">
        <v>5.9700000000000003E-2</v>
      </c>
      <c r="U458">
        <v>7.6</v>
      </c>
      <c r="V458">
        <v>199</v>
      </c>
      <c r="W458">
        <f t="shared" si="2"/>
        <v>0.78333333333333344</v>
      </c>
      <c r="Y458">
        <v>1.76</v>
      </c>
      <c r="Z458">
        <v>757.94</v>
      </c>
      <c r="AA458" t="s">
        <v>15</v>
      </c>
    </row>
    <row r="459" spans="2:27" x14ac:dyDescent="0.2">
      <c r="B459">
        <v>1993</v>
      </c>
      <c r="C459">
        <v>3</v>
      </c>
      <c r="D459">
        <v>0</v>
      </c>
      <c r="E459">
        <v>30</v>
      </c>
      <c r="F459">
        <v>0</v>
      </c>
      <c r="G459">
        <v>0</v>
      </c>
      <c r="H459" s="66">
        <v>33889</v>
      </c>
      <c r="N459">
        <v>20.5701</v>
      </c>
      <c r="O459">
        <v>1.7976189999999999</v>
      </c>
      <c r="P459">
        <v>3834.9493027888452</v>
      </c>
      <c r="Q459">
        <v>6902.3904382470118</v>
      </c>
      <c r="R459">
        <v>5.65</v>
      </c>
      <c r="S459" t="s">
        <v>0</v>
      </c>
      <c r="T459">
        <v>6.1699999999999998E-2</v>
      </c>
      <c r="U459">
        <v>46.7</v>
      </c>
      <c r="V459">
        <v>178</v>
      </c>
      <c r="W459">
        <f t="shared" si="2"/>
        <v>0.81666666666666676</v>
      </c>
      <c r="Y459">
        <v>1.82</v>
      </c>
      <c r="Z459">
        <v>948.52</v>
      </c>
      <c r="AA459" t="s">
        <v>15</v>
      </c>
    </row>
    <row r="460" spans="2:27" x14ac:dyDescent="0.2">
      <c r="B460">
        <v>1993</v>
      </c>
      <c r="C460">
        <v>4</v>
      </c>
      <c r="D460">
        <v>60</v>
      </c>
      <c r="E460">
        <v>30</v>
      </c>
      <c r="F460">
        <v>0</v>
      </c>
      <c r="G460">
        <v>0</v>
      </c>
      <c r="H460" s="66">
        <v>33889</v>
      </c>
      <c r="N460">
        <v>29.151599999999998</v>
      </c>
      <c r="O460">
        <v>2.3260009999999998</v>
      </c>
      <c r="P460">
        <v>3030.6079999999997</v>
      </c>
      <c r="Q460">
        <v>5880</v>
      </c>
      <c r="R460">
        <v>5.25</v>
      </c>
      <c r="S460" t="s">
        <v>0</v>
      </c>
      <c r="T460">
        <v>7.0300000000000001E-2</v>
      </c>
      <c r="U460">
        <v>41.2</v>
      </c>
      <c r="V460">
        <v>243</v>
      </c>
      <c r="W460">
        <f t="shared" si="2"/>
        <v>0.90888888888888897</v>
      </c>
      <c r="Y460">
        <v>1.986</v>
      </c>
      <c r="Z460">
        <v>1878.53</v>
      </c>
      <c r="AA460" t="s">
        <v>15</v>
      </c>
    </row>
    <row r="461" spans="2:27" x14ac:dyDescent="0.2">
      <c r="B461">
        <v>1993</v>
      </c>
      <c r="C461">
        <v>5</v>
      </c>
      <c r="D461">
        <v>60</v>
      </c>
      <c r="E461">
        <v>30</v>
      </c>
      <c r="F461">
        <v>30</v>
      </c>
      <c r="G461">
        <v>0</v>
      </c>
      <c r="H461" s="66">
        <v>33889</v>
      </c>
      <c r="N461">
        <v>36.942799999999998</v>
      </c>
      <c r="O461">
        <v>2.3924449999999999</v>
      </c>
      <c r="P461">
        <v>3628.0027000000009</v>
      </c>
      <c r="Q461">
        <v>5810</v>
      </c>
      <c r="R461">
        <v>5.22</v>
      </c>
      <c r="S461" t="s">
        <v>0</v>
      </c>
      <c r="T461">
        <v>8.5099999999999995E-2</v>
      </c>
      <c r="U461">
        <v>42.8</v>
      </c>
      <c r="V461">
        <v>317</v>
      </c>
      <c r="W461">
        <f t="shared" si="2"/>
        <v>1.1599999999999999</v>
      </c>
      <c r="Y461">
        <v>2.4380000000000002</v>
      </c>
      <c r="Z461">
        <v>2457.87</v>
      </c>
      <c r="AA461" t="s">
        <v>15</v>
      </c>
    </row>
    <row r="462" spans="2:27" x14ac:dyDescent="0.2">
      <c r="B462">
        <v>1993</v>
      </c>
      <c r="C462">
        <v>6</v>
      </c>
      <c r="D462">
        <v>60</v>
      </c>
      <c r="E462">
        <v>30</v>
      </c>
      <c r="F462">
        <v>30</v>
      </c>
      <c r="G462">
        <v>0</v>
      </c>
      <c r="H462" s="66">
        <v>33889</v>
      </c>
      <c r="N462">
        <v>40.986899999999999</v>
      </c>
      <c r="O462">
        <v>2.2589969999999999</v>
      </c>
      <c r="P462">
        <v>3558.5382000000004</v>
      </c>
      <c r="Q462">
        <v>5670</v>
      </c>
      <c r="R462">
        <v>5.48</v>
      </c>
      <c r="S462" t="s">
        <v>0</v>
      </c>
      <c r="T462">
        <v>7.7399999999999997E-2</v>
      </c>
      <c r="U462">
        <v>44.4</v>
      </c>
      <c r="V462">
        <v>351</v>
      </c>
      <c r="W462">
        <f>(Y462-0.35)/1.8</f>
        <v>0.99444444444444446</v>
      </c>
      <c r="Y462">
        <v>2.14</v>
      </c>
      <c r="Z462">
        <v>3366.1</v>
      </c>
      <c r="AA462" t="s">
        <v>15</v>
      </c>
    </row>
    <row r="463" spans="2:27" x14ac:dyDescent="0.2">
      <c r="B463">
        <v>1994</v>
      </c>
      <c r="C463">
        <v>1</v>
      </c>
      <c r="D463">
        <v>0</v>
      </c>
      <c r="E463">
        <v>0</v>
      </c>
      <c r="F463">
        <v>0</v>
      </c>
      <c r="G463">
        <v>0</v>
      </c>
      <c r="N463">
        <v>22.4724</v>
      </c>
      <c r="O463">
        <v>2.22763</v>
      </c>
      <c r="P463">
        <v>4072.5754999999999</v>
      </c>
      <c r="Q463">
        <v>5320</v>
      </c>
      <c r="R463">
        <v>7.08</v>
      </c>
      <c r="S463" t="s">
        <v>0</v>
      </c>
      <c r="T463" s="1">
        <v>9.4899999999999998E-2</v>
      </c>
      <c r="U463">
        <v>33.061660000000003</v>
      </c>
      <c r="V463">
        <v>308</v>
      </c>
      <c r="W463">
        <v>0.93200000000000005</v>
      </c>
      <c r="X463">
        <f t="shared" ref="X463:X468" si="3">(1.8*W463)+0.35</f>
        <v>2.0276000000000001</v>
      </c>
      <c r="Y463">
        <v>2.4354314000000001</v>
      </c>
      <c r="Z463">
        <v>1412.43</v>
      </c>
      <c r="AA463" t="s">
        <v>15</v>
      </c>
    </row>
    <row r="464" spans="2:27" x14ac:dyDescent="0.2">
      <c r="B464">
        <v>1994</v>
      </c>
      <c r="C464">
        <v>2</v>
      </c>
      <c r="D464">
        <v>0</v>
      </c>
      <c r="E464">
        <v>0</v>
      </c>
      <c r="F464">
        <v>0</v>
      </c>
      <c r="G464">
        <v>0</v>
      </c>
      <c r="N464">
        <v>9.3514999999999997</v>
      </c>
      <c r="O464">
        <v>2.340487</v>
      </c>
      <c r="P464">
        <v>3822.5033000000008</v>
      </c>
      <c r="Q464">
        <v>3010</v>
      </c>
      <c r="R464">
        <v>5.9</v>
      </c>
      <c r="S464" t="s">
        <v>0</v>
      </c>
      <c r="T464" s="1">
        <v>6.1499999999999999E-2</v>
      </c>
      <c r="U464">
        <v>5.5445250000000001</v>
      </c>
      <c r="V464">
        <v>151</v>
      </c>
      <c r="W464">
        <v>0.67300000000000004</v>
      </c>
      <c r="X464">
        <f t="shared" si="3"/>
        <v>1.5613999999999999</v>
      </c>
      <c r="Y464">
        <v>1.8398204000000002</v>
      </c>
      <c r="Z464">
        <v>375.7</v>
      </c>
      <c r="AA464" t="s">
        <v>15</v>
      </c>
    </row>
    <row r="465" spans="2:27" x14ac:dyDescent="0.2">
      <c r="B465">
        <v>1994</v>
      </c>
      <c r="C465">
        <v>3</v>
      </c>
      <c r="D465">
        <v>0</v>
      </c>
      <c r="E465">
        <v>30</v>
      </c>
      <c r="F465">
        <v>0</v>
      </c>
      <c r="G465">
        <v>0</v>
      </c>
      <c r="N465">
        <v>9.7248999999999999</v>
      </c>
      <c r="O465">
        <v>2.2231869999999998</v>
      </c>
      <c r="P465">
        <v>3684.2040653646868</v>
      </c>
      <c r="Q465">
        <v>3766.4408130729371</v>
      </c>
      <c r="R465">
        <v>5.76</v>
      </c>
      <c r="S465" t="s">
        <v>0</v>
      </c>
      <c r="T465" s="1">
        <v>7.5200000000000003E-2</v>
      </c>
      <c r="U465">
        <v>49.438639999999999</v>
      </c>
      <c r="V465">
        <v>154</v>
      </c>
      <c r="W465">
        <v>0.70299999999999996</v>
      </c>
      <c r="X465">
        <f t="shared" si="3"/>
        <v>1.6153999999999997</v>
      </c>
      <c r="Y465">
        <v>2.0375396000000001</v>
      </c>
      <c r="Z465">
        <v>615.5</v>
      </c>
      <c r="AA465" t="s">
        <v>15</v>
      </c>
    </row>
    <row r="466" spans="2:27" x14ac:dyDescent="0.2">
      <c r="B466">
        <v>1994</v>
      </c>
      <c r="C466">
        <v>4</v>
      </c>
      <c r="D466">
        <v>60</v>
      </c>
      <c r="E466">
        <v>30</v>
      </c>
      <c r="F466">
        <v>0</v>
      </c>
      <c r="G466">
        <v>0</v>
      </c>
      <c r="N466">
        <v>31.946000000000002</v>
      </c>
      <c r="O466">
        <v>2.2894970000000003</v>
      </c>
      <c r="P466">
        <v>4158.1828879138411</v>
      </c>
      <c r="Q466">
        <v>5933.3865177502994</v>
      </c>
      <c r="R466">
        <v>5.12</v>
      </c>
      <c r="S466" t="s">
        <v>0</v>
      </c>
      <c r="T466" s="1">
        <v>0.1027</v>
      </c>
      <c r="U466">
        <v>32.238059999999997</v>
      </c>
      <c r="V466">
        <v>121</v>
      </c>
      <c r="W466">
        <v>0.873</v>
      </c>
      <c r="X466">
        <f t="shared" si="3"/>
        <v>1.9214000000000002</v>
      </c>
      <c r="Y466">
        <v>2.3252354</v>
      </c>
      <c r="Z466">
        <v>2166.02</v>
      </c>
      <c r="AA466" t="s">
        <v>15</v>
      </c>
    </row>
    <row r="467" spans="2:27" x14ac:dyDescent="0.2">
      <c r="B467">
        <v>1994</v>
      </c>
      <c r="C467">
        <v>5</v>
      </c>
      <c r="D467">
        <v>60</v>
      </c>
      <c r="E467">
        <v>30</v>
      </c>
      <c r="F467">
        <v>30</v>
      </c>
      <c r="G467">
        <v>0</v>
      </c>
      <c r="N467">
        <v>31.651199999999999</v>
      </c>
      <c r="O467">
        <v>2.2521459999999998</v>
      </c>
      <c r="P467">
        <v>3554.273072313224</v>
      </c>
      <c r="Q467">
        <v>6432.2812624850176</v>
      </c>
      <c r="R467">
        <v>5.33</v>
      </c>
      <c r="S467" t="s">
        <v>0</v>
      </c>
      <c r="T467" s="1">
        <v>9.3600000000000003E-2</v>
      </c>
      <c r="U467">
        <v>31.577220000000001</v>
      </c>
      <c r="V467">
        <v>233</v>
      </c>
      <c r="W467">
        <v>0.86</v>
      </c>
      <c r="X467">
        <f t="shared" si="3"/>
        <v>1.8980000000000001</v>
      </c>
      <c r="Y467">
        <v>2.1094046</v>
      </c>
      <c r="Z467">
        <v>1743.49</v>
      </c>
      <c r="AA467" t="s">
        <v>15</v>
      </c>
    </row>
    <row r="468" spans="2:27" x14ac:dyDescent="0.2">
      <c r="B468">
        <v>1994</v>
      </c>
      <c r="C468">
        <v>6</v>
      </c>
      <c r="D468">
        <v>60</v>
      </c>
      <c r="E468">
        <v>30</v>
      </c>
      <c r="F468">
        <v>30</v>
      </c>
      <c r="G468">
        <v>0</v>
      </c>
      <c r="N468">
        <v>27.758600000000001</v>
      </c>
      <c r="O468">
        <v>2.3947479999999999</v>
      </c>
      <c r="P468">
        <v>4251.4826069572164</v>
      </c>
      <c r="Q468">
        <v>5177.9288284686127</v>
      </c>
      <c r="R468">
        <v>5.69</v>
      </c>
      <c r="S468" t="s">
        <v>0</v>
      </c>
      <c r="T468">
        <v>9.8500000000000004E-2</v>
      </c>
      <c r="U468">
        <v>28.05274</v>
      </c>
      <c r="V468">
        <v>237</v>
      </c>
      <c r="W468">
        <v>0.92100000000000004</v>
      </c>
      <c r="X468">
        <f t="shared" si="3"/>
        <v>2.0078</v>
      </c>
      <c r="Y468">
        <v>2.3445008000000001</v>
      </c>
      <c r="Z468">
        <v>2182.36</v>
      </c>
      <c r="AA468" t="s">
        <v>15</v>
      </c>
    </row>
    <row r="469" spans="2:27" x14ac:dyDescent="0.2">
      <c r="B469">
        <v>1995</v>
      </c>
      <c r="C469">
        <v>1</v>
      </c>
      <c r="D469">
        <v>240</v>
      </c>
      <c r="E469">
        <v>0</v>
      </c>
      <c r="F469">
        <v>0</v>
      </c>
      <c r="G469">
        <v>0</v>
      </c>
      <c r="H469" s="66">
        <v>34605</v>
      </c>
      <c r="N469">
        <v>5.4981999999999998</v>
      </c>
      <c r="O469" t="s">
        <v>0</v>
      </c>
      <c r="P469" t="s">
        <v>0</v>
      </c>
      <c r="Q469" t="s">
        <v>0</v>
      </c>
      <c r="R469">
        <v>6.65</v>
      </c>
      <c r="S469" t="s">
        <v>0</v>
      </c>
      <c r="T469" s="1">
        <v>9.8900000000000002E-2</v>
      </c>
      <c r="U469">
        <v>31.16696</v>
      </c>
      <c r="V469">
        <v>330</v>
      </c>
      <c r="W469">
        <f t="shared" ref="W469:W485" si="4">(Y469-0.35)/1.8</f>
        <v>1.225919</v>
      </c>
      <c r="Y469">
        <v>2.5566542000000001</v>
      </c>
      <c r="Z469">
        <v>1350.5778</v>
      </c>
      <c r="AA469" t="s">
        <v>16</v>
      </c>
    </row>
    <row r="470" spans="2:27" x14ac:dyDescent="0.2">
      <c r="B470">
        <v>1995</v>
      </c>
      <c r="C470">
        <v>2</v>
      </c>
      <c r="D470">
        <v>0</v>
      </c>
      <c r="E470">
        <v>0</v>
      </c>
      <c r="F470">
        <v>0</v>
      </c>
      <c r="G470">
        <v>0</v>
      </c>
      <c r="H470" s="66">
        <v>34605</v>
      </c>
      <c r="N470">
        <v>2.6122000000000001</v>
      </c>
      <c r="O470">
        <v>2.8324929999999999</v>
      </c>
      <c r="P470">
        <v>4757.7050898203597</v>
      </c>
      <c r="Q470">
        <v>4471.0578842315372</v>
      </c>
      <c r="R470">
        <v>6.03</v>
      </c>
      <c r="S470" t="s">
        <v>0</v>
      </c>
      <c r="T470" s="1">
        <v>8.77E-2</v>
      </c>
      <c r="U470">
        <v>7.3317199999999998</v>
      </c>
      <c r="V470">
        <v>80</v>
      </c>
      <c r="W470">
        <f t="shared" si="4"/>
        <v>0.90887599999999991</v>
      </c>
      <c r="Y470">
        <v>1.9859768</v>
      </c>
      <c r="Z470">
        <v>203.20740000000001</v>
      </c>
      <c r="AA470" t="s">
        <v>16</v>
      </c>
    </row>
    <row r="471" spans="2:27" x14ac:dyDescent="0.2">
      <c r="B471">
        <v>1995</v>
      </c>
      <c r="C471">
        <v>3</v>
      </c>
      <c r="D471">
        <v>0</v>
      </c>
      <c r="E471">
        <v>30</v>
      </c>
      <c r="F471">
        <v>0</v>
      </c>
      <c r="G471">
        <v>0</v>
      </c>
      <c r="H471" s="66">
        <v>34605</v>
      </c>
      <c r="N471">
        <v>2.5886999999999998</v>
      </c>
      <c r="O471">
        <v>2.708504</v>
      </c>
      <c r="P471">
        <v>4813.1657684630736</v>
      </c>
      <c r="Q471">
        <v>5169.6606786427146</v>
      </c>
      <c r="R471">
        <v>6.01</v>
      </c>
      <c r="S471" t="s">
        <v>0</v>
      </c>
      <c r="T471" s="1">
        <v>8.3099999999999993E-2</v>
      </c>
      <c r="U471">
        <v>39.315759999999997</v>
      </c>
      <c r="V471">
        <v>140</v>
      </c>
      <c r="W471">
        <f t="shared" si="4"/>
        <v>0.99904700000000002</v>
      </c>
      <c r="Y471">
        <v>2.1482846000000002</v>
      </c>
      <c r="Z471">
        <v>230.86799999999999</v>
      </c>
      <c r="AA471" t="s">
        <v>16</v>
      </c>
    </row>
    <row r="472" spans="2:27" x14ac:dyDescent="0.2">
      <c r="B472">
        <v>1995</v>
      </c>
      <c r="C472">
        <v>4</v>
      </c>
      <c r="D472">
        <v>60</v>
      </c>
      <c r="E472">
        <v>30</v>
      </c>
      <c r="F472">
        <v>0</v>
      </c>
      <c r="G472">
        <v>0</v>
      </c>
      <c r="H472" s="66">
        <v>34605</v>
      </c>
      <c r="N472">
        <v>9.2579999999999991</v>
      </c>
      <c r="O472">
        <v>2.8773619999999998</v>
      </c>
      <c r="P472">
        <v>5147.9849241214051</v>
      </c>
      <c r="Q472">
        <v>3843.8498402555911</v>
      </c>
      <c r="R472">
        <v>5.6</v>
      </c>
      <c r="S472" t="s">
        <v>0</v>
      </c>
      <c r="T472">
        <v>0.105905</v>
      </c>
      <c r="U472">
        <v>35.037640000000003</v>
      </c>
      <c r="V472">
        <v>180</v>
      </c>
      <c r="W472">
        <f t="shared" si="4"/>
        <v>1.1519710000000001</v>
      </c>
      <c r="Y472">
        <v>2.4235478000000001</v>
      </c>
      <c r="Z472">
        <v>1131.9066</v>
      </c>
      <c r="AA472" t="s">
        <v>16</v>
      </c>
    </row>
    <row r="473" spans="2:27" x14ac:dyDescent="0.2">
      <c r="B473">
        <v>1995</v>
      </c>
      <c r="C473">
        <v>5</v>
      </c>
      <c r="D473">
        <v>60</v>
      </c>
      <c r="E473">
        <v>30</v>
      </c>
      <c r="F473">
        <v>30</v>
      </c>
      <c r="G473">
        <v>0</v>
      </c>
      <c r="H473" s="66">
        <v>34605</v>
      </c>
      <c r="N473">
        <v>8.5061</v>
      </c>
      <c r="O473">
        <v>2.9495290000000001</v>
      </c>
      <c r="P473">
        <v>4779.2017193122756</v>
      </c>
      <c r="Q473">
        <v>4618.1527389044386</v>
      </c>
      <c r="R473">
        <v>5.39</v>
      </c>
      <c r="S473" t="s">
        <v>0</v>
      </c>
      <c r="T473" s="1">
        <v>7.6399999999999996E-2</v>
      </c>
      <c r="U473">
        <v>31.472539999999999</v>
      </c>
      <c r="V473">
        <v>270</v>
      </c>
      <c r="W473">
        <f t="shared" si="4"/>
        <v>1.0283559999999998</v>
      </c>
      <c r="Y473">
        <v>2.2010407999999999</v>
      </c>
      <c r="Z473">
        <v>1439.8758</v>
      </c>
      <c r="AA473" t="s">
        <v>16</v>
      </c>
    </row>
    <row r="474" spans="2:27" x14ac:dyDescent="0.2">
      <c r="B474">
        <v>1995</v>
      </c>
      <c r="C474">
        <v>6</v>
      </c>
      <c r="D474">
        <v>60</v>
      </c>
      <c r="E474">
        <v>30</v>
      </c>
      <c r="F474">
        <v>30</v>
      </c>
      <c r="G474">
        <v>0</v>
      </c>
      <c r="H474" s="66">
        <v>34605</v>
      </c>
      <c r="N474">
        <v>7.0061999999999998</v>
      </c>
      <c r="O474">
        <v>3.1357590000000002</v>
      </c>
      <c r="P474">
        <v>5272.821285942493</v>
      </c>
      <c r="Q474">
        <v>3144.9680511182105</v>
      </c>
      <c r="R474">
        <v>5.68</v>
      </c>
      <c r="S474" t="s">
        <v>0</v>
      </c>
      <c r="T474">
        <v>0.118173</v>
      </c>
      <c r="U474">
        <v>29.333480000000002</v>
      </c>
      <c r="V474">
        <v>270</v>
      </c>
      <c r="W474">
        <f t="shared" si="4"/>
        <v>1.22715</v>
      </c>
      <c r="Y474">
        <v>2.5588700000000002</v>
      </c>
      <c r="Z474">
        <v>1615.8581999999999</v>
      </c>
      <c r="AA474" t="s">
        <v>16</v>
      </c>
    </row>
    <row r="475" spans="2:27" x14ac:dyDescent="0.2">
      <c r="B475">
        <v>1996</v>
      </c>
      <c r="C475">
        <v>1</v>
      </c>
      <c r="D475">
        <v>0</v>
      </c>
      <c r="E475">
        <v>0</v>
      </c>
      <c r="F475">
        <v>0</v>
      </c>
      <c r="G475">
        <v>0</v>
      </c>
      <c r="H475" s="66">
        <v>34982</v>
      </c>
      <c r="N475">
        <v>24.84</v>
      </c>
      <c r="O475" t="s">
        <v>0</v>
      </c>
      <c r="P475" t="s">
        <v>0</v>
      </c>
      <c r="Q475" t="s">
        <v>0</v>
      </c>
      <c r="R475">
        <v>6.96</v>
      </c>
      <c r="S475" t="s">
        <v>0</v>
      </c>
      <c r="T475">
        <v>0.1073197</v>
      </c>
      <c r="U475">
        <v>44.544810000000005</v>
      </c>
      <c r="V475">
        <v>310</v>
      </c>
      <c r="W475">
        <f t="shared" si="4"/>
        <v>1.207724</v>
      </c>
      <c r="Y475">
        <v>2.5239032000000003</v>
      </c>
      <c r="Z475">
        <v>1319.7484756097563</v>
      </c>
      <c r="AA475" t="s">
        <v>16</v>
      </c>
    </row>
    <row r="476" spans="2:27" x14ac:dyDescent="0.2">
      <c r="B476">
        <v>1996</v>
      </c>
      <c r="C476">
        <v>2</v>
      </c>
      <c r="D476">
        <v>0</v>
      </c>
      <c r="E476">
        <v>0</v>
      </c>
      <c r="F476">
        <v>0</v>
      </c>
      <c r="G476">
        <v>0</v>
      </c>
      <c r="H476" s="66">
        <v>34982</v>
      </c>
      <c r="N476">
        <v>14.4</v>
      </c>
      <c r="O476" t="s">
        <v>0</v>
      </c>
      <c r="P476" t="s">
        <v>0</v>
      </c>
      <c r="Q476" t="s">
        <v>0</v>
      </c>
      <c r="R476">
        <v>5.95</v>
      </c>
      <c r="S476" t="s">
        <v>0</v>
      </c>
      <c r="T476" s="1">
        <v>6.8997950000000002E-2</v>
      </c>
      <c r="U476">
        <v>6.2455499999999997</v>
      </c>
      <c r="V476">
        <v>163</v>
      </c>
      <c r="W476">
        <f t="shared" si="4"/>
        <v>0.74089269999999985</v>
      </c>
      <c r="Y476">
        <v>1.6836068599999998</v>
      </c>
      <c r="Z476">
        <v>449.8765243902439</v>
      </c>
      <c r="AA476" t="s">
        <v>16</v>
      </c>
    </row>
    <row r="477" spans="2:27" x14ac:dyDescent="0.2">
      <c r="B477">
        <v>1996</v>
      </c>
      <c r="C477">
        <v>3</v>
      </c>
      <c r="D477">
        <v>0</v>
      </c>
      <c r="E477">
        <v>30</v>
      </c>
      <c r="F477">
        <v>0</v>
      </c>
      <c r="G477">
        <v>0</v>
      </c>
      <c r="H477" s="66">
        <v>34982</v>
      </c>
      <c r="N477">
        <v>15.01</v>
      </c>
      <c r="O477" t="s">
        <v>0</v>
      </c>
      <c r="P477" t="s">
        <v>0</v>
      </c>
      <c r="Q477" t="s">
        <v>0</v>
      </c>
      <c r="R477">
        <v>5.84</v>
      </c>
      <c r="S477" t="s">
        <v>0</v>
      </c>
      <c r="T477">
        <v>5.8839200000000001E-2</v>
      </c>
      <c r="U477">
        <v>37.945220000000006</v>
      </c>
      <c r="V477">
        <v>150</v>
      </c>
      <c r="W477">
        <f t="shared" si="4"/>
        <v>0.75456719999999977</v>
      </c>
      <c r="Y477">
        <v>1.7082209599999998</v>
      </c>
      <c r="Z477">
        <v>690.58536585365857</v>
      </c>
      <c r="AA477" t="s">
        <v>16</v>
      </c>
    </row>
    <row r="478" spans="2:27" x14ac:dyDescent="0.2">
      <c r="B478">
        <v>1996</v>
      </c>
      <c r="C478">
        <v>4</v>
      </c>
      <c r="D478">
        <v>60</v>
      </c>
      <c r="E478">
        <v>30</v>
      </c>
      <c r="F478">
        <v>0</v>
      </c>
      <c r="G478">
        <v>0</v>
      </c>
      <c r="H478" s="66">
        <v>34982</v>
      </c>
      <c r="N478">
        <v>22.19</v>
      </c>
      <c r="O478" t="s">
        <v>0</v>
      </c>
      <c r="P478" t="s">
        <v>0</v>
      </c>
      <c r="Q478" t="s">
        <v>0</v>
      </c>
      <c r="R478">
        <v>5.29</v>
      </c>
      <c r="S478" t="s">
        <v>0</v>
      </c>
      <c r="T478" s="1">
        <v>8.0349680000000007E-2</v>
      </c>
      <c r="U478">
        <v>33.725810000000003</v>
      </c>
      <c r="V478">
        <v>183</v>
      </c>
      <c r="W478">
        <f t="shared" si="4"/>
        <v>0.91818670000000002</v>
      </c>
      <c r="Y478">
        <v>2.0027360600000002</v>
      </c>
      <c r="Z478">
        <v>974.45579268292693</v>
      </c>
      <c r="AA478" t="s">
        <v>16</v>
      </c>
    </row>
    <row r="479" spans="2:27" x14ac:dyDescent="0.2">
      <c r="B479">
        <v>1996</v>
      </c>
      <c r="C479">
        <v>5</v>
      </c>
      <c r="D479">
        <v>60</v>
      </c>
      <c r="E479">
        <v>30</v>
      </c>
      <c r="F479">
        <v>30</v>
      </c>
      <c r="G479">
        <v>0</v>
      </c>
      <c r="H479" s="66">
        <v>34982</v>
      </c>
      <c r="N479">
        <v>24.05</v>
      </c>
      <c r="O479" t="s">
        <v>0</v>
      </c>
      <c r="P479" t="s">
        <v>0</v>
      </c>
      <c r="Q479" t="s">
        <v>0</v>
      </c>
      <c r="R479">
        <v>5.18</v>
      </c>
      <c r="S479" t="s">
        <v>0</v>
      </c>
      <c r="T479" s="1">
        <v>8.725136E-2</v>
      </c>
      <c r="U479">
        <v>37.945220000000006</v>
      </c>
      <c r="V479">
        <v>270</v>
      </c>
      <c r="W479">
        <f t="shared" si="4"/>
        <v>1.010902</v>
      </c>
      <c r="Y479">
        <v>2.1696236</v>
      </c>
      <c r="Z479">
        <v>1024.2576219512196</v>
      </c>
      <c r="AA479" t="s">
        <v>16</v>
      </c>
    </row>
    <row r="480" spans="2:27" x14ac:dyDescent="0.2">
      <c r="B480">
        <v>1996</v>
      </c>
      <c r="C480">
        <v>6</v>
      </c>
      <c r="D480">
        <v>60</v>
      </c>
      <c r="E480">
        <v>30</v>
      </c>
      <c r="F480">
        <v>30</v>
      </c>
      <c r="G480">
        <v>0</v>
      </c>
      <c r="H480" s="66">
        <v>34982</v>
      </c>
      <c r="N480">
        <v>28.04</v>
      </c>
      <c r="O480" t="s">
        <v>0</v>
      </c>
      <c r="P480" t="s">
        <v>0</v>
      </c>
      <c r="Q480" t="s">
        <v>0</v>
      </c>
      <c r="R480">
        <v>5.51</v>
      </c>
      <c r="S480" t="s">
        <v>0</v>
      </c>
      <c r="T480" s="1">
        <v>9.3469049999999998E-2</v>
      </c>
      <c r="U480">
        <v>36.214180000000006</v>
      </c>
      <c r="V480">
        <v>272</v>
      </c>
      <c r="W480">
        <f t="shared" si="4"/>
        <v>1.116727</v>
      </c>
      <c r="Y480">
        <v>2.3601086000000002</v>
      </c>
      <c r="Z480">
        <v>1250.0259146341464</v>
      </c>
      <c r="AA480" t="s">
        <v>16</v>
      </c>
    </row>
    <row r="481" spans="2:28" x14ac:dyDescent="0.2">
      <c r="B481">
        <v>1997</v>
      </c>
      <c r="C481">
        <v>1</v>
      </c>
      <c r="D481">
        <v>0</v>
      </c>
      <c r="E481">
        <v>0</v>
      </c>
      <c r="F481">
        <v>0</v>
      </c>
      <c r="G481">
        <v>0</v>
      </c>
      <c r="H481" s="66">
        <v>35331</v>
      </c>
      <c r="N481">
        <v>51.4</v>
      </c>
      <c r="O481" t="s">
        <v>0</v>
      </c>
      <c r="P481" t="s">
        <v>0</v>
      </c>
      <c r="Q481" t="s">
        <v>0</v>
      </c>
      <c r="R481">
        <v>7.03</v>
      </c>
      <c r="S481" t="s">
        <v>0</v>
      </c>
      <c r="T481">
        <v>0.11733789999999999</v>
      </c>
      <c r="U481">
        <v>41.307119999999998</v>
      </c>
      <c r="V481">
        <v>230</v>
      </c>
      <c r="W481">
        <f t="shared" si="4"/>
        <v>1.1410480000000001</v>
      </c>
      <c r="Y481">
        <v>2.4038864000000002</v>
      </c>
      <c r="Z481">
        <v>3708.5762195121956</v>
      </c>
      <c r="AA481" t="s">
        <v>16</v>
      </c>
      <c r="AB481">
        <v>0.69137990000000005</v>
      </c>
    </row>
    <row r="482" spans="2:28" x14ac:dyDescent="0.2">
      <c r="B482">
        <v>1997</v>
      </c>
      <c r="C482">
        <v>2</v>
      </c>
      <c r="D482">
        <v>0</v>
      </c>
      <c r="E482">
        <v>0</v>
      </c>
      <c r="F482">
        <v>0</v>
      </c>
      <c r="G482">
        <v>0</v>
      </c>
      <c r="H482" s="66">
        <v>35331</v>
      </c>
      <c r="N482">
        <v>20.8</v>
      </c>
      <c r="O482" t="s">
        <v>0</v>
      </c>
      <c r="P482" t="s">
        <v>0</v>
      </c>
      <c r="Q482" t="s">
        <v>0</v>
      </c>
      <c r="R482">
        <v>6.02</v>
      </c>
      <c r="S482" t="s">
        <v>0</v>
      </c>
      <c r="T482" s="1">
        <v>6.9360729999999995E-2</v>
      </c>
      <c r="U482">
        <v>6.7068399999999997</v>
      </c>
      <c r="V482">
        <v>231</v>
      </c>
      <c r="W482">
        <f t="shared" si="4"/>
        <v>0.62621499999999986</v>
      </c>
      <c r="Y482">
        <v>1.4771869999999998</v>
      </c>
      <c r="Z482">
        <v>944.57469512195144</v>
      </c>
      <c r="AA482" t="s">
        <v>16</v>
      </c>
      <c r="AB482">
        <v>0.46951789999999999</v>
      </c>
    </row>
    <row r="483" spans="2:28" x14ac:dyDescent="0.2">
      <c r="B483">
        <v>1997</v>
      </c>
      <c r="C483">
        <v>3</v>
      </c>
      <c r="D483">
        <v>0</v>
      </c>
      <c r="E483">
        <v>30</v>
      </c>
      <c r="F483">
        <v>0</v>
      </c>
      <c r="G483">
        <v>0</v>
      </c>
      <c r="H483" s="66">
        <v>35331</v>
      </c>
      <c r="N483">
        <v>20.7</v>
      </c>
      <c r="O483" t="s">
        <v>0</v>
      </c>
      <c r="P483" t="s">
        <v>0</v>
      </c>
      <c r="Q483" t="s">
        <v>0</v>
      </c>
      <c r="R483">
        <v>6.05</v>
      </c>
      <c r="S483" t="s">
        <v>0</v>
      </c>
      <c r="T483" s="1">
        <v>7.7557559999999998E-2</v>
      </c>
      <c r="U483">
        <v>55.656399999999991</v>
      </c>
      <c r="V483">
        <v>219</v>
      </c>
      <c r="W483">
        <f t="shared" si="4"/>
        <v>0.75696260000000004</v>
      </c>
      <c r="Y483">
        <v>1.7125326800000003</v>
      </c>
      <c r="Z483">
        <v>562.76067073170736</v>
      </c>
      <c r="AA483" t="s">
        <v>16</v>
      </c>
      <c r="AB483">
        <v>0.50273780000000001</v>
      </c>
    </row>
    <row r="484" spans="2:28" x14ac:dyDescent="0.2">
      <c r="B484">
        <v>1997</v>
      </c>
      <c r="C484">
        <v>4</v>
      </c>
      <c r="D484">
        <v>60</v>
      </c>
      <c r="E484">
        <v>30</v>
      </c>
      <c r="F484">
        <v>0</v>
      </c>
      <c r="G484">
        <v>0</v>
      </c>
      <c r="H484" s="66">
        <v>35331</v>
      </c>
      <c r="N484">
        <v>60.8</v>
      </c>
      <c r="O484" t="s">
        <v>0</v>
      </c>
      <c r="P484" t="s">
        <v>0</v>
      </c>
      <c r="Q484" t="s">
        <v>0</v>
      </c>
      <c r="R484">
        <v>5.49</v>
      </c>
      <c r="S484" t="s">
        <v>0</v>
      </c>
      <c r="T484" s="1">
        <v>9.8776169999999996E-2</v>
      </c>
      <c r="U484">
        <v>46.630240000000001</v>
      </c>
      <c r="V484">
        <v>257</v>
      </c>
      <c r="W484">
        <f t="shared" si="4"/>
        <v>0.90654869999999999</v>
      </c>
      <c r="Y484">
        <v>1.9817876600000002</v>
      </c>
      <c r="Z484">
        <v>3824.7804878048782</v>
      </c>
      <c r="AA484" t="s">
        <v>16</v>
      </c>
      <c r="AB484">
        <v>0.73899700000000001</v>
      </c>
    </row>
    <row r="485" spans="2:28" x14ac:dyDescent="0.2">
      <c r="B485">
        <v>1997</v>
      </c>
      <c r="C485">
        <v>5</v>
      </c>
      <c r="D485">
        <v>60</v>
      </c>
      <c r="E485">
        <v>30</v>
      </c>
      <c r="F485">
        <v>30</v>
      </c>
      <c r="G485">
        <v>0</v>
      </c>
      <c r="H485" s="66">
        <v>35331</v>
      </c>
      <c r="N485">
        <v>62.6</v>
      </c>
      <c r="O485" t="s">
        <v>0</v>
      </c>
      <c r="P485" t="s">
        <v>0</v>
      </c>
      <c r="Q485" t="s">
        <v>0</v>
      </c>
      <c r="R485">
        <v>5.33</v>
      </c>
      <c r="S485" t="s">
        <v>0</v>
      </c>
      <c r="T485" s="1">
        <v>9.9047769999999993E-2</v>
      </c>
      <c r="U485">
        <v>43.158639999999991</v>
      </c>
      <c r="V485">
        <v>282</v>
      </c>
      <c r="W485">
        <f t="shared" si="4"/>
        <v>0.91793379999999991</v>
      </c>
      <c r="Y485">
        <v>2.0022808400000001</v>
      </c>
      <c r="Z485">
        <v>4443.9832317073169</v>
      </c>
      <c r="AA485" t="s">
        <v>16</v>
      </c>
      <c r="AB485">
        <v>0.80149780000000004</v>
      </c>
    </row>
    <row r="486" spans="2:28" x14ac:dyDescent="0.2">
      <c r="B486">
        <v>1997</v>
      </c>
      <c r="C486">
        <v>6</v>
      </c>
      <c r="D486">
        <v>60</v>
      </c>
      <c r="E486">
        <v>30</v>
      </c>
      <c r="F486">
        <v>30</v>
      </c>
      <c r="G486">
        <v>0</v>
      </c>
      <c r="H486" s="66">
        <v>35331</v>
      </c>
      <c r="N486">
        <v>62.3</v>
      </c>
      <c r="O486" t="s">
        <v>0</v>
      </c>
      <c r="P486" t="s">
        <v>0</v>
      </c>
      <c r="Q486" t="s">
        <v>0</v>
      </c>
      <c r="R486">
        <v>5.52</v>
      </c>
      <c r="S486" t="s">
        <v>0</v>
      </c>
      <c r="T486">
        <v>0.10655829999999999</v>
      </c>
      <c r="U486">
        <v>38.298399999999994</v>
      </c>
      <c r="V486">
        <v>262</v>
      </c>
      <c r="W486">
        <f>(Y486-0.35)/1.8</f>
        <v>0.96448619999999996</v>
      </c>
      <c r="Y486">
        <v>2.08607516</v>
      </c>
      <c r="Z486">
        <v>4020.6676829268295</v>
      </c>
      <c r="AA486" t="s">
        <v>16</v>
      </c>
      <c r="AB486">
        <v>0.70308550000000003</v>
      </c>
    </row>
    <row r="487" spans="2:28" x14ac:dyDescent="0.2">
      <c r="B487">
        <v>1998</v>
      </c>
      <c r="C487">
        <v>1</v>
      </c>
      <c r="D487">
        <v>0</v>
      </c>
      <c r="E487">
        <v>0</v>
      </c>
      <c r="F487">
        <v>0</v>
      </c>
      <c r="G487">
        <v>0</v>
      </c>
      <c r="H487" s="66">
        <v>35706</v>
      </c>
      <c r="N487">
        <v>30.83</v>
      </c>
      <c r="O487">
        <v>2.3108819999999999</v>
      </c>
      <c r="P487" t="s">
        <v>0</v>
      </c>
      <c r="Q487" t="s">
        <v>0</v>
      </c>
      <c r="R487" t="s">
        <v>0</v>
      </c>
      <c r="S487" t="s">
        <v>0</v>
      </c>
      <c r="T487" t="s">
        <v>0</v>
      </c>
      <c r="U487" t="s">
        <v>0</v>
      </c>
      <c r="V487" t="s">
        <v>0</v>
      </c>
      <c r="Y487" t="s">
        <v>0</v>
      </c>
      <c r="Z487">
        <v>3100.794695121951</v>
      </c>
      <c r="AA487" t="s">
        <v>16</v>
      </c>
      <c r="AB487">
        <v>0.43550739999999999</v>
      </c>
    </row>
    <row r="488" spans="2:28" x14ac:dyDescent="0.2">
      <c r="B488">
        <v>1998</v>
      </c>
      <c r="C488">
        <v>2</v>
      </c>
      <c r="D488">
        <v>0</v>
      </c>
      <c r="E488">
        <v>0</v>
      </c>
      <c r="F488">
        <v>0</v>
      </c>
      <c r="G488">
        <v>0</v>
      </c>
      <c r="H488" s="66">
        <v>35706</v>
      </c>
      <c r="N488">
        <v>14.5</v>
      </c>
      <c r="O488">
        <v>2.0271689999999998</v>
      </c>
      <c r="P488" t="s">
        <v>0</v>
      </c>
      <c r="Q488" t="s">
        <v>0</v>
      </c>
      <c r="R488" t="s">
        <v>0</v>
      </c>
      <c r="S488" t="s">
        <v>0</v>
      </c>
      <c r="T488" t="s">
        <v>0</v>
      </c>
      <c r="U488" t="s">
        <v>0</v>
      </c>
      <c r="V488" t="s">
        <v>0</v>
      </c>
      <c r="Y488" t="s">
        <v>0</v>
      </c>
      <c r="Z488">
        <v>784.70418292682905</v>
      </c>
      <c r="AA488" t="s">
        <v>16</v>
      </c>
      <c r="AB488">
        <v>0.35719780000000001</v>
      </c>
    </row>
    <row r="489" spans="2:28" x14ac:dyDescent="0.2">
      <c r="B489">
        <v>1998</v>
      </c>
      <c r="C489">
        <v>3</v>
      </c>
      <c r="D489">
        <v>0</v>
      </c>
      <c r="E489">
        <v>30</v>
      </c>
      <c r="F489">
        <v>0</v>
      </c>
      <c r="G489">
        <v>0</v>
      </c>
      <c r="H489" s="66">
        <v>35706</v>
      </c>
      <c r="N489">
        <v>18.77</v>
      </c>
      <c r="O489">
        <v>1.9627830000000002</v>
      </c>
      <c r="P489" t="s">
        <v>0</v>
      </c>
      <c r="Q489" t="s">
        <v>0</v>
      </c>
      <c r="R489" t="s">
        <v>0</v>
      </c>
      <c r="S489" t="s">
        <v>0</v>
      </c>
      <c r="T489" t="s">
        <v>0</v>
      </c>
      <c r="U489" t="s">
        <v>0</v>
      </c>
      <c r="V489" t="s">
        <v>0</v>
      </c>
      <c r="Y489" t="s">
        <v>0</v>
      </c>
      <c r="Z489">
        <v>1010.5919999999998</v>
      </c>
      <c r="AA489" t="s">
        <v>16</v>
      </c>
      <c r="AB489">
        <v>0.44289040000000002</v>
      </c>
    </row>
    <row r="490" spans="2:28" x14ac:dyDescent="0.2">
      <c r="B490">
        <v>1998</v>
      </c>
      <c r="C490">
        <v>4</v>
      </c>
      <c r="D490">
        <v>60</v>
      </c>
      <c r="E490">
        <v>30</v>
      </c>
      <c r="F490">
        <v>0</v>
      </c>
      <c r="G490">
        <v>0</v>
      </c>
      <c r="H490" s="66">
        <v>35706</v>
      </c>
      <c r="N490">
        <v>33.81</v>
      </c>
      <c r="O490">
        <v>2.4894210000000001</v>
      </c>
      <c r="P490" t="s">
        <v>0</v>
      </c>
      <c r="Q490" t="s">
        <v>0</v>
      </c>
      <c r="R490" t="s">
        <v>0</v>
      </c>
      <c r="S490" t="s">
        <v>0</v>
      </c>
      <c r="T490" t="s">
        <v>0</v>
      </c>
      <c r="U490" t="s">
        <v>0</v>
      </c>
      <c r="V490" t="s">
        <v>0</v>
      </c>
      <c r="Y490" t="s">
        <v>0</v>
      </c>
      <c r="Z490">
        <v>3071.2633170731706</v>
      </c>
      <c r="AA490" t="s">
        <v>16</v>
      </c>
      <c r="AB490">
        <v>0.39976410000000001</v>
      </c>
    </row>
    <row r="491" spans="2:28" x14ac:dyDescent="0.2">
      <c r="B491">
        <v>1998</v>
      </c>
      <c r="C491">
        <v>5</v>
      </c>
      <c r="D491">
        <v>60</v>
      </c>
      <c r="E491">
        <v>30</v>
      </c>
      <c r="F491">
        <v>30</v>
      </c>
      <c r="G491">
        <v>0</v>
      </c>
      <c r="H491" s="66">
        <v>35706</v>
      </c>
      <c r="N491">
        <v>37.340000000000003</v>
      </c>
      <c r="O491">
        <v>2.3046359999999999</v>
      </c>
      <c r="P491" t="s">
        <v>0</v>
      </c>
      <c r="Q491" t="s">
        <v>0</v>
      </c>
      <c r="R491" t="s">
        <v>0</v>
      </c>
      <c r="S491" t="s">
        <v>0</v>
      </c>
      <c r="T491" t="s">
        <v>0</v>
      </c>
      <c r="U491" t="s">
        <v>0</v>
      </c>
      <c r="V491" t="s">
        <v>0</v>
      </c>
      <c r="Y491" t="s">
        <v>0</v>
      </c>
      <c r="Z491">
        <v>4037.4896341463409</v>
      </c>
      <c r="AA491" t="s">
        <v>16</v>
      </c>
      <c r="AB491">
        <v>0.44044620000000001</v>
      </c>
    </row>
    <row r="492" spans="2:28" x14ac:dyDescent="0.2">
      <c r="B492">
        <v>1998</v>
      </c>
      <c r="C492">
        <v>6</v>
      </c>
      <c r="D492">
        <v>60</v>
      </c>
      <c r="E492">
        <v>30</v>
      </c>
      <c r="F492">
        <v>30</v>
      </c>
      <c r="G492">
        <v>0</v>
      </c>
      <c r="H492" s="66">
        <v>35706</v>
      </c>
      <c r="N492">
        <v>38.57</v>
      </c>
      <c r="O492">
        <v>2.4309210000000001</v>
      </c>
      <c r="P492" t="s">
        <v>0</v>
      </c>
      <c r="Q492" t="s">
        <v>0</v>
      </c>
      <c r="R492" t="s">
        <v>0</v>
      </c>
      <c r="S492" t="s">
        <v>0</v>
      </c>
      <c r="T492" t="s">
        <v>0</v>
      </c>
      <c r="U492" t="s">
        <v>0</v>
      </c>
      <c r="V492" t="s">
        <v>0</v>
      </c>
      <c r="Y492" t="s">
        <v>0</v>
      </c>
      <c r="Z492">
        <v>4631.7560487804876</v>
      </c>
      <c r="AA492" t="s">
        <v>16</v>
      </c>
      <c r="AB492">
        <v>0.52710440000000003</v>
      </c>
    </row>
    <row r="493" spans="2:28" x14ac:dyDescent="0.2">
      <c r="B493">
        <v>1999</v>
      </c>
      <c r="C493">
        <v>1</v>
      </c>
      <c r="D493">
        <v>240</v>
      </c>
      <c r="E493">
        <v>0</v>
      </c>
      <c r="F493">
        <v>0</v>
      </c>
      <c r="G493">
        <v>0</v>
      </c>
      <c r="N493">
        <v>40.84256357360406</v>
      </c>
      <c r="O493">
        <v>2.3079042434692383</v>
      </c>
      <c r="P493" t="s">
        <v>0</v>
      </c>
      <c r="Q493" t="s">
        <v>0</v>
      </c>
      <c r="R493" t="s">
        <v>0</v>
      </c>
      <c r="S493" t="s">
        <v>0</v>
      </c>
      <c r="T493" t="s">
        <v>0</v>
      </c>
      <c r="U493" t="s">
        <v>0</v>
      </c>
      <c r="V493" t="s">
        <v>0</v>
      </c>
      <c r="Y493" t="s">
        <v>0</v>
      </c>
      <c r="Z493" t="s">
        <v>0</v>
      </c>
      <c r="AA493" t="s">
        <v>16</v>
      </c>
      <c r="AB493">
        <v>0.53872109999999995</v>
      </c>
    </row>
    <row r="494" spans="2:28" x14ac:dyDescent="0.2">
      <c r="B494">
        <v>1999</v>
      </c>
      <c r="C494">
        <v>2</v>
      </c>
      <c r="D494">
        <v>0</v>
      </c>
      <c r="E494">
        <v>0</v>
      </c>
      <c r="F494">
        <v>0</v>
      </c>
      <c r="G494">
        <v>0</v>
      </c>
      <c r="N494">
        <v>26.302368243654822</v>
      </c>
      <c r="O494">
        <v>2.5032765865325928</v>
      </c>
      <c r="P494" t="s">
        <v>0</v>
      </c>
      <c r="Q494" t="s">
        <v>0</v>
      </c>
      <c r="R494" t="s">
        <v>0</v>
      </c>
      <c r="S494" t="s">
        <v>0</v>
      </c>
      <c r="T494" t="s">
        <v>0</v>
      </c>
      <c r="U494" t="s">
        <v>0</v>
      </c>
      <c r="V494" t="s">
        <v>0</v>
      </c>
      <c r="Y494" t="s">
        <v>0</v>
      </c>
      <c r="Z494" t="s">
        <v>0</v>
      </c>
      <c r="AA494" t="s">
        <v>16</v>
      </c>
      <c r="AB494">
        <v>0.75059909999999996</v>
      </c>
    </row>
    <row r="495" spans="2:28" x14ac:dyDescent="0.2">
      <c r="B495">
        <v>1999</v>
      </c>
      <c r="C495">
        <v>3</v>
      </c>
      <c r="D495">
        <v>0</v>
      </c>
      <c r="E495">
        <v>30</v>
      </c>
      <c r="F495">
        <v>0</v>
      </c>
      <c r="G495">
        <v>0</v>
      </c>
      <c r="N495">
        <v>20.397754964467008</v>
      </c>
      <c r="O495">
        <v>2.0303242206573486</v>
      </c>
      <c r="P495" t="s">
        <v>0</v>
      </c>
      <c r="Q495" t="s">
        <v>0</v>
      </c>
      <c r="R495" t="s">
        <v>0</v>
      </c>
      <c r="S495" t="s">
        <v>0</v>
      </c>
      <c r="T495" t="s">
        <v>0</v>
      </c>
      <c r="U495" t="s">
        <v>0</v>
      </c>
      <c r="V495" t="s">
        <v>0</v>
      </c>
      <c r="Y495" t="s">
        <v>0</v>
      </c>
      <c r="Z495" t="s">
        <v>0</v>
      </c>
      <c r="AA495" t="s">
        <v>16</v>
      </c>
      <c r="AB495">
        <v>0.56523800000000002</v>
      </c>
    </row>
    <row r="496" spans="2:28" x14ac:dyDescent="0.2">
      <c r="B496">
        <v>1999</v>
      </c>
      <c r="C496">
        <v>4</v>
      </c>
      <c r="D496">
        <v>60</v>
      </c>
      <c r="E496">
        <v>30</v>
      </c>
      <c r="F496">
        <v>0</v>
      </c>
      <c r="G496">
        <v>0</v>
      </c>
      <c r="N496">
        <v>52.067953461928937</v>
      </c>
      <c r="O496">
        <v>2.5681843757629395</v>
      </c>
      <c r="P496" t="s">
        <v>0</v>
      </c>
      <c r="Q496" t="s">
        <v>0</v>
      </c>
      <c r="R496" t="s">
        <v>0</v>
      </c>
      <c r="S496" t="s">
        <v>0</v>
      </c>
      <c r="T496" t="s">
        <v>0</v>
      </c>
      <c r="U496" t="s">
        <v>0</v>
      </c>
      <c r="V496" t="s">
        <v>0</v>
      </c>
      <c r="Y496" t="s">
        <v>0</v>
      </c>
      <c r="Z496" t="s">
        <v>0</v>
      </c>
      <c r="AA496" t="s">
        <v>16</v>
      </c>
      <c r="AB496">
        <v>0.60785449999999996</v>
      </c>
    </row>
    <row r="497" spans="2:28" x14ac:dyDescent="0.2">
      <c r="B497">
        <v>1999</v>
      </c>
      <c r="C497">
        <v>5</v>
      </c>
      <c r="D497">
        <v>60</v>
      </c>
      <c r="E497">
        <v>30</v>
      </c>
      <c r="F497">
        <v>30</v>
      </c>
      <c r="G497">
        <v>0</v>
      </c>
      <c r="N497">
        <v>52.844544974619296</v>
      </c>
      <c r="O497">
        <v>2.5635361671447754</v>
      </c>
      <c r="P497" t="s">
        <v>0</v>
      </c>
      <c r="Q497" t="s">
        <v>0</v>
      </c>
      <c r="R497" t="s">
        <v>0</v>
      </c>
      <c r="S497" t="s">
        <v>0</v>
      </c>
      <c r="T497" t="s">
        <v>0</v>
      </c>
      <c r="U497" t="s">
        <v>0</v>
      </c>
      <c r="V497" t="s">
        <v>0</v>
      </c>
      <c r="Y497" t="s">
        <v>0</v>
      </c>
      <c r="Z497" t="s">
        <v>0</v>
      </c>
      <c r="AA497" t="s">
        <v>16</v>
      </c>
      <c r="AB497">
        <v>0.71712379999999998</v>
      </c>
    </row>
    <row r="498" spans="2:28" x14ac:dyDescent="0.2">
      <c r="B498">
        <v>1999</v>
      </c>
      <c r="C498">
        <v>6</v>
      </c>
      <c r="D498">
        <v>60</v>
      </c>
      <c r="E498">
        <v>30</v>
      </c>
      <c r="F498">
        <v>30</v>
      </c>
      <c r="G498">
        <v>0</v>
      </c>
      <c r="N498">
        <v>37.618150659898475</v>
      </c>
      <c r="O498">
        <v>2.3234627246856689</v>
      </c>
      <c r="P498" t="s">
        <v>0</v>
      </c>
      <c r="Q498" t="s">
        <v>0</v>
      </c>
      <c r="R498" t="s">
        <v>0</v>
      </c>
      <c r="S498" t="s">
        <v>0</v>
      </c>
      <c r="T498" t="s">
        <v>0</v>
      </c>
      <c r="U498" t="s">
        <v>0</v>
      </c>
      <c r="V498" t="s">
        <v>0</v>
      </c>
      <c r="Y498" t="s">
        <v>0</v>
      </c>
      <c r="Z498" t="s">
        <v>0</v>
      </c>
      <c r="AA498" t="s">
        <v>16</v>
      </c>
      <c r="AB498">
        <v>0.59909060000000003</v>
      </c>
    </row>
    <row r="499" spans="2:28" x14ac:dyDescent="0.2">
      <c r="B499">
        <v>2000</v>
      </c>
      <c r="C499">
        <v>1</v>
      </c>
      <c r="D499">
        <v>0</v>
      </c>
      <c r="E499">
        <v>0</v>
      </c>
      <c r="F499">
        <v>0</v>
      </c>
      <c r="G499">
        <v>0</v>
      </c>
      <c r="H499" s="66">
        <v>36454</v>
      </c>
      <c r="N499">
        <v>36.806818829268295</v>
      </c>
      <c r="O499">
        <v>2.2528316974639893</v>
      </c>
      <c r="P499" t="s">
        <v>0</v>
      </c>
      <c r="Q499" t="s">
        <v>0</v>
      </c>
      <c r="R499" t="s">
        <v>0</v>
      </c>
      <c r="S499" t="s">
        <v>0</v>
      </c>
      <c r="T499" t="s">
        <v>0</v>
      </c>
      <c r="U499" t="s">
        <v>0</v>
      </c>
      <c r="V499" t="s">
        <v>0</v>
      </c>
      <c r="Y499" t="s">
        <v>0</v>
      </c>
      <c r="Z499">
        <v>3679.8957052085043</v>
      </c>
      <c r="AA499" t="s">
        <v>32</v>
      </c>
    </row>
    <row r="500" spans="2:28" x14ac:dyDescent="0.2">
      <c r="B500">
        <v>2000</v>
      </c>
      <c r="C500">
        <v>2</v>
      </c>
      <c r="D500">
        <v>0</v>
      </c>
      <c r="E500">
        <v>0</v>
      </c>
      <c r="F500">
        <v>0</v>
      </c>
      <c r="G500">
        <v>0</v>
      </c>
      <c r="H500" s="66">
        <v>36454</v>
      </c>
      <c r="N500">
        <v>22.49417151219512</v>
      </c>
      <c r="O500">
        <v>1.804084300994873</v>
      </c>
      <c r="P500" t="s">
        <v>0</v>
      </c>
      <c r="Q500" t="s">
        <v>0</v>
      </c>
      <c r="R500" t="s">
        <v>0</v>
      </c>
      <c r="S500" t="s">
        <v>0</v>
      </c>
      <c r="T500" t="s">
        <v>0</v>
      </c>
      <c r="U500" t="s">
        <v>0</v>
      </c>
      <c r="V500" t="s">
        <v>0</v>
      </c>
      <c r="Y500" t="s">
        <v>0</v>
      </c>
      <c r="Z500">
        <v>2643.4677525285701</v>
      </c>
      <c r="AA500" t="s">
        <v>32</v>
      </c>
    </row>
    <row r="501" spans="2:28" x14ac:dyDescent="0.2">
      <c r="B501">
        <v>2000</v>
      </c>
      <c r="C501">
        <v>3</v>
      </c>
      <c r="D501">
        <v>0</v>
      </c>
      <c r="E501">
        <v>30</v>
      </c>
      <c r="F501">
        <v>0</v>
      </c>
      <c r="G501">
        <v>0</v>
      </c>
      <c r="H501" s="66">
        <v>36454</v>
      </c>
      <c r="N501">
        <v>22.829211658536583</v>
      </c>
      <c r="O501">
        <v>1.7562117576599121</v>
      </c>
      <c r="P501" t="s">
        <v>0</v>
      </c>
      <c r="Q501" t="s">
        <v>0</v>
      </c>
      <c r="R501" t="s">
        <v>0</v>
      </c>
      <c r="S501" t="s">
        <v>0</v>
      </c>
      <c r="T501" t="s">
        <v>0</v>
      </c>
      <c r="U501" t="s">
        <v>0</v>
      </c>
      <c r="V501" t="s">
        <v>0</v>
      </c>
      <c r="Y501" t="s">
        <v>0</v>
      </c>
      <c r="Z501">
        <v>1979.658178679327</v>
      </c>
      <c r="AA501" t="s">
        <v>32</v>
      </c>
    </row>
    <row r="502" spans="2:28" x14ac:dyDescent="0.2">
      <c r="B502">
        <v>2000</v>
      </c>
      <c r="C502">
        <v>4</v>
      </c>
      <c r="D502">
        <v>60</v>
      </c>
      <c r="E502">
        <v>30</v>
      </c>
      <c r="F502">
        <v>0</v>
      </c>
      <c r="G502">
        <v>0</v>
      </c>
      <c r="H502" s="66">
        <v>36454</v>
      </c>
      <c r="N502">
        <v>33.103900097560974</v>
      </c>
      <c r="O502">
        <v>1.6888383626937866</v>
      </c>
      <c r="P502" t="s">
        <v>0</v>
      </c>
      <c r="Q502" t="s">
        <v>0</v>
      </c>
      <c r="R502" t="s">
        <v>0</v>
      </c>
      <c r="S502" t="s">
        <v>0</v>
      </c>
      <c r="T502" t="s">
        <v>0</v>
      </c>
      <c r="U502" t="s">
        <v>0</v>
      </c>
      <c r="V502" t="s">
        <v>0</v>
      </c>
      <c r="Y502" t="s">
        <v>0</v>
      </c>
      <c r="Z502">
        <v>3465.7761291062743</v>
      </c>
      <c r="AA502" t="s">
        <v>32</v>
      </c>
    </row>
    <row r="503" spans="2:28" x14ac:dyDescent="0.2">
      <c r="B503">
        <v>2000</v>
      </c>
      <c r="C503">
        <v>5</v>
      </c>
      <c r="D503">
        <v>60</v>
      </c>
      <c r="E503">
        <v>30</v>
      </c>
      <c r="F503">
        <v>30</v>
      </c>
      <c r="G503">
        <v>0</v>
      </c>
      <c r="H503" s="66">
        <v>36454</v>
      </c>
      <c r="N503">
        <v>38.11772692682927</v>
      </c>
      <c r="O503">
        <v>2.0407629013061523</v>
      </c>
      <c r="P503" t="s">
        <v>0</v>
      </c>
      <c r="Q503" t="s">
        <v>0</v>
      </c>
      <c r="R503" t="s">
        <v>0</v>
      </c>
      <c r="S503" t="s">
        <v>0</v>
      </c>
      <c r="T503" t="s">
        <v>0</v>
      </c>
      <c r="U503" t="s">
        <v>0</v>
      </c>
      <c r="V503" t="s">
        <v>0</v>
      </c>
      <c r="Y503" t="s">
        <v>0</v>
      </c>
      <c r="Z503">
        <v>4103.7280437257486</v>
      </c>
      <c r="AA503" t="s">
        <v>32</v>
      </c>
    </row>
    <row r="504" spans="2:28" x14ac:dyDescent="0.2">
      <c r="B504">
        <v>2000</v>
      </c>
      <c r="C504">
        <v>6</v>
      </c>
      <c r="D504">
        <v>60</v>
      </c>
      <c r="E504">
        <v>30</v>
      </c>
      <c r="F504">
        <v>30</v>
      </c>
      <c r="G504">
        <v>0</v>
      </c>
      <c r="H504" s="66">
        <v>36454</v>
      </c>
      <c r="N504">
        <v>35.381875609756101</v>
      </c>
      <c r="O504">
        <v>2.1164042949676514</v>
      </c>
      <c r="P504" t="s">
        <v>0</v>
      </c>
      <c r="Q504" t="s">
        <v>0</v>
      </c>
      <c r="R504" t="s">
        <v>0</v>
      </c>
      <c r="S504" t="s">
        <v>0</v>
      </c>
      <c r="T504" t="s">
        <v>0</v>
      </c>
      <c r="U504" t="s">
        <v>0</v>
      </c>
      <c r="V504" t="s">
        <v>0</v>
      </c>
      <c r="Y504" t="s">
        <v>0</v>
      </c>
      <c r="Z504">
        <v>4087.2610839982435</v>
      </c>
      <c r="AA504" t="s">
        <v>32</v>
      </c>
    </row>
    <row r="505" spans="2:28" x14ac:dyDescent="0.2">
      <c r="B505">
        <v>2001</v>
      </c>
      <c r="C505">
        <v>1</v>
      </c>
      <c r="D505">
        <v>0</v>
      </c>
      <c r="E505">
        <v>0</v>
      </c>
      <c r="F505">
        <v>0</v>
      </c>
      <c r="G505">
        <v>0</v>
      </c>
      <c r="H505" s="66">
        <v>36850</v>
      </c>
      <c r="N505">
        <v>38.139790243902446</v>
      </c>
      <c r="O505">
        <v>2.3205640316009521</v>
      </c>
      <c r="P505" t="s">
        <v>0</v>
      </c>
      <c r="Q505" t="s">
        <v>0</v>
      </c>
      <c r="R505" t="s">
        <v>0</v>
      </c>
      <c r="S505" t="s">
        <v>0</v>
      </c>
      <c r="T505">
        <v>5.8880000000000002E-2</v>
      </c>
      <c r="U505" t="s">
        <v>0</v>
      </c>
      <c r="V505" t="s">
        <v>0</v>
      </c>
      <c r="W505">
        <f>(Y505-0.35)/1.8</f>
        <v>0.63444444444444437</v>
      </c>
      <c r="Y505">
        <v>1.492</v>
      </c>
      <c r="Z505">
        <v>1534.7302325581402</v>
      </c>
      <c r="AA505" t="s">
        <v>32</v>
      </c>
    </row>
    <row r="506" spans="2:28" x14ac:dyDescent="0.2">
      <c r="B506">
        <v>2001</v>
      </c>
      <c r="C506">
        <v>2</v>
      </c>
      <c r="D506">
        <v>0</v>
      </c>
      <c r="E506">
        <v>0</v>
      </c>
      <c r="F506">
        <v>0</v>
      </c>
      <c r="G506">
        <v>0</v>
      </c>
      <c r="H506" s="66">
        <v>36850</v>
      </c>
      <c r="N506">
        <v>11.832383414634144</v>
      </c>
      <c r="O506">
        <v>2.2377355098724365</v>
      </c>
      <c r="P506" t="s">
        <v>0</v>
      </c>
      <c r="Q506" t="s">
        <v>0</v>
      </c>
      <c r="R506" t="s">
        <v>0</v>
      </c>
      <c r="S506" t="s">
        <v>0</v>
      </c>
      <c r="T506">
        <v>5.212E-2</v>
      </c>
      <c r="U506" t="s">
        <v>0</v>
      </c>
      <c r="V506" t="s">
        <v>0</v>
      </c>
      <c r="W506">
        <f t="shared" ref="W506:W510" si="5">(Y506-0.35)/1.8</f>
        <v>0.50622222222222224</v>
      </c>
      <c r="Y506">
        <v>1.2612000000000001</v>
      </c>
      <c r="Z506">
        <v>310.10737770649644</v>
      </c>
      <c r="AA506" t="s">
        <v>32</v>
      </c>
    </row>
    <row r="507" spans="2:28" x14ac:dyDescent="0.2">
      <c r="B507">
        <v>2001</v>
      </c>
      <c r="C507">
        <v>3</v>
      </c>
      <c r="D507">
        <v>0</v>
      </c>
      <c r="E507">
        <v>30</v>
      </c>
      <c r="F507">
        <v>0</v>
      </c>
      <c r="G507">
        <v>0</v>
      </c>
      <c r="H507" s="66">
        <v>36850</v>
      </c>
      <c r="N507">
        <v>18.164307512195123</v>
      </c>
      <c r="O507">
        <v>2.2120084762573242</v>
      </c>
      <c r="P507" t="s">
        <v>0</v>
      </c>
      <c r="Q507" t="s">
        <v>0</v>
      </c>
      <c r="R507" t="s">
        <v>0</v>
      </c>
      <c r="S507" t="s">
        <v>0</v>
      </c>
      <c r="T507">
        <v>5.0779999999999999E-2</v>
      </c>
      <c r="U507" t="s">
        <v>0</v>
      </c>
      <c r="V507" t="s">
        <v>0</v>
      </c>
      <c r="W507">
        <f t="shared" si="5"/>
        <v>0.49222222222222223</v>
      </c>
      <c r="Y507">
        <v>1.236</v>
      </c>
      <c r="Z507">
        <v>333.93588039867154</v>
      </c>
      <c r="AA507" t="s">
        <v>32</v>
      </c>
    </row>
    <row r="508" spans="2:28" x14ac:dyDescent="0.2">
      <c r="B508">
        <v>2001</v>
      </c>
      <c r="C508">
        <v>4</v>
      </c>
      <c r="D508">
        <v>60</v>
      </c>
      <c r="E508">
        <v>30</v>
      </c>
      <c r="F508">
        <v>0</v>
      </c>
      <c r="G508">
        <v>0</v>
      </c>
      <c r="H508" s="66">
        <v>36850</v>
      </c>
      <c r="N508">
        <v>24.874530731707313</v>
      </c>
      <c r="O508">
        <v>2.3981344699859619</v>
      </c>
      <c r="P508" t="s">
        <v>0</v>
      </c>
      <c r="Q508" t="s">
        <v>0</v>
      </c>
      <c r="R508" t="s">
        <v>0</v>
      </c>
      <c r="S508" t="s">
        <v>0</v>
      </c>
      <c r="T508">
        <v>6.4219999999999999E-2</v>
      </c>
      <c r="U508" t="s">
        <v>0</v>
      </c>
      <c r="V508" t="s">
        <v>0</v>
      </c>
      <c r="W508">
        <f t="shared" si="5"/>
        <v>0.63522222222222235</v>
      </c>
      <c r="Y508">
        <v>1.4934000000000001</v>
      </c>
      <c r="Z508">
        <v>752.62200996677768</v>
      </c>
      <c r="AA508" t="s">
        <v>32</v>
      </c>
    </row>
    <row r="509" spans="2:28" x14ac:dyDescent="0.2">
      <c r="B509">
        <v>2001</v>
      </c>
      <c r="C509">
        <v>5</v>
      </c>
      <c r="D509">
        <v>60</v>
      </c>
      <c r="E509">
        <v>30</v>
      </c>
      <c r="F509">
        <v>30</v>
      </c>
      <c r="G509">
        <v>0</v>
      </c>
      <c r="H509" s="66">
        <v>36850</v>
      </c>
      <c r="N509">
        <v>28.035286829268294</v>
      </c>
      <c r="O509">
        <v>2.5091891288757324</v>
      </c>
      <c r="P509" t="s">
        <v>0</v>
      </c>
      <c r="Q509" t="s">
        <v>0</v>
      </c>
      <c r="R509" t="s">
        <v>0</v>
      </c>
      <c r="S509" t="s">
        <v>0</v>
      </c>
      <c r="T509">
        <v>6.2129999999999998E-2</v>
      </c>
      <c r="U509" t="s">
        <v>0</v>
      </c>
      <c r="V509" t="s">
        <v>0</v>
      </c>
      <c r="W509">
        <f t="shared" si="5"/>
        <v>0.65555555555555567</v>
      </c>
      <c r="Y509">
        <v>1.53</v>
      </c>
      <c r="Z509">
        <v>1392.9069767441861</v>
      </c>
      <c r="AA509" t="s">
        <v>32</v>
      </c>
    </row>
    <row r="510" spans="2:28" x14ac:dyDescent="0.2">
      <c r="B510">
        <v>2001</v>
      </c>
      <c r="C510">
        <v>6</v>
      </c>
      <c r="D510">
        <v>60</v>
      </c>
      <c r="E510">
        <v>30</v>
      </c>
      <c r="F510">
        <v>30</v>
      </c>
      <c r="G510">
        <v>0</v>
      </c>
      <c r="H510" s="66">
        <v>36850</v>
      </c>
      <c r="N510">
        <v>39.639847902439023</v>
      </c>
      <c r="O510">
        <v>2.2953493595123291</v>
      </c>
      <c r="P510" t="s">
        <v>0</v>
      </c>
      <c r="Q510" t="s">
        <v>0</v>
      </c>
      <c r="R510" t="s">
        <v>0</v>
      </c>
      <c r="S510" t="s">
        <v>0</v>
      </c>
      <c r="T510">
        <v>6.8349999999999994E-2</v>
      </c>
      <c r="U510" t="s">
        <v>0</v>
      </c>
      <c r="V510" t="s">
        <v>0</v>
      </c>
      <c r="W510">
        <f t="shared" si="5"/>
        <v>0.81355555555555548</v>
      </c>
      <c r="Y510">
        <v>1.8144</v>
      </c>
      <c r="Z510">
        <v>1719.2451827242533</v>
      </c>
      <c r="AA510" t="s">
        <v>32</v>
      </c>
    </row>
    <row r="511" spans="2:28" x14ac:dyDescent="0.2">
      <c r="B511">
        <v>2002</v>
      </c>
      <c r="C511">
        <v>1</v>
      </c>
      <c r="D511">
        <v>0</v>
      </c>
      <c r="E511">
        <v>0</v>
      </c>
      <c r="F511">
        <v>0</v>
      </c>
      <c r="G511">
        <v>0</v>
      </c>
      <c r="H511" s="66">
        <v>37165</v>
      </c>
      <c r="N511">
        <v>35.259</v>
      </c>
      <c r="O511" s="11">
        <v>1.9572280645370483</v>
      </c>
      <c r="P511" t="s">
        <v>0</v>
      </c>
      <c r="Q511" t="s">
        <v>0</v>
      </c>
      <c r="R511">
        <v>6.35</v>
      </c>
      <c r="S511" t="s">
        <v>0</v>
      </c>
      <c r="T511">
        <v>6.8000000000000005E-2</v>
      </c>
      <c r="U511">
        <v>29</v>
      </c>
      <c r="V511">
        <v>272</v>
      </c>
      <c r="W511">
        <f t="shared" ref="W511:W516" si="6">(Y511-0.35)/1.8</f>
        <v>0.76888888888888884</v>
      </c>
      <c r="Y511">
        <v>1.734</v>
      </c>
      <c r="AA511" t="s">
        <v>32</v>
      </c>
    </row>
    <row r="512" spans="2:28" x14ac:dyDescent="0.2">
      <c r="B512">
        <v>2002</v>
      </c>
      <c r="C512">
        <v>2</v>
      </c>
      <c r="D512">
        <v>0</v>
      </c>
      <c r="E512">
        <v>0</v>
      </c>
      <c r="F512">
        <v>0</v>
      </c>
      <c r="G512">
        <v>0</v>
      </c>
      <c r="H512" s="66">
        <v>37165</v>
      </c>
      <c r="N512">
        <v>18.036000000000001</v>
      </c>
      <c r="O512" s="11">
        <v>1.8470592498779297</v>
      </c>
      <c r="P512" t="s">
        <v>0</v>
      </c>
      <c r="Q512" t="s">
        <v>0</v>
      </c>
      <c r="R512">
        <v>5.5</v>
      </c>
      <c r="S512" t="s">
        <v>0</v>
      </c>
      <c r="T512">
        <v>4.9000000000000002E-2</v>
      </c>
      <c r="U512">
        <v>7</v>
      </c>
      <c r="V512">
        <v>149</v>
      </c>
      <c r="W512">
        <f t="shared" si="6"/>
        <v>0.45555555555555549</v>
      </c>
      <c r="Y512">
        <v>1.17</v>
      </c>
      <c r="AA512" t="s">
        <v>32</v>
      </c>
    </row>
    <row r="513" spans="2:28" x14ac:dyDescent="0.2">
      <c r="B513">
        <v>2002</v>
      </c>
      <c r="C513">
        <v>3</v>
      </c>
      <c r="D513">
        <v>0</v>
      </c>
      <c r="E513">
        <v>30</v>
      </c>
      <c r="F513">
        <v>0</v>
      </c>
      <c r="G513">
        <v>0</v>
      </c>
      <c r="H513" s="66">
        <v>37165</v>
      </c>
      <c r="N513">
        <v>19.696999999999999</v>
      </c>
      <c r="O513" s="11">
        <v>1.735499382019043</v>
      </c>
      <c r="P513" t="s">
        <v>0</v>
      </c>
      <c r="Q513" t="s">
        <v>0</v>
      </c>
      <c r="R513">
        <v>5.33</v>
      </c>
      <c r="S513" t="s">
        <v>0</v>
      </c>
      <c r="T513">
        <v>5.2999999999999999E-2</v>
      </c>
      <c r="U513">
        <v>40</v>
      </c>
      <c r="V513">
        <v>139</v>
      </c>
      <c r="W513">
        <f t="shared" si="6"/>
        <v>0.52222222222222225</v>
      </c>
      <c r="Y513">
        <v>1.29</v>
      </c>
      <c r="AA513" t="s">
        <v>32</v>
      </c>
    </row>
    <row r="514" spans="2:28" x14ac:dyDescent="0.2">
      <c r="B514">
        <v>2002</v>
      </c>
      <c r="C514">
        <v>4</v>
      </c>
      <c r="D514">
        <v>60</v>
      </c>
      <c r="E514">
        <v>30</v>
      </c>
      <c r="F514">
        <v>0</v>
      </c>
      <c r="G514">
        <v>0</v>
      </c>
      <c r="H514" s="66">
        <v>37165</v>
      </c>
      <c r="N514">
        <v>41.664999999999999</v>
      </c>
      <c r="O514" s="11">
        <v>2.1944344043731689</v>
      </c>
      <c r="P514" t="s">
        <v>0</v>
      </c>
      <c r="Q514" t="s">
        <v>0</v>
      </c>
      <c r="R514">
        <v>4.79</v>
      </c>
      <c r="S514" t="s">
        <v>0</v>
      </c>
      <c r="T514">
        <v>7.0000000000000007E-2</v>
      </c>
      <c r="U514">
        <v>38</v>
      </c>
      <c r="V514">
        <v>187</v>
      </c>
      <c r="W514">
        <f t="shared" si="6"/>
        <v>0.65555555555555567</v>
      </c>
      <c r="Y514">
        <v>1.53</v>
      </c>
      <c r="AA514" t="s">
        <v>32</v>
      </c>
    </row>
    <row r="515" spans="2:28" x14ac:dyDescent="0.2">
      <c r="B515">
        <v>2002</v>
      </c>
      <c r="C515">
        <v>5</v>
      </c>
      <c r="D515">
        <v>60</v>
      </c>
      <c r="E515">
        <v>30</v>
      </c>
      <c r="F515">
        <v>30</v>
      </c>
      <c r="G515">
        <v>0</v>
      </c>
      <c r="H515" s="66">
        <v>37165</v>
      </c>
      <c r="N515">
        <v>40.716000000000001</v>
      </c>
      <c r="O515" s="11">
        <v>2.5995466709136963</v>
      </c>
      <c r="P515" t="s">
        <v>0</v>
      </c>
      <c r="Q515" t="s">
        <v>0</v>
      </c>
      <c r="R515">
        <v>4.7</v>
      </c>
      <c r="S515" t="s">
        <v>0</v>
      </c>
      <c r="T515">
        <v>7.1999999999999995E-2</v>
      </c>
      <c r="U515">
        <v>38</v>
      </c>
      <c r="V515">
        <v>248</v>
      </c>
      <c r="W515">
        <f t="shared" si="6"/>
        <v>0.64999999999999991</v>
      </c>
      <c r="Y515">
        <v>1.52</v>
      </c>
      <c r="AA515" t="s">
        <v>32</v>
      </c>
    </row>
    <row r="516" spans="2:28" x14ac:dyDescent="0.2">
      <c r="B516">
        <v>2002</v>
      </c>
      <c r="C516">
        <v>6</v>
      </c>
      <c r="D516">
        <v>60</v>
      </c>
      <c r="E516">
        <v>30</v>
      </c>
      <c r="F516">
        <v>30</v>
      </c>
      <c r="G516">
        <v>0</v>
      </c>
      <c r="H516" s="66">
        <v>37165</v>
      </c>
      <c r="N516">
        <v>41.524000000000001</v>
      </c>
      <c r="O516" s="11">
        <v>2.5207068920135498</v>
      </c>
      <c r="P516" t="s">
        <v>0</v>
      </c>
      <c r="Q516" t="s">
        <v>0</v>
      </c>
      <c r="R516">
        <v>4.95</v>
      </c>
      <c r="S516" t="s">
        <v>0</v>
      </c>
      <c r="T516">
        <v>6.8000000000000005E-2</v>
      </c>
      <c r="U516">
        <v>36</v>
      </c>
      <c r="V516">
        <v>250</v>
      </c>
      <c r="W516">
        <f t="shared" si="6"/>
        <v>0.68333333333333335</v>
      </c>
      <c r="Y516">
        <v>1.58</v>
      </c>
      <c r="AA516" t="s">
        <v>32</v>
      </c>
    </row>
    <row r="517" spans="2:28" x14ac:dyDescent="0.2">
      <c r="B517">
        <v>2003</v>
      </c>
      <c r="C517">
        <v>1</v>
      </c>
      <c r="D517">
        <v>0</v>
      </c>
      <c r="E517">
        <v>0</v>
      </c>
      <c r="F517">
        <v>0</v>
      </c>
      <c r="G517">
        <v>0</v>
      </c>
      <c r="H517" s="66">
        <v>37536</v>
      </c>
      <c r="N517">
        <v>34.5</v>
      </c>
      <c r="O517">
        <v>2.1383213996887207</v>
      </c>
      <c r="Z517">
        <v>2757.6024979636163</v>
      </c>
      <c r="AA517" t="s">
        <v>32</v>
      </c>
      <c r="AB517">
        <v>0.37586969137191772</v>
      </c>
    </row>
    <row r="518" spans="2:28" x14ac:dyDescent="0.2">
      <c r="B518">
        <v>2003</v>
      </c>
      <c r="C518">
        <v>2</v>
      </c>
      <c r="D518">
        <v>0</v>
      </c>
      <c r="E518">
        <v>0</v>
      </c>
      <c r="F518">
        <v>0</v>
      </c>
      <c r="G518">
        <v>0</v>
      </c>
      <c r="H518" s="66">
        <v>37536</v>
      </c>
      <c r="N518">
        <v>18.2</v>
      </c>
      <c r="O518">
        <v>1.9413971900939941</v>
      </c>
      <c r="Z518">
        <v>1596.5067093473569</v>
      </c>
      <c r="AA518" t="s">
        <v>32</v>
      </c>
      <c r="AB518">
        <v>0.46672871708869934</v>
      </c>
    </row>
    <row r="519" spans="2:28" x14ac:dyDescent="0.2">
      <c r="B519">
        <v>2003</v>
      </c>
      <c r="C519">
        <v>3</v>
      </c>
      <c r="D519">
        <v>0</v>
      </c>
      <c r="E519">
        <v>30</v>
      </c>
      <c r="F519">
        <v>0</v>
      </c>
      <c r="G519">
        <v>0</v>
      </c>
      <c r="H519" s="66">
        <v>37536</v>
      </c>
      <c r="N519">
        <v>23.6</v>
      </c>
      <c r="O519">
        <v>1.9744073152542114</v>
      </c>
      <c r="Z519">
        <v>1395.5478228560812</v>
      </c>
      <c r="AA519" t="s">
        <v>32</v>
      </c>
      <c r="AB519">
        <v>0.49040234088897705</v>
      </c>
    </row>
    <row r="520" spans="2:28" x14ac:dyDescent="0.2">
      <c r="B520">
        <v>2003</v>
      </c>
      <c r="C520">
        <v>4</v>
      </c>
      <c r="D520">
        <v>60</v>
      </c>
      <c r="E520">
        <v>30</v>
      </c>
      <c r="F520">
        <v>0</v>
      </c>
      <c r="G520">
        <v>0</v>
      </c>
      <c r="H520" s="66">
        <v>37536</v>
      </c>
      <c r="N520">
        <v>51.6</v>
      </c>
      <c r="O520">
        <v>2.4740462303161621</v>
      </c>
      <c r="Z520">
        <v>2939.9540801501444</v>
      </c>
      <c r="AA520" t="s">
        <v>32</v>
      </c>
      <c r="AB520">
        <v>0.52933639287948608</v>
      </c>
    </row>
    <row r="521" spans="2:28" x14ac:dyDescent="0.2">
      <c r="B521">
        <v>2003</v>
      </c>
      <c r="C521">
        <v>5</v>
      </c>
      <c r="D521">
        <v>60</v>
      </c>
      <c r="E521">
        <v>30</v>
      </c>
      <c r="F521">
        <v>30</v>
      </c>
      <c r="G521">
        <v>0</v>
      </c>
      <c r="H521" s="66">
        <v>37536</v>
      </c>
      <c r="N521">
        <v>59.5</v>
      </c>
      <c r="O521">
        <v>2.7624022960662842</v>
      </c>
      <c r="Z521">
        <v>4499.2461808880062</v>
      </c>
      <c r="AA521" t="s">
        <v>32</v>
      </c>
      <c r="AB521">
        <v>0.63941431045532227</v>
      </c>
    </row>
    <row r="522" spans="2:28" x14ac:dyDescent="0.2">
      <c r="B522">
        <v>2003</v>
      </c>
      <c r="C522">
        <v>6</v>
      </c>
      <c r="D522">
        <v>60</v>
      </c>
      <c r="E522">
        <v>30</v>
      </c>
      <c r="F522">
        <v>30</v>
      </c>
      <c r="G522">
        <v>0</v>
      </c>
      <c r="H522" s="66">
        <v>37536</v>
      </c>
      <c r="N522">
        <v>61</v>
      </c>
      <c r="O522">
        <v>3.2301228046417236</v>
      </c>
      <c r="Z522">
        <v>5023.9721622818925</v>
      </c>
      <c r="AA522" t="s">
        <v>32</v>
      </c>
      <c r="AB522">
        <v>0.93089002370834351</v>
      </c>
    </row>
    <row r="523" spans="2:28" x14ac:dyDescent="0.2">
      <c r="B523">
        <v>2004</v>
      </c>
      <c r="C523">
        <v>1</v>
      </c>
      <c r="D523">
        <v>0</v>
      </c>
      <c r="E523">
        <v>0</v>
      </c>
      <c r="F523">
        <v>0</v>
      </c>
      <c r="G523">
        <v>0</v>
      </c>
      <c r="H523" s="66">
        <v>37900</v>
      </c>
      <c r="N523">
        <v>60.536890243902441</v>
      </c>
      <c r="O523">
        <v>2.0571000000000002</v>
      </c>
      <c r="AA523" t="s">
        <v>32</v>
      </c>
    </row>
    <row r="524" spans="2:28" x14ac:dyDescent="0.2">
      <c r="B524">
        <v>2004</v>
      </c>
      <c r="C524">
        <v>2</v>
      </c>
      <c r="D524">
        <v>0</v>
      </c>
      <c r="E524">
        <v>0</v>
      </c>
      <c r="F524">
        <v>0</v>
      </c>
      <c r="G524">
        <v>0</v>
      </c>
      <c r="H524" s="66">
        <v>37900</v>
      </c>
      <c r="N524">
        <v>18.924695121951224</v>
      </c>
      <c r="O524">
        <v>1.9123000000000001</v>
      </c>
      <c r="AA524" t="s">
        <v>32</v>
      </c>
    </row>
    <row r="525" spans="2:28" x14ac:dyDescent="0.2">
      <c r="B525">
        <v>2004</v>
      </c>
      <c r="C525">
        <v>3</v>
      </c>
      <c r="D525">
        <v>0</v>
      </c>
      <c r="E525">
        <v>30</v>
      </c>
      <c r="F525">
        <v>0</v>
      </c>
      <c r="G525">
        <v>0</v>
      </c>
      <c r="H525" s="66">
        <v>37900</v>
      </c>
      <c r="N525">
        <v>19.478048780487811</v>
      </c>
      <c r="O525">
        <v>1.7504999999999999</v>
      </c>
      <c r="AA525" t="s">
        <v>32</v>
      </c>
    </row>
    <row r="526" spans="2:28" x14ac:dyDescent="0.2">
      <c r="B526">
        <v>2004</v>
      </c>
      <c r="C526">
        <v>4</v>
      </c>
      <c r="D526">
        <v>60</v>
      </c>
      <c r="E526">
        <v>30</v>
      </c>
      <c r="F526">
        <v>0</v>
      </c>
      <c r="G526">
        <v>0</v>
      </c>
      <c r="H526" s="66">
        <v>37900</v>
      </c>
      <c r="N526">
        <v>54.671341463414635</v>
      </c>
      <c r="O526">
        <v>2.0794999999999999</v>
      </c>
      <c r="AA526" t="s">
        <v>32</v>
      </c>
    </row>
    <row r="527" spans="2:28" x14ac:dyDescent="0.2">
      <c r="B527">
        <v>2004</v>
      </c>
      <c r="C527">
        <v>5</v>
      </c>
      <c r="D527">
        <v>60</v>
      </c>
      <c r="E527">
        <v>30</v>
      </c>
      <c r="F527">
        <v>30</v>
      </c>
      <c r="G527">
        <v>0</v>
      </c>
      <c r="H527" s="66">
        <v>37900</v>
      </c>
      <c r="N527">
        <v>55.556707317073169</v>
      </c>
      <c r="O527">
        <v>2.1373000000000002</v>
      </c>
      <c r="AA527" t="s">
        <v>32</v>
      </c>
    </row>
    <row r="528" spans="2:28" x14ac:dyDescent="0.2">
      <c r="B528">
        <v>2004</v>
      </c>
      <c r="C528">
        <v>6</v>
      </c>
      <c r="D528">
        <v>60</v>
      </c>
      <c r="E528">
        <v>30</v>
      </c>
      <c r="F528">
        <v>30</v>
      </c>
      <c r="G528">
        <v>0</v>
      </c>
      <c r="H528" s="66">
        <v>37900</v>
      </c>
      <c r="N528">
        <v>65.262530487804867</v>
      </c>
      <c r="O528" t="s">
        <v>0</v>
      </c>
      <c r="AA528" t="s">
        <v>32</v>
      </c>
    </row>
    <row r="529" spans="2:27" x14ac:dyDescent="0.2">
      <c r="B529">
        <v>2005</v>
      </c>
      <c r="C529">
        <v>1</v>
      </c>
      <c r="D529">
        <v>0</v>
      </c>
      <c r="E529">
        <v>0</v>
      </c>
      <c r="F529">
        <v>0</v>
      </c>
      <c r="G529">
        <v>0</v>
      </c>
      <c r="H529" s="66">
        <v>38281</v>
      </c>
      <c r="N529">
        <v>44</v>
      </c>
      <c r="O529" s="39">
        <v>2.4335</v>
      </c>
      <c r="AA529" t="s">
        <v>32</v>
      </c>
    </row>
    <row r="530" spans="2:27" x14ac:dyDescent="0.2">
      <c r="B530">
        <v>2005</v>
      </c>
      <c r="C530">
        <v>2</v>
      </c>
      <c r="D530">
        <v>0</v>
      </c>
      <c r="E530">
        <v>0</v>
      </c>
      <c r="F530">
        <v>0</v>
      </c>
      <c r="G530">
        <v>0</v>
      </c>
      <c r="H530" s="66">
        <v>38281</v>
      </c>
      <c r="N530">
        <v>18</v>
      </c>
      <c r="O530" s="39">
        <v>1.9599</v>
      </c>
      <c r="AA530" t="s">
        <v>32</v>
      </c>
    </row>
    <row r="531" spans="2:27" x14ac:dyDescent="0.2">
      <c r="B531">
        <v>2005</v>
      </c>
      <c r="C531">
        <v>3</v>
      </c>
      <c r="D531">
        <v>0</v>
      </c>
      <c r="E531">
        <v>30</v>
      </c>
      <c r="F531">
        <v>0</v>
      </c>
      <c r="G531">
        <v>0</v>
      </c>
      <c r="H531" s="66">
        <v>38281</v>
      </c>
      <c r="N531">
        <v>18</v>
      </c>
      <c r="O531" s="39">
        <v>1.8310999999999999</v>
      </c>
      <c r="AA531" t="s">
        <v>32</v>
      </c>
    </row>
    <row r="532" spans="2:27" x14ac:dyDescent="0.2">
      <c r="B532">
        <v>2005</v>
      </c>
      <c r="C532">
        <v>4</v>
      </c>
      <c r="D532">
        <v>60</v>
      </c>
      <c r="E532">
        <v>30</v>
      </c>
      <c r="F532">
        <v>0</v>
      </c>
      <c r="G532">
        <v>0</v>
      </c>
      <c r="H532" s="66">
        <v>38281</v>
      </c>
      <c r="N532">
        <v>31</v>
      </c>
      <c r="O532" s="39">
        <v>2.3580000000000001</v>
      </c>
      <c r="AA532" t="s">
        <v>32</v>
      </c>
    </row>
    <row r="533" spans="2:27" x14ac:dyDescent="0.2">
      <c r="B533">
        <v>2005</v>
      </c>
      <c r="C533">
        <v>5</v>
      </c>
      <c r="D533">
        <v>60</v>
      </c>
      <c r="E533">
        <v>30</v>
      </c>
      <c r="F533">
        <v>30</v>
      </c>
      <c r="G533">
        <v>0</v>
      </c>
      <c r="H533" s="66">
        <v>38281</v>
      </c>
      <c r="N533">
        <v>38</v>
      </c>
      <c r="O533" s="39">
        <v>2.5933000000000002</v>
      </c>
      <c r="AA533" t="s">
        <v>32</v>
      </c>
    </row>
    <row r="534" spans="2:27" x14ac:dyDescent="0.2">
      <c r="B534">
        <v>2005</v>
      </c>
      <c r="C534">
        <v>6</v>
      </c>
      <c r="D534">
        <v>60</v>
      </c>
      <c r="E534">
        <v>30</v>
      </c>
      <c r="F534">
        <v>30</v>
      </c>
      <c r="G534">
        <v>0</v>
      </c>
      <c r="H534" s="66">
        <v>38281</v>
      </c>
      <c r="N534">
        <v>44</v>
      </c>
      <c r="O534" s="39">
        <v>3.0183</v>
      </c>
      <c r="AA534" t="s">
        <v>32</v>
      </c>
    </row>
    <row r="535" spans="2:27" x14ac:dyDescent="0.2">
      <c r="B535">
        <v>2006</v>
      </c>
      <c r="C535">
        <v>1</v>
      </c>
      <c r="D535">
        <v>0</v>
      </c>
      <c r="E535">
        <v>0</v>
      </c>
      <c r="F535">
        <v>0</v>
      </c>
      <c r="G535">
        <v>0</v>
      </c>
      <c r="H535" s="66">
        <v>38632</v>
      </c>
      <c r="N535" s="5">
        <v>33.111978098331775</v>
      </c>
      <c r="O535">
        <v>2.1408</v>
      </c>
      <c r="R535">
        <v>6.1</v>
      </c>
      <c r="T535">
        <v>0.109</v>
      </c>
      <c r="U535">
        <v>41.040999999999997</v>
      </c>
      <c r="V535">
        <v>291</v>
      </c>
      <c r="W535">
        <f>(Y535-0.35)/1.8</f>
        <v>0.88888888888888895</v>
      </c>
      <c r="X535">
        <v>1.95</v>
      </c>
      <c r="Y535">
        <v>1.95</v>
      </c>
      <c r="AA535" t="s">
        <v>71</v>
      </c>
    </row>
    <row r="536" spans="2:27" x14ac:dyDescent="0.2">
      <c r="B536">
        <v>2006</v>
      </c>
      <c r="C536">
        <v>2</v>
      </c>
      <c r="D536">
        <v>0</v>
      </c>
      <c r="E536">
        <v>0</v>
      </c>
      <c r="F536">
        <v>0</v>
      </c>
      <c r="G536">
        <v>0</v>
      </c>
      <c r="H536" s="66">
        <v>38632</v>
      </c>
      <c r="N536" s="5">
        <v>21.052994990112062</v>
      </c>
      <c r="O536">
        <v>2.0173000000000001</v>
      </c>
      <c r="R536">
        <v>5.33</v>
      </c>
      <c r="T536">
        <v>7.3999999999999996E-2</v>
      </c>
      <c r="U536">
        <v>5.6174999999999997</v>
      </c>
      <c r="V536">
        <v>151</v>
      </c>
      <c r="W536">
        <f t="shared" ref="W536:W540" si="7">(Y536-0.35)/1.8</f>
        <v>0.44999999999999996</v>
      </c>
      <c r="X536">
        <v>1.1599999999999999</v>
      </c>
      <c r="Y536">
        <v>1.1599999999999999</v>
      </c>
      <c r="AA536" t="s">
        <v>71</v>
      </c>
    </row>
    <row r="537" spans="2:27" x14ac:dyDescent="0.2">
      <c r="B537">
        <v>2006</v>
      </c>
      <c r="C537">
        <v>3</v>
      </c>
      <c r="D537">
        <v>0</v>
      </c>
      <c r="E537">
        <v>30</v>
      </c>
      <c r="F537">
        <v>0</v>
      </c>
      <c r="G537">
        <v>0</v>
      </c>
      <c r="H537" s="66">
        <v>38632</v>
      </c>
      <c r="N537" s="5">
        <v>22.811939697224567</v>
      </c>
      <c r="O537">
        <v>1.5521</v>
      </c>
      <c r="R537">
        <v>5.22</v>
      </c>
      <c r="T537">
        <v>7.9000000000000001E-2</v>
      </c>
      <c r="U537">
        <v>96.495000000000005</v>
      </c>
      <c r="V537">
        <v>149</v>
      </c>
      <c r="W537">
        <f t="shared" si="7"/>
        <v>0.53888888888888897</v>
      </c>
      <c r="X537">
        <v>1.32</v>
      </c>
      <c r="Y537">
        <v>1.32</v>
      </c>
      <c r="AA537" t="s">
        <v>71</v>
      </c>
    </row>
    <row r="538" spans="2:27" x14ac:dyDescent="0.2">
      <c r="B538">
        <v>2006</v>
      </c>
      <c r="C538">
        <v>4</v>
      </c>
      <c r="D538">
        <v>60</v>
      </c>
      <c r="E538">
        <v>30</v>
      </c>
      <c r="F538">
        <v>0</v>
      </c>
      <c r="G538">
        <v>0</v>
      </c>
      <c r="H538" s="66">
        <v>38632</v>
      </c>
      <c r="N538" s="5">
        <v>43.634205134156346</v>
      </c>
      <c r="O538">
        <v>2.4397000000000002</v>
      </c>
      <c r="R538">
        <v>4.62</v>
      </c>
      <c r="T538">
        <v>9.5000000000000001E-2</v>
      </c>
      <c r="U538">
        <v>68.344499999999996</v>
      </c>
      <c r="V538">
        <v>172</v>
      </c>
      <c r="W538">
        <f t="shared" si="7"/>
        <v>0.67777777777777792</v>
      </c>
      <c r="X538">
        <v>1.57</v>
      </c>
      <c r="Y538">
        <v>1.57</v>
      </c>
      <c r="AA538" t="s">
        <v>71</v>
      </c>
    </row>
    <row r="539" spans="2:27" x14ac:dyDescent="0.2">
      <c r="B539">
        <v>2006</v>
      </c>
      <c r="C539">
        <v>5</v>
      </c>
      <c r="D539">
        <v>60</v>
      </c>
      <c r="E539">
        <v>30</v>
      </c>
      <c r="F539">
        <v>30</v>
      </c>
      <c r="G539">
        <v>0</v>
      </c>
      <c r="H539" s="66">
        <v>38632</v>
      </c>
      <c r="N539" s="5">
        <v>45.082316646933471</v>
      </c>
      <c r="O539">
        <v>2.8744999999999998</v>
      </c>
      <c r="R539">
        <v>4.41</v>
      </c>
      <c r="T539">
        <v>0.104</v>
      </c>
      <c r="U539">
        <v>84.787499999999994</v>
      </c>
      <c r="V539">
        <v>308</v>
      </c>
      <c r="W539">
        <f t="shared" si="7"/>
        <v>0.72777777777777775</v>
      </c>
      <c r="X539">
        <v>1.66</v>
      </c>
      <c r="Y539">
        <v>1.66</v>
      </c>
      <c r="AA539" t="s">
        <v>71</v>
      </c>
    </row>
    <row r="540" spans="2:27" x14ac:dyDescent="0.2">
      <c r="B540">
        <v>2006</v>
      </c>
      <c r="C540">
        <v>6</v>
      </c>
      <c r="D540">
        <v>60</v>
      </c>
      <c r="E540">
        <v>30</v>
      </c>
      <c r="F540">
        <v>30</v>
      </c>
      <c r="G540">
        <v>0</v>
      </c>
      <c r="H540" s="66">
        <v>38632</v>
      </c>
      <c r="N540" s="5">
        <v>46.319684745415088</v>
      </c>
      <c r="O540">
        <v>2.6478999999999999</v>
      </c>
      <c r="R540">
        <v>4.42</v>
      </c>
      <c r="T540">
        <v>9.8000000000000004E-2</v>
      </c>
      <c r="U540">
        <v>84.1785</v>
      </c>
      <c r="V540">
        <v>285</v>
      </c>
      <c r="W540">
        <f t="shared" si="7"/>
        <v>0.77222222222222225</v>
      </c>
      <c r="X540">
        <v>1.74</v>
      </c>
      <c r="Y540">
        <v>1.74</v>
      </c>
      <c r="AA540" t="s">
        <v>71</v>
      </c>
    </row>
    <row r="541" spans="2:27" x14ac:dyDescent="0.2">
      <c r="B541">
        <v>2007</v>
      </c>
      <c r="C541">
        <v>1</v>
      </c>
      <c r="D541">
        <v>0</v>
      </c>
      <c r="E541">
        <v>0</v>
      </c>
      <c r="F541">
        <v>0</v>
      </c>
      <c r="G541">
        <v>0</v>
      </c>
      <c r="H541" s="23">
        <v>38997</v>
      </c>
      <c r="I541" s="5">
        <v>84</v>
      </c>
      <c r="N541">
        <v>2.95</v>
      </c>
      <c r="AA541" s="15" t="s">
        <v>156</v>
      </c>
    </row>
    <row r="542" spans="2:27" x14ac:dyDescent="0.2">
      <c r="B542">
        <v>2007</v>
      </c>
      <c r="C542">
        <v>2</v>
      </c>
      <c r="D542">
        <v>0</v>
      </c>
      <c r="E542">
        <v>0</v>
      </c>
      <c r="F542">
        <v>0</v>
      </c>
      <c r="G542">
        <v>0</v>
      </c>
      <c r="H542" s="23">
        <v>38997</v>
      </c>
      <c r="I542" s="5">
        <v>84</v>
      </c>
      <c r="N542">
        <v>1.72</v>
      </c>
      <c r="AA542" s="15" t="s">
        <v>156</v>
      </c>
    </row>
    <row r="543" spans="2:27" x14ac:dyDescent="0.2">
      <c r="B543">
        <v>2007</v>
      </c>
      <c r="C543">
        <v>3</v>
      </c>
      <c r="D543">
        <v>0</v>
      </c>
      <c r="E543">
        <v>30</v>
      </c>
      <c r="F543">
        <v>0</v>
      </c>
      <c r="G543">
        <v>0</v>
      </c>
      <c r="H543" s="23">
        <v>38997</v>
      </c>
      <c r="I543" s="5">
        <v>84</v>
      </c>
      <c r="N543">
        <v>1.0780000000000001</v>
      </c>
      <c r="AA543" s="15" t="s">
        <v>156</v>
      </c>
    </row>
    <row r="544" spans="2:27" x14ac:dyDescent="0.2">
      <c r="B544">
        <v>2007</v>
      </c>
      <c r="C544">
        <v>4</v>
      </c>
      <c r="D544">
        <v>60</v>
      </c>
      <c r="E544">
        <v>30</v>
      </c>
      <c r="F544">
        <v>0</v>
      </c>
      <c r="G544">
        <v>0</v>
      </c>
      <c r="H544" s="23">
        <v>38997</v>
      </c>
      <c r="I544" s="5">
        <v>84</v>
      </c>
      <c r="N544">
        <v>6.0679999999999996</v>
      </c>
      <c r="AA544" s="15" t="s">
        <v>156</v>
      </c>
    </row>
    <row r="545" spans="1:27" x14ac:dyDescent="0.2">
      <c r="B545">
        <v>2007</v>
      </c>
      <c r="C545">
        <v>5</v>
      </c>
      <c r="D545">
        <v>60</v>
      </c>
      <c r="E545">
        <v>30</v>
      </c>
      <c r="F545">
        <v>30</v>
      </c>
      <c r="G545">
        <v>0</v>
      </c>
      <c r="H545" s="23">
        <v>38997</v>
      </c>
      <c r="I545" s="5">
        <v>84</v>
      </c>
      <c r="N545">
        <v>4.7889999999999997</v>
      </c>
      <c r="AA545" s="15" t="s">
        <v>156</v>
      </c>
    </row>
    <row r="546" spans="1:27" x14ac:dyDescent="0.2">
      <c r="B546">
        <v>2007</v>
      </c>
      <c r="C546">
        <v>6</v>
      </c>
      <c r="D546">
        <v>60</v>
      </c>
      <c r="E546">
        <v>30</v>
      </c>
      <c r="F546">
        <v>30</v>
      </c>
      <c r="G546">
        <v>0</v>
      </c>
      <c r="H546" s="23">
        <v>38997</v>
      </c>
      <c r="I546" s="5">
        <v>84</v>
      </c>
      <c r="N546">
        <v>6.85</v>
      </c>
      <c r="AA546" s="15" t="s">
        <v>156</v>
      </c>
    </row>
    <row r="547" spans="1:27" x14ac:dyDescent="0.2">
      <c r="B547">
        <v>2008</v>
      </c>
      <c r="C547">
        <v>1</v>
      </c>
      <c r="D547">
        <v>0</v>
      </c>
      <c r="E547">
        <v>0</v>
      </c>
      <c r="F547">
        <v>0</v>
      </c>
      <c r="G547">
        <v>0</v>
      </c>
      <c r="H547" s="23">
        <v>39374</v>
      </c>
      <c r="I547" s="5">
        <v>75</v>
      </c>
      <c r="N547">
        <v>51.69</v>
      </c>
      <c r="O547" s="39">
        <v>1.7423</v>
      </c>
      <c r="AA547" t="s">
        <v>71</v>
      </c>
    </row>
    <row r="548" spans="1:27" x14ac:dyDescent="0.2">
      <c r="B548">
        <v>2008</v>
      </c>
      <c r="C548">
        <v>2</v>
      </c>
      <c r="D548">
        <v>0</v>
      </c>
      <c r="E548">
        <v>0</v>
      </c>
      <c r="F548">
        <v>0</v>
      </c>
      <c r="G548">
        <v>0</v>
      </c>
      <c r="H548" s="23">
        <v>39374</v>
      </c>
      <c r="I548" s="5">
        <v>75</v>
      </c>
      <c r="N548">
        <v>27.135999999999999</v>
      </c>
      <c r="O548" s="39">
        <v>1.9141999999999999</v>
      </c>
      <c r="AA548" t="s">
        <v>71</v>
      </c>
    </row>
    <row r="549" spans="1:27" x14ac:dyDescent="0.2">
      <c r="B549">
        <v>2008</v>
      </c>
      <c r="C549">
        <v>3</v>
      </c>
      <c r="D549">
        <v>0</v>
      </c>
      <c r="E549">
        <v>30</v>
      </c>
      <c r="F549">
        <v>0</v>
      </c>
      <c r="G549">
        <v>0</v>
      </c>
      <c r="H549" s="23">
        <v>39374</v>
      </c>
      <c r="I549" s="5">
        <v>75</v>
      </c>
      <c r="N549">
        <v>38.021999999999998</v>
      </c>
      <c r="O549" s="39">
        <v>1.585</v>
      </c>
      <c r="AA549" t="s">
        <v>71</v>
      </c>
    </row>
    <row r="550" spans="1:27" x14ac:dyDescent="0.2">
      <c r="B550">
        <v>2008</v>
      </c>
      <c r="C550">
        <v>4</v>
      </c>
      <c r="D550">
        <v>60</v>
      </c>
      <c r="E550">
        <v>30</v>
      </c>
      <c r="F550">
        <v>0</v>
      </c>
      <c r="G550">
        <v>0</v>
      </c>
      <c r="H550" s="23">
        <v>39374</v>
      </c>
      <c r="I550" s="5">
        <v>75</v>
      </c>
      <c r="N550">
        <v>45.706000000000003</v>
      </c>
      <c r="O550" s="39">
        <v>2.0945</v>
      </c>
      <c r="AA550" t="s">
        <v>71</v>
      </c>
    </row>
    <row r="551" spans="1:27" x14ac:dyDescent="0.2">
      <c r="B551">
        <v>2008</v>
      </c>
      <c r="C551">
        <v>5</v>
      </c>
      <c r="D551">
        <v>60</v>
      </c>
      <c r="E551">
        <v>30</v>
      </c>
      <c r="F551">
        <v>30</v>
      </c>
      <c r="G551">
        <v>0</v>
      </c>
      <c r="H551" s="23">
        <v>39374</v>
      </c>
      <c r="I551" s="5">
        <v>75</v>
      </c>
      <c r="N551">
        <v>45.856999999999999</v>
      </c>
      <c r="O551" s="39">
        <v>2.1465000000000001</v>
      </c>
      <c r="AA551" t="s">
        <v>71</v>
      </c>
    </row>
    <row r="552" spans="1:27" x14ac:dyDescent="0.2">
      <c r="B552">
        <v>2008</v>
      </c>
      <c r="C552">
        <v>6</v>
      </c>
      <c r="D552">
        <v>60</v>
      </c>
      <c r="E552">
        <v>30</v>
      </c>
      <c r="F552">
        <v>30</v>
      </c>
      <c r="G552">
        <v>0</v>
      </c>
      <c r="H552" s="23">
        <v>39374</v>
      </c>
      <c r="I552" s="5">
        <v>75</v>
      </c>
      <c r="N552">
        <v>48.83</v>
      </c>
      <c r="O552" s="39">
        <v>2.2105000000000001</v>
      </c>
      <c r="AA552" t="s">
        <v>71</v>
      </c>
    </row>
    <row r="553" spans="1:27" x14ac:dyDescent="0.2">
      <c r="A553" s="29" t="s">
        <v>166</v>
      </c>
      <c r="B553" s="25">
        <v>2009</v>
      </c>
      <c r="C553" s="25">
        <v>1</v>
      </c>
      <c r="D553" s="25">
        <v>0</v>
      </c>
      <c r="E553" s="25">
        <v>0</v>
      </c>
      <c r="F553" s="25">
        <v>0</v>
      </c>
      <c r="G553" s="25">
        <v>0</v>
      </c>
      <c r="H553" s="23">
        <v>39716</v>
      </c>
      <c r="I553" s="5">
        <v>80</v>
      </c>
      <c r="N553" s="25">
        <v>2.48</v>
      </c>
      <c r="O553" s="39">
        <v>2.1227</v>
      </c>
      <c r="R553">
        <v>6.39</v>
      </c>
      <c r="T553">
        <v>0.10469000000000001</v>
      </c>
      <c r="U553">
        <v>32.81</v>
      </c>
      <c r="V553">
        <v>278</v>
      </c>
      <c r="W553">
        <v>0.84</v>
      </c>
      <c r="X553">
        <v>1.69</v>
      </c>
      <c r="AA553" t="s">
        <v>71</v>
      </c>
    </row>
    <row r="554" spans="1:27" x14ac:dyDescent="0.2">
      <c r="A554" s="29" t="s">
        <v>167</v>
      </c>
      <c r="B554" s="25">
        <v>2009</v>
      </c>
      <c r="C554" s="25">
        <v>2</v>
      </c>
      <c r="D554" s="25">
        <v>0</v>
      </c>
      <c r="E554" s="25">
        <v>0</v>
      </c>
      <c r="F554" s="25">
        <v>0</v>
      </c>
      <c r="G554" s="25">
        <v>0</v>
      </c>
      <c r="H554" s="23">
        <v>39716</v>
      </c>
      <c r="I554" s="5">
        <v>80</v>
      </c>
      <c r="N554" s="25">
        <v>4.91</v>
      </c>
      <c r="O554" s="39">
        <v>1.9169</v>
      </c>
      <c r="R554">
        <v>5.54</v>
      </c>
      <c r="T554">
        <v>7.8799999999999995E-2</v>
      </c>
      <c r="U554">
        <v>2.5299999999999998</v>
      </c>
      <c r="V554">
        <v>130.5</v>
      </c>
      <c r="W554">
        <v>0.60299999999999998</v>
      </c>
      <c r="X554">
        <v>1.31</v>
      </c>
      <c r="AA554" t="s">
        <v>71</v>
      </c>
    </row>
    <row r="555" spans="1:27" x14ac:dyDescent="0.2">
      <c r="A555" s="29" t="s">
        <v>168</v>
      </c>
      <c r="B555" s="25">
        <v>2009</v>
      </c>
      <c r="C555" s="25">
        <v>3</v>
      </c>
      <c r="D555" s="25">
        <v>0</v>
      </c>
      <c r="E555" s="25">
        <v>30</v>
      </c>
      <c r="F555" s="25">
        <v>0</v>
      </c>
      <c r="G555" s="25">
        <v>0</v>
      </c>
      <c r="H555" s="23">
        <v>39716</v>
      </c>
      <c r="I555" s="5">
        <v>80</v>
      </c>
      <c r="N555" s="25">
        <v>4.38</v>
      </c>
      <c r="O555" s="39">
        <v>1.7388999999999999</v>
      </c>
      <c r="R555">
        <v>5.4</v>
      </c>
      <c r="T555">
        <v>7.5600000000000001E-2</v>
      </c>
      <c r="U555">
        <v>42.49</v>
      </c>
      <c r="V555">
        <v>141</v>
      </c>
      <c r="W555">
        <v>0.65900000000000003</v>
      </c>
      <c r="X555">
        <v>1.4</v>
      </c>
      <c r="AA555" t="s">
        <v>71</v>
      </c>
    </row>
    <row r="556" spans="1:27" x14ac:dyDescent="0.2">
      <c r="A556" s="29" t="s">
        <v>169</v>
      </c>
      <c r="B556" s="25">
        <v>2009</v>
      </c>
      <c r="C556" s="25">
        <v>4</v>
      </c>
      <c r="D556" s="25">
        <v>60</v>
      </c>
      <c r="E556" s="25">
        <v>30</v>
      </c>
      <c r="F556" s="25">
        <v>0</v>
      </c>
      <c r="G556" s="25">
        <v>0</v>
      </c>
      <c r="H556" s="23">
        <v>39716</v>
      </c>
      <c r="I556" s="5">
        <v>80</v>
      </c>
      <c r="N556" s="25">
        <v>2.61</v>
      </c>
      <c r="O556" s="39">
        <v>2.0297000000000001</v>
      </c>
      <c r="R556">
        <v>5</v>
      </c>
      <c r="T556">
        <v>9.3560000000000004E-2</v>
      </c>
      <c r="U556">
        <v>28.15</v>
      </c>
      <c r="V556">
        <v>142</v>
      </c>
      <c r="W556">
        <v>0.73399999999999999</v>
      </c>
      <c r="X556">
        <v>1.52</v>
      </c>
      <c r="AA556" t="s">
        <v>71</v>
      </c>
    </row>
    <row r="557" spans="1:27" x14ac:dyDescent="0.2">
      <c r="A557" s="30" t="s">
        <v>178</v>
      </c>
      <c r="B557" s="25">
        <v>2009</v>
      </c>
      <c r="C557" s="25">
        <v>5</v>
      </c>
      <c r="D557" s="25">
        <v>60</v>
      </c>
      <c r="E557" s="25">
        <v>30</v>
      </c>
      <c r="F557" s="25">
        <v>30</v>
      </c>
      <c r="G557" s="25">
        <v>0</v>
      </c>
      <c r="H557" s="23">
        <v>39716</v>
      </c>
      <c r="I557" s="5">
        <v>80</v>
      </c>
      <c r="N557" s="25">
        <v>8.27</v>
      </c>
      <c r="O557" s="39">
        <v>1.9729000000000001</v>
      </c>
      <c r="R557">
        <v>4.79</v>
      </c>
      <c r="T557">
        <v>8.8929999999999995E-2</v>
      </c>
      <c r="U557">
        <v>44.91</v>
      </c>
      <c r="V557">
        <v>257.5</v>
      </c>
      <c r="W557">
        <v>0.80500000000000005</v>
      </c>
      <c r="X557">
        <v>1.64</v>
      </c>
      <c r="AA557" t="s">
        <v>71</v>
      </c>
    </row>
    <row r="558" spans="1:27" x14ac:dyDescent="0.2">
      <c r="A558" s="29"/>
      <c r="B558" s="25">
        <v>2009</v>
      </c>
      <c r="C558" s="25">
        <v>6</v>
      </c>
      <c r="D558" s="25">
        <v>60</v>
      </c>
      <c r="E558" s="25">
        <v>30</v>
      </c>
      <c r="F558" s="25">
        <v>30</v>
      </c>
      <c r="G558" s="25">
        <v>0</v>
      </c>
      <c r="H558" s="23">
        <v>39716</v>
      </c>
      <c r="I558" s="5">
        <v>80</v>
      </c>
      <c r="N558" s="25">
        <v>5.32</v>
      </c>
      <c r="O558" s="39">
        <v>2.0830000000000002</v>
      </c>
      <c r="R558">
        <v>4.99</v>
      </c>
      <c r="T558">
        <v>9.5490000000000005E-2</v>
      </c>
      <c r="U558">
        <v>35.04</v>
      </c>
      <c r="V558">
        <v>221.5</v>
      </c>
      <c r="W558">
        <v>0.94099999999999995</v>
      </c>
      <c r="X558">
        <v>1.68</v>
      </c>
      <c r="AA558" t="s">
        <v>71</v>
      </c>
    </row>
    <row r="559" spans="1:27" ht="15" x14ac:dyDescent="0.25">
      <c r="A559" s="44" t="s">
        <v>182</v>
      </c>
      <c r="B559" s="40">
        <v>2010</v>
      </c>
      <c r="C559">
        <v>1</v>
      </c>
      <c r="D559">
        <v>0</v>
      </c>
      <c r="E559">
        <v>0</v>
      </c>
      <c r="F559">
        <v>0</v>
      </c>
      <c r="G559">
        <v>0</v>
      </c>
      <c r="H559" s="45" t="s">
        <v>185</v>
      </c>
      <c r="I559"/>
      <c r="J559" s="63">
        <v>0.62050000000000005</v>
      </c>
      <c r="K559">
        <v>47</v>
      </c>
      <c r="L559"/>
      <c r="M559"/>
      <c r="N559" s="39">
        <v>34.426270772685001</v>
      </c>
      <c r="O559" s="39">
        <v>2.5106999999999999</v>
      </c>
      <c r="R559" s="41">
        <v>6.3900000000000006</v>
      </c>
      <c r="T559" s="39">
        <v>0.10469000000000001</v>
      </c>
      <c r="U559" s="39">
        <v>32.807250000000003</v>
      </c>
      <c r="W559" s="39">
        <v>0.84</v>
      </c>
      <c r="X559" s="39">
        <f>(1.8*W559)+0.35</f>
        <v>1.8620000000000001</v>
      </c>
      <c r="AA559" s="15" t="s">
        <v>186</v>
      </c>
    </row>
    <row r="560" spans="1:27" ht="15" x14ac:dyDescent="0.25">
      <c r="A560" s="15" t="s">
        <v>183</v>
      </c>
      <c r="B560" s="40">
        <v>2010</v>
      </c>
      <c r="C560">
        <v>2</v>
      </c>
      <c r="D560">
        <v>0</v>
      </c>
      <c r="E560">
        <v>0</v>
      </c>
      <c r="F560">
        <v>0</v>
      </c>
      <c r="G560">
        <v>0</v>
      </c>
      <c r="H560" s="45" t="s">
        <v>185</v>
      </c>
      <c r="I560"/>
      <c r="J560" s="63">
        <v>0.29400000000000004</v>
      </c>
      <c r="K560">
        <v>47</v>
      </c>
      <c r="L560"/>
      <c r="M560"/>
      <c r="N560" s="39">
        <v>18.518178246727498</v>
      </c>
      <c r="O560" s="39">
        <v>2.59762</v>
      </c>
      <c r="R560" s="41">
        <v>5.54</v>
      </c>
      <c r="T560" s="39">
        <v>7.8799999999999995E-2</v>
      </c>
      <c r="U560" s="39">
        <v>2.5268500000000005</v>
      </c>
      <c r="W560" s="39">
        <v>0.60299999999999998</v>
      </c>
      <c r="X560" s="39">
        <f t="shared" ref="X560:X564" si="8">(1.8*W560)+0.35</f>
        <v>1.4354</v>
      </c>
      <c r="AA560" s="15" t="s">
        <v>186</v>
      </c>
    </row>
    <row r="561" spans="1:41" ht="15" x14ac:dyDescent="0.25">
      <c r="A561" s="15" t="s">
        <v>184</v>
      </c>
      <c r="B561" s="40">
        <v>2010</v>
      </c>
      <c r="C561">
        <v>3</v>
      </c>
      <c r="D561">
        <v>0</v>
      </c>
      <c r="E561">
        <v>30</v>
      </c>
      <c r="F561">
        <v>0</v>
      </c>
      <c r="G561">
        <v>0</v>
      </c>
      <c r="H561" s="45" t="s">
        <v>185</v>
      </c>
      <c r="I561"/>
      <c r="J561" s="63">
        <v>0.42899999999999999</v>
      </c>
      <c r="K561">
        <v>47</v>
      </c>
      <c r="L561"/>
      <c r="M561"/>
      <c r="N561" s="39">
        <v>24.411951305279995</v>
      </c>
      <c r="O561" s="39">
        <v>2.2206000000000001</v>
      </c>
      <c r="R561" s="41">
        <v>5.4</v>
      </c>
      <c r="T561" s="39">
        <v>7.5600000000000001E-2</v>
      </c>
      <c r="U561" s="39">
        <v>42.487050000000004</v>
      </c>
      <c r="W561" s="39">
        <v>0.65900000000000003</v>
      </c>
      <c r="X561" s="39">
        <f t="shared" si="8"/>
        <v>1.5362</v>
      </c>
      <c r="AA561" s="15" t="s">
        <v>186</v>
      </c>
    </row>
    <row r="562" spans="1:41" ht="15" x14ac:dyDescent="0.25">
      <c r="B562" s="40">
        <v>2010</v>
      </c>
      <c r="C562">
        <v>4</v>
      </c>
      <c r="D562">
        <v>60</v>
      </c>
      <c r="E562">
        <v>30</v>
      </c>
      <c r="F562">
        <v>0</v>
      </c>
      <c r="G562">
        <v>0</v>
      </c>
      <c r="H562" s="45" t="s">
        <v>185</v>
      </c>
      <c r="I562"/>
      <c r="J562" s="63">
        <v>0.4335</v>
      </c>
      <c r="K562">
        <v>47</v>
      </c>
      <c r="L562"/>
      <c r="M562"/>
      <c r="N562" s="39">
        <v>35.676356042002496</v>
      </c>
      <c r="O562" s="39">
        <v>2.6787999999999998</v>
      </c>
      <c r="R562" s="41">
        <v>5</v>
      </c>
      <c r="T562" s="39">
        <v>9.3560000000000004E-2</v>
      </c>
      <c r="U562" s="39">
        <v>28.153499999999994</v>
      </c>
      <c r="W562" s="39">
        <v>0.73399999999999999</v>
      </c>
      <c r="X562" s="39">
        <f t="shared" si="8"/>
        <v>1.6711999999999998</v>
      </c>
      <c r="AA562" s="15" t="s">
        <v>186</v>
      </c>
    </row>
    <row r="563" spans="1:41" ht="15" x14ac:dyDescent="0.25">
      <c r="B563" s="40">
        <v>2010</v>
      </c>
      <c r="C563">
        <v>5</v>
      </c>
      <c r="D563">
        <v>60</v>
      </c>
      <c r="E563">
        <v>30</v>
      </c>
      <c r="F563">
        <v>30</v>
      </c>
      <c r="G563">
        <v>0</v>
      </c>
      <c r="H563" s="45" t="s">
        <v>185</v>
      </c>
      <c r="I563"/>
      <c r="J563" s="63">
        <v>0.41300000000000003</v>
      </c>
      <c r="K563">
        <v>47</v>
      </c>
      <c r="L563"/>
      <c r="M563"/>
      <c r="N563" s="39">
        <v>37.017678177810005</v>
      </c>
      <c r="O563" s="39">
        <v>2.8313000000000001</v>
      </c>
      <c r="R563" s="41">
        <v>4.7850000000000001</v>
      </c>
      <c r="T563" s="39">
        <v>8.8929999999999995E-2</v>
      </c>
      <c r="U563" s="39">
        <v>44.907000000000004</v>
      </c>
      <c r="W563" s="39">
        <v>0.80500000000000005</v>
      </c>
      <c r="X563" s="39">
        <f t="shared" si="8"/>
        <v>1.7989999999999999</v>
      </c>
      <c r="AA563" s="15" t="s">
        <v>186</v>
      </c>
    </row>
    <row r="564" spans="1:41" ht="15" x14ac:dyDescent="0.25">
      <c r="B564" s="40">
        <v>2010</v>
      </c>
      <c r="C564">
        <v>6</v>
      </c>
      <c r="D564">
        <v>60</v>
      </c>
      <c r="E564">
        <v>30</v>
      </c>
      <c r="F564">
        <v>30</v>
      </c>
      <c r="G564">
        <v>0</v>
      </c>
      <c r="H564" s="45" t="s">
        <v>185</v>
      </c>
      <c r="I564"/>
      <c r="J564" s="63">
        <v>0.5675</v>
      </c>
      <c r="K564">
        <v>47</v>
      </c>
      <c r="L564"/>
      <c r="M564"/>
      <c r="N564" s="39">
        <v>39.721065231375015</v>
      </c>
      <c r="O564" s="39">
        <v>2.8134999999999999</v>
      </c>
      <c r="R564" s="41">
        <v>4.99</v>
      </c>
      <c r="T564" s="39">
        <v>9.5490000000000005E-2</v>
      </c>
      <c r="U564" s="39">
        <v>35.041049999999998</v>
      </c>
      <c r="W564" s="39">
        <v>0.94099999999999995</v>
      </c>
      <c r="X564" s="39">
        <f t="shared" si="8"/>
        <v>2.0438000000000001</v>
      </c>
      <c r="AA564" s="15" t="s">
        <v>186</v>
      </c>
    </row>
    <row r="565" spans="1:41" s="40" customFormat="1" ht="15" x14ac:dyDescent="0.25">
      <c r="B565" s="40">
        <v>2011</v>
      </c>
      <c r="C565" s="40">
        <v>1</v>
      </c>
      <c r="D565" s="40">
        <v>240</v>
      </c>
      <c r="E565" s="40">
        <v>0</v>
      </c>
      <c r="F565" s="40">
        <v>0</v>
      </c>
      <c r="G565" s="40">
        <v>0</v>
      </c>
      <c r="H565" s="43">
        <v>40451</v>
      </c>
      <c r="I565" s="40">
        <v>90</v>
      </c>
      <c r="J565" s="62">
        <v>0.62346999999999997</v>
      </c>
      <c r="N565" s="39">
        <v>19.148468526000002</v>
      </c>
      <c r="O565" s="39">
        <v>2.2536</v>
      </c>
      <c r="R565" s="41">
        <v>6.48</v>
      </c>
      <c r="T565" s="39">
        <v>8.4409999999999999E-2</v>
      </c>
      <c r="U565" s="39">
        <v>35.670099999999998</v>
      </c>
      <c r="W565" s="42">
        <v>0.78500000000000003</v>
      </c>
      <c r="X565" s="39">
        <f>(1.8*W565)+0.35</f>
        <v>1.7629999999999999</v>
      </c>
      <c r="AA565" s="46" t="s">
        <v>187</v>
      </c>
    </row>
    <row r="566" spans="1:41" s="40" customFormat="1" ht="15" x14ac:dyDescent="0.25">
      <c r="B566" s="40">
        <v>2011</v>
      </c>
      <c r="C566" s="40">
        <v>2</v>
      </c>
      <c r="D566" s="40">
        <v>0</v>
      </c>
      <c r="E566" s="40">
        <v>0</v>
      </c>
      <c r="F566" s="40">
        <v>0</v>
      </c>
      <c r="G566" s="40">
        <v>0</v>
      </c>
      <c r="H566" s="43">
        <v>40451</v>
      </c>
      <c r="I566" s="40">
        <v>90</v>
      </c>
      <c r="J566" s="62">
        <v>0.29053499999999999</v>
      </c>
      <c r="N566" s="39">
        <v>6.4270760533269238</v>
      </c>
      <c r="O566" s="39">
        <v>2.1696999999999997</v>
      </c>
      <c r="R566" s="41">
        <v>5.43</v>
      </c>
      <c r="T566" s="39">
        <v>7.1499999999999994E-2</v>
      </c>
      <c r="U566" s="39">
        <v>6.8041999999999998</v>
      </c>
      <c r="W566" s="42">
        <v>0.63100000000000001</v>
      </c>
      <c r="X566" s="39">
        <f t="shared" ref="X566:X576" si="9">(1.8*W566)+0.35</f>
        <v>1.4858000000000002</v>
      </c>
      <c r="AA566" s="46" t="s">
        <v>187</v>
      </c>
    </row>
    <row r="567" spans="1:41" s="40" customFormat="1" ht="15" x14ac:dyDescent="0.25">
      <c r="B567" s="40">
        <v>2011</v>
      </c>
      <c r="C567" s="40">
        <v>3</v>
      </c>
      <c r="D567" s="40">
        <v>0</v>
      </c>
      <c r="E567" s="40">
        <v>30</v>
      </c>
      <c r="F567" s="40">
        <v>0</v>
      </c>
      <c r="G567" s="40">
        <v>0</v>
      </c>
      <c r="H567" s="43">
        <v>40451</v>
      </c>
      <c r="I567" s="46">
        <v>90</v>
      </c>
      <c r="J567" s="62">
        <v>0.31301000000000001</v>
      </c>
      <c r="K567" s="46"/>
      <c r="L567" s="46"/>
      <c r="M567" s="46"/>
      <c r="N567" s="39">
        <v>8.4494429871161572</v>
      </c>
      <c r="O567" s="39">
        <v>1.9589000000000001</v>
      </c>
      <c r="R567" s="41">
        <v>5.4350000000000005</v>
      </c>
      <c r="T567" s="39">
        <v>6.6129999999999994E-2</v>
      </c>
      <c r="U567" s="39">
        <v>46.921910000000004</v>
      </c>
      <c r="W567" s="42">
        <v>0.62</v>
      </c>
      <c r="X567" s="39">
        <f t="shared" si="9"/>
        <v>1.4660000000000002</v>
      </c>
      <c r="AA567" s="46" t="s">
        <v>187</v>
      </c>
    </row>
    <row r="568" spans="1:41" s="40" customFormat="1" ht="15" x14ac:dyDescent="0.25">
      <c r="B568" s="40">
        <v>2011</v>
      </c>
      <c r="C568" s="40">
        <v>4</v>
      </c>
      <c r="D568" s="40">
        <v>60</v>
      </c>
      <c r="E568" s="40">
        <v>30</v>
      </c>
      <c r="F568" s="40">
        <v>0</v>
      </c>
      <c r="G568" s="40">
        <v>0</v>
      </c>
      <c r="H568" s="43">
        <v>40451</v>
      </c>
      <c r="I568" s="47">
        <v>90</v>
      </c>
      <c r="J568" s="62">
        <v>0.6844349999999999</v>
      </c>
      <c r="K568" s="47"/>
      <c r="L568" s="47"/>
      <c r="M568" s="47"/>
      <c r="N568" s="39">
        <v>23.147570857569235</v>
      </c>
      <c r="O568" s="39">
        <v>2.5939000000000001</v>
      </c>
      <c r="R568" s="41">
        <v>4.8600000000000003</v>
      </c>
      <c r="T568" s="39">
        <v>8.6230000000000001E-2</v>
      </c>
      <c r="U568" s="39">
        <v>50.633240000000001</v>
      </c>
      <c r="W568" s="42">
        <v>0.75900000000000001</v>
      </c>
      <c r="X568" s="39">
        <f t="shared" si="9"/>
        <v>1.7162000000000002</v>
      </c>
      <c r="AA568" s="46" t="s">
        <v>187</v>
      </c>
    </row>
    <row r="569" spans="1:41" s="40" customFormat="1" ht="15" x14ac:dyDescent="0.25">
      <c r="B569" s="40">
        <v>2011</v>
      </c>
      <c r="C569" s="40">
        <v>5</v>
      </c>
      <c r="D569" s="40">
        <v>60</v>
      </c>
      <c r="E569" s="40">
        <v>30</v>
      </c>
      <c r="F569" s="40">
        <v>30</v>
      </c>
      <c r="G569" s="40">
        <v>0</v>
      </c>
      <c r="H569" s="43">
        <v>40451</v>
      </c>
      <c r="I569" s="47">
        <v>90</v>
      </c>
      <c r="J569" s="62">
        <v>0.71372499999999994</v>
      </c>
      <c r="K569" s="47"/>
      <c r="L569" s="47"/>
      <c r="M569" s="47"/>
      <c r="N569" s="39">
        <v>23.818030269583847</v>
      </c>
      <c r="O569" s="39">
        <v>2.5314000000000001</v>
      </c>
      <c r="R569" s="41">
        <v>4.75</v>
      </c>
      <c r="T569" s="39">
        <v>7.6850000000000002E-2</v>
      </c>
      <c r="U569" s="39">
        <v>56.936609999999995</v>
      </c>
      <c r="W569" s="42">
        <v>0.76100000000000001</v>
      </c>
      <c r="X569" s="39">
        <f t="shared" si="9"/>
        <v>1.7198000000000002</v>
      </c>
      <c r="AA569" s="46" t="s">
        <v>187</v>
      </c>
      <c r="AC569" s="53" t="s">
        <v>66</v>
      </c>
      <c r="AD569" s="53" t="s">
        <v>66</v>
      </c>
    </row>
    <row r="570" spans="1:41" s="40" customFormat="1" ht="15" x14ac:dyDescent="0.25">
      <c r="B570" s="40">
        <v>2011</v>
      </c>
      <c r="C570" s="40">
        <v>6</v>
      </c>
      <c r="D570" s="40">
        <v>60</v>
      </c>
      <c r="E570" s="40">
        <v>30</v>
      </c>
      <c r="F570" s="40">
        <v>30</v>
      </c>
      <c r="G570" s="40">
        <v>0</v>
      </c>
      <c r="H570" s="43">
        <v>40451</v>
      </c>
      <c r="I570" s="47">
        <v>90</v>
      </c>
      <c r="J570" s="62">
        <v>0.72470000000000001</v>
      </c>
      <c r="K570" s="47"/>
      <c r="L570" s="47"/>
      <c r="M570" s="47"/>
      <c r="N570" s="39">
        <v>24.932517517938461</v>
      </c>
      <c r="O570" s="39">
        <v>2.8309000000000002</v>
      </c>
      <c r="R570" s="41">
        <v>5.1349999999999998</v>
      </c>
      <c r="T570" s="39">
        <v>7.5759999999999994E-2</v>
      </c>
      <c r="U570" s="39">
        <v>46.68627</v>
      </c>
      <c r="W570" s="42">
        <v>0.79100000000000004</v>
      </c>
      <c r="X570" s="39">
        <f t="shared" si="9"/>
        <v>1.7738</v>
      </c>
      <c r="AA570" s="46" t="s">
        <v>187</v>
      </c>
      <c r="AC570" s="53" t="s">
        <v>199</v>
      </c>
      <c r="AD570" s="53" t="s">
        <v>200</v>
      </c>
    </row>
    <row r="571" spans="1:41" s="40" customFormat="1" ht="15" x14ac:dyDescent="0.25">
      <c r="B571" s="40">
        <v>2012</v>
      </c>
      <c r="C571" s="40">
        <v>1</v>
      </c>
      <c r="D571" s="40">
        <v>0</v>
      </c>
      <c r="E571" s="40">
        <v>0</v>
      </c>
      <c r="F571" s="40">
        <v>0</v>
      </c>
      <c r="G571" s="40">
        <v>0</v>
      </c>
      <c r="H571" s="43">
        <v>40829</v>
      </c>
      <c r="I571" s="47">
        <v>90</v>
      </c>
      <c r="J571" s="51">
        <v>0.73626000000000003</v>
      </c>
      <c r="K571" s="47">
        <v>91</v>
      </c>
      <c r="L571" s="52">
        <v>0.72209000000000001</v>
      </c>
      <c r="M571" s="47">
        <v>96</v>
      </c>
      <c r="N571" s="40">
        <v>39.520000000000003</v>
      </c>
      <c r="O571" s="61">
        <v>1.9443999999999999</v>
      </c>
      <c r="R571" s="41">
        <v>6.55</v>
      </c>
      <c r="T571" s="39">
        <v>8.1449999999999995E-2</v>
      </c>
      <c r="U571" s="39">
        <v>43.525689999999997</v>
      </c>
      <c r="V571" s="40">
        <v>255</v>
      </c>
      <c r="W571" s="42">
        <v>0.95099999999999996</v>
      </c>
      <c r="X571" s="39">
        <f t="shared" si="9"/>
        <v>2.0617999999999999</v>
      </c>
      <c r="AA571" s="46" t="s">
        <v>71</v>
      </c>
      <c r="AC571" s="54">
        <v>39.855000000000004</v>
      </c>
      <c r="AD571" s="54">
        <v>10.024999999999999</v>
      </c>
    </row>
    <row r="572" spans="1:41" s="40" customFormat="1" ht="15" x14ac:dyDescent="0.25">
      <c r="B572" s="40">
        <v>2012</v>
      </c>
      <c r="C572" s="40">
        <v>2</v>
      </c>
      <c r="D572" s="40">
        <v>0</v>
      </c>
      <c r="E572" s="40">
        <v>0</v>
      </c>
      <c r="F572" s="40">
        <v>0</v>
      </c>
      <c r="G572" s="40">
        <v>0</v>
      </c>
      <c r="H572" s="43">
        <v>40829</v>
      </c>
      <c r="I572" s="40">
        <v>90</v>
      </c>
      <c r="J572" s="51">
        <v>0.28583999999999998</v>
      </c>
      <c r="K572" s="40">
        <v>91</v>
      </c>
      <c r="L572" s="52">
        <v>0.34588000000000002</v>
      </c>
      <c r="M572" s="40">
        <v>96</v>
      </c>
      <c r="N572" s="40">
        <v>15.22</v>
      </c>
      <c r="O572" s="61">
        <v>1.7883</v>
      </c>
      <c r="R572" s="41">
        <v>5.3949999999999996</v>
      </c>
      <c r="T572" s="39">
        <v>5.2864000000000001E-2</v>
      </c>
      <c r="U572" s="39">
        <v>7.9134100000000007</v>
      </c>
      <c r="V572" s="40">
        <v>140.5</v>
      </c>
      <c r="W572" s="42">
        <v>1.0996666666666666</v>
      </c>
      <c r="X572" s="39">
        <f t="shared" si="9"/>
        <v>2.3293999999999997</v>
      </c>
      <c r="AA572" s="46" t="s">
        <v>71</v>
      </c>
      <c r="AC572" s="54">
        <v>22.130000000000003</v>
      </c>
      <c r="AD572" s="54">
        <v>5.18</v>
      </c>
    </row>
    <row r="573" spans="1:41" s="40" customFormat="1" ht="15" x14ac:dyDescent="0.25">
      <c r="B573" s="40">
        <v>2012</v>
      </c>
      <c r="C573" s="40">
        <v>3</v>
      </c>
      <c r="D573" s="40">
        <v>0</v>
      </c>
      <c r="E573" s="40">
        <v>30</v>
      </c>
      <c r="F573" s="40">
        <v>0</v>
      </c>
      <c r="G573" s="40">
        <v>0</v>
      </c>
      <c r="H573" s="43">
        <v>40829</v>
      </c>
      <c r="I573" s="40">
        <v>90</v>
      </c>
      <c r="J573" s="51">
        <v>0.38868000000000003</v>
      </c>
      <c r="K573" s="47">
        <v>91</v>
      </c>
      <c r="L573" s="52">
        <v>0.41110999999999998</v>
      </c>
      <c r="M573" s="47">
        <v>96</v>
      </c>
      <c r="N573" s="40">
        <v>19.41</v>
      </c>
      <c r="O573" s="61">
        <v>1.5578000000000001</v>
      </c>
      <c r="R573" s="41">
        <v>5.3149999999999995</v>
      </c>
      <c r="T573" s="39">
        <v>5.636E-2</v>
      </c>
      <c r="U573" s="39">
        <v>68.547390000000007</v>
      </c>
      <c r="V573" s="40">
        <v>146</v>
      </c>
      <c r="W573" s="42">
        <v>0.73699999999999999</v>
      </c>
      <c r="X573" s="39">
        <f t="shared" si="9"/>
        <v>1.6766000000000001</v>
      </c>
      <c r="AA573" s="46" t="s">
        <v>71</v>
      </c>
      <c r="AC573" s="54">
        <v>19.55</v>
      </c>
      <c r="AD573" s="54">
        <v>6.1350000000000007</v>
      </c>
    </row>
    <row r="574" spans="1:41" s="40" customFormat="1" ht="15" x14ac:dyDescent="0.25">
      <c r="B574" s="40">
        <v>2012</v>
      </c>
      <c r="C574" s="40">
        <v>4</v>
      </c>
      <c r="D574" s="40">
        <v>60</v>
      </c>
      <c r="E574" s="40">
        <v>30</v>
      </c>
      <c r="F574" s="40">
        <v>0</v>
      </c>
      <c r="G574" s="40">
        <v>0</v>
      </c>
      <c r="H574" s="43">
        <v>40829</v>
      </c>
      <c r="I574" s="46">
        <v>90</v>
      </c>
      <c r="J574" s="51">
        <v>0.66135999999999995</v>
      </c>
      <c r="K574" s="40">
        <v>91</v>
      </c>
      <c r="L574" s="52">
        <v>0.68274000000000001</v>
      </c>
      <c r="M574" s="40">
        <v>96</v>
      </c>
      <c r="N574" s="40">
        <v>44.37</v>
      </c>
      <c r="O574" s="61">
        <v>1.7587999999999999</v>
      </c>
      <c r="R574" s="41">
        <v>4.72</v>
      </c>
      <c r="T574" s="39">
        <v>8.5489999999999997E-2</v>
      </c>
      <c r="U574" s="39">
        <v>56.560249999999996</v>
      </c>
      <c r="V574" s="40">
        <v>150</v>
      </c>
      <c r="W574" s="42">
        <v>0.86699999999999999</v>
      </c>
      <c r="X574" s="39">
        <f t="shared" si="9"/>
        <v>1.9106000000000001</v>
      </c>
      <c r="AA574" s="46" t="s">
        <v>71</v>
      </c>
      <c r="AC574" s="54">
        <v>31.785</v>
      </c>
      <c r="AD574" s="54">
        <v>10.16</v>
      </c>
    </row>
    <row r="575" spans="1:41" s="40" customFormat="1" ht="15.75" x14ac:dyDescent="0.25">
      <c r="B575" s="40">
        <v>2012</v>
      </c>
      <c r="C575" s="40">
        <v>5</v>
      </c>
      <c r="D575" s="40">
        <v>60</v>
      </c>
      <c r="E575" s="40">
        <v>30</v>
      </c>
      <c r="F575" s="40">
        <v>30</v>
      </c>
      <c r="G575" s="40">
        <v>0</v>
      </c>
      <c r="H575" s="43">
        <v>40829</v>
      </c>
      <c r="I575" s="47">
        <v>90</v>
      </c>
      <c r="J575" s="51">
        <v>0.66629000000000005</v>
      </c>
      <c r="K575" s="47">
        <v>91</v>
      </c>
      <c r="L575" s="52">
        <v>0.71811000000000003</v>
      </c>
      <c r="M575" s="47">
        <v>96</v>
      </c>
      <c r="N575" s="40">
        <v>46.67</v>
      </c>
      <c r="O575" s="61">
        <v>1.7827999999999999</v>
      </c>
      <c r="R575" s="41">
        <v>4.6349999999999998</v>
      </c>
      <c r="T575" s="39">
        <v>6.8959999999999994E-2</v>
      </c>
      <c r="U575" s="39">
        <v>51.672289999999997</v>
      </c>
      <c r="V575" s="40">
        <v>231.5</v>
      </c>
      <c r="W575" s="42">
        <v>0.85399999999999998</v>
      </c>
      <c r="X575" s="39">
        <f t="shared" si="9"/>
        <v>1.8872</v>
      </c>
      <c r="AA575" s="46" t="s">
        <v>71</v>
      </c>
      <c r="AC575" s="54">
        <v>31.009999999999998</v>
      </c>
      <c r="AD575" s="54">
        <v>13.94</v>
      </c>
      <c r="AE575" s="55" t="s">
        <v>202</v>
      </c>
      <c r="AF575" s="56" t="s">
        <v>59</v>
      </c>
      <c r="AG575" s="56" t="s">
        <v>203</v>
      </c>
      <c r="AH575" s="57" t="s">
        <v>204</v>
      </c>
      <c r="AI575" s="57" t="s">
        <v>205</v>
      </c>
      <c r="AJ575" s="57" t="s">
        <v>206</v>
      </c>
      <c r="AK575" s="57" t="s">
        <v>207</v>
      </c>
      <c r="AL575" s="57" t="s">
        <v>208</v>
      </c>
      <c r="AM575" s="57" t="s">
        <v>209</v>
      </c>
      <c r="AN575" s="58" t="s">
        <v>210</v>
      </c>
      <c r="AO575" s="59" t="s">
        <v>211</v>
      </c>
    </row>
    <row r="576" spans="1:41" s="40" customFormat="1" ht="15.75" x14ac:dyDescent="0.25">
      <c r="B576" s="40">
        <v>2012</v>
      </c>
      <c r="C576" s="40">
        <v>6</v>
      </c>
      <c r="D576" s="40">
        <v>60</v>
      </c>
      <c r="E576" s="40">
        <v>30</v>
      </c>
      <c r="F576" s="40">
        <v>30</v>
      </c>
      <c r="G576" s="40">
        <v>0</v>
      </c>
      <c r="H576" s="43">
        <v>40829</v>
      </c>
      <c r="I576" s="47">
        <v>90</v>
      </c>
      <c r="J576" s="51">
        <v>0.73980000000000001</v>
      </c>
      <c r="K576" s="40">
        <v>91</v>
      </c>
      <c r="L576" s="52">
        <v>0.76002999999999998</v>
      </c>
      <c r="M576" s="40">
        <v>96</v>
      </c>
      <c r="N576" s="40">
        <v>44.76</v>
      </c>
      <c r="O576" s="61">
        <v>1.9573</v>
      </c>
      <c r="R576" s="41">
        <v>5.1749999999999998</v>
      </c>
      <c r="T576" s="39">
        <v>7.7170000000000002E-2</v>
      </c>
      <c r="U576" s="39">
        <v>43.060169999999999</v>
      </c>
      <c r="V576" s="40">
        <v>197.5</v>
      </c>
      <c r="W576" s="42">
        <v>0.86399999999999999</v>
      </c>
      <c r="X576" s="39">
        <f t="shared" si="9"/>
        <v>1.9051999999999998</v>
      </c>
      <c r="AA576" s="46" t="s">
        <v>71</v>
      </c>
      <c r="AC576" s="54">
        <v>25.305</v>
      </c>
      <c r="AD576" s="54">
        <v>25.165000000000003</v>
      </c>
      <c r="AE576" s="55"/>
      <c r="AF576" s="56" t="s">
        <v>65</v>
      </c>
      <c r="AG576" s="56" t="s">
        <v>65</v>
      </c>
      <c r="AH576" s="56" t="s">
        <v>65</v>
      </c>
      <c r="AI576" s="56" t="s">
        <v>65</v>
      </c>
      <c r="AJ576" s="57" t="s">
        <v>65</v>
      </c>
      <c r="AK576" s="57" t="s">
        <v>65</v>
      </c>
      <c r="AL576" s="57" t="s">
        <v>66</v>
      </c>
      <c r="AM576" s="57" t="s">
        <v>66</v>
      </c>
      <c r="AN576" s="57" t="s">
        <v>66</v>
      </c>
      <c r="AO576" s="57" t="s">
        <v>66</v>
      </c>
    </row>
    <row r="577" spans="2:41" ht="15.75" x14ac:dyDescent="0.25">
      <c r="B577" s="40">
        <v>2013</v>
      </c>
      <c r="C577" s="40">
        <v>1</v>
      </c>
      <c r="D577" s="40">
        <v>0</v>
      </c>
      <c r="E577" s="40">
        <v>0</v>
      </c>
      <c r="F577" s="40">
        <v>0</v>
      </c>
      <c r="G577" s="40">
        <v>0</v>
      </c>
      <c r="H577" s="23">
        <v>41191</v>
      </c>
      <c r="I577" s="47">
        <v>80</v>
      </c>
      <c r="J577" s="64">
        <v>0.49007499999999998</v>
      </c>
      <c r="K577" s="40">
        <v>82</v>
      </c>
      <c r="L577"/>
      <c r="M577"/>
      <c r="N577" s="40">
        <v>42.56</v>
      </c>
      <c r="O577">
        <v>1.7915666666666665</v>
      </c>
      <c r="R577">
        <v>6.19</v>
      </c>
      <c r="T577">
        <v>9.6000000000000002E-2</v>
      </c>
      <c r="U577">
        <v>81.34</v>
      </c>
      <c r="V577">
        <v>636</v>
      </c>
      <c r="W577">
        <v>0.96699999999999997</v>
      </c>
      <c r="X577">
        <v>2.0910000000000002</v>
      </c>
      <c r="AA577" s="46" t="s">
        <v>201</v>
      </c>
      <c r="AE577" s="59" t="s">
        <v>57</v>
      </c>
      <c r="AF577" s="60">
        <v>0.45900000000000002</v>
      </c>
      <c r="AG577" s="60">
        <v>5.2999999999999999E-2</v>
      </c>
      <c r="AH577" s="60">
        <v>0.51400000000000001</v>
      </c>
      <c r="AI577" s="60">
        <v>0.151</v>
      </c>
      <c r="AJ577" s="60">
        <v>5.0000000000000001E-3</v>
      </c>
      <c r="AK577" s="60">
        <v>0.129</v>
      </c>
      <c r="AL577" s="56">
        <v>58.841999999999999</v>
      </c>
      <c r="AM577" s="56">
        <v>41.228999999999999</v>
      </c>
      <c r="AN577" s="56">
        <v>5.2430000000000003</v>
      </c>
      <c r="AO577" s="56">
        <v>24.183</v>
      </c>
    </row>
    <row r="578" spans="2:41" ht="15.75" x14ac:dyDescent="0.25">
      <c r="B578" s="40">
        <v>2013</v>
      </c>
      <c r="C578" s="40">
        <v>2</v>
      </c>
      <c r="D578" s="40">
        <v>0</v>
      </c>
      <c r="E578" s="40">
        <v>0</v>
      </c>
      <c r="F578" s="40">
        <v>0</v>
      </c>
      <c r="G578" s="40">
        <v>0</v>
      </c>
      <c r="H578" s="23">
        <v>41191</v>
      </c>
      <c r="I578" s="47">
        <v>80</v>
      </c>
      <c r="J578" s="64">
        <v>0.22716500000000001</v>
      </c>
      <c r="K578" s="40">
        <v>82</v>
      </c>
      <c r="L578"/>
      <c r="M578"/>
      <c r="N578" s="40">
        <v>15.32</v>
      </c>
      <c r="O578">
        <v>1.6744666666666665</v>
      </c>
      <c r="R578">
        <v>5.3</v>
      </c>
      <c r="T578">
        <v>6.3E-2</v>
      </c>
      <c r="U578">
        <v>10.47</v>
      </c>
      <c r="V578">
        <v>269</v>
      </c>
      <c r="W578">
        <v>0.63900000000000001</v>
      </c>
      <c r="X578">
        <v>1.5</v>
      </c>
      <c r="AA578" s="46" t="s">
        <v>201</v>
      </c>
      <c r="AE578" s="59" t="s">
        <v>58</v>
      </c>
      <c r="AF578" s="60">
        <v>0.33600000000000002</v>
      </c>
      <c r="AG578" s="60">
        <v>3.6999999999999998E-2</v>
      </c>
      <c r="AH578" s="60">
        <v>0.432</v>
      </c>
      <c r="AI578" s="60">
        <v>0.129</v>
      </c>
      <c r="AJ578" s="60">
        <v>5.0000000000000001E-3</v>
      </c>
      <c r="AK578" s="60">
        <v>0.13100000000000001</v>
      </c>
      <c r="AL578" s="56">
        <v>40.832999999999998</v>
      </c>
      <c r="AM578" s="56">
        <v>42.523000000000003</v>
      </c>
      <c r="AN578" s="56">
        <v>5.4139999999999997</v>
      </c>
      <c r="AO578" s="56">
        <v>45.670999999999999</v>
      </c>
    </row>
    <row r="579" spans="2:41" ht="15.75" x14ac:dyDescent="0.25">
      <c r="B579" s="40">
        <v>2013</v>
      </c>
      <c r="C579" s="40">
        <v>3</v>
      </c>
      <c r="D579" s="40">
        <v>0</v>
      </c>
      <c r="E579" s="40">
        <v>30</v>
      </c>
      <c r="F579" s="40">
        <v>0</v>
      </c>
      <c r="G579" s="40">
        <v>0</v>
      </c>
      <c r="H579" s="23">
        <v>41191</v>
      </c>
      <c r="I579" s="47">
        <v>80</v>
      </c>
      <c r="J579" s="64">
        <v>0.30234499999999997</v>
      </c>
      <c r="K579" s="40">
        <v>82</v>
      </c>
      <c r="L579"/>
      <c r="M579"/>
      <c r="N579" s="40">
        <v>22.68</v>
      </c>
      <c r="O579">
        <v>1.5628666666666666</v>
      </c>
      <c r="R579">
        <v>5.18</v>
      </c>
      <c r="T579">
        <v>7.2999999999999995E-2</v>
      </c>
      <c r="U579">
        <v>76.86</v>
      </c>
      <c r="V579">
        <v>258</v>
      </c>
      <c r="W579">
        <v>0.65900000000000003</v>
      </c>
      <c r="X579">
        <v>1.536</v>
      </c>
      <c r="AA579" s="46" t="s">
        <v>201</v>
      </c>
      <c r="AE579" s="55" t="s">
        <v>59</v>
      </c>
      <c r="AF579" s="60">
        <v>0.43</v>
      </c>
      <c r="AG579" s="60">
        <v>0.04</v>
      </c>
      <c r="AH579" s="60">
        <v>0.48099999999999998</v>
      </c>
      <c r="AI579" s="60">
        <v>0.14499999999999999</v>
      </c>
      <c r="AJ579" s="60">
        <v>5.0000000000000001E-3</v>
      </c>
      <c r="AK579" s="60">
        <v>0.122</v>
      </c>
      <c r="AL579" s="56">
        <v>46.44</v>
      </c>
      <c r="AM579" s="56">
        <v>44.283999999999999</v>
      </c>
      <c r="AN579" s="56">
        <v>4.7789999999999999</v>
      </c>
      <c r="AO579" s="56">
        <v>61.762</v>
      </c>
    </row>
    <row r="580" spans="2:41" ht="15.75" x14ac:dyDescent="0.25">
      <c r="B580" s="40">
        <v>2013</v>
      </c>
      <c r="C580" s="40">
        <v>4</v>
      </c>
      <c r="D580" s="40">
        <v>60</v>
      </c>
      <c r="E580" s="40">
        <v>30</v>
      </c>
      <c r="F580" s="40">
        <v>0</v>
      </c>
      <c r="G580" s="40">
        <v>0</v>
      </c>
      <c r="H580" s="23">
        <v>41191</v>
      </c>
      <c r="I580" s="47">
        <v>80</v>
      </c>
      <c r="J580" s="64">
        <v>0.41730999999999996</v>
      </c>
      <c r="K580" s="40">
        <v>82</v>
      </c>
      <c r="L580"/>
      <c r="M580"/>
      <c r="N580" s="40">
        <v>52.08</v>
      </c>
      <c r="O580">
        <v>1.6704333333333334</v>
      </c>
      <c r="R580">
        <v>4.75</v>
      </c>
      <c r="T580">
        <v>9.8000000000000004E-2</v>
      </c>
      <c r="U580">
        <v>79.98</v>
      </c>
      <c r="V580">
        <v>376</v>
      </c>
      <c r="W580">
        <v>0.80800000000000005</v>
      </c>
      <c r="X580">
        <v>1.8049999999999999</v>
      </c>
      <c r="AA580" s="46" t="s">
        <v>201</v>
      </c>
      <c r="AE580" s="55" t="s">
        <v>60</v>
      </c>
      <c r="AF580" s="60">
        <v>0.373</v>
      </c>
      <c r="AG580" s="60">
        <v>3.3000000000000002E-2</v>
      </c>
      <c r="AH580" s="60">
        <v>0.45800000000000002</v>
      </c>
      <c r="AI580" s="60">
        <v>0.13200000000000001</v>
      </c>
      <c r="AJ580" s="60">
        <v>4.0000000000000001E-3</v>
      </c>
      <c r="AK580" s="60">
        <v>0.13100000000000001</v>
      </c>
      <c r="AL580" s="56">
        <v>74.489000000000004</v>
      </c>
      <c r="AM580" s="56">
        <v>33.018999999999998</v>
      </c>
      <c r="AN580" s="56">
        <v>4.2720000000000002</v>
      </c>
      <c r="AO580" s="56">
        <v>81.847999999999999</v>
      </c>
    </row>
    <row r="581" spans="2:41" ht="15.75" x14ac:dyDescent="0.25">
      <c r="B581" s="40">
        <v>2013</v>
      </c>
      <c r="C581" s="40">
        <v>5</v>
      </c>
      <c r="D581" s="40">
        <v>60</v>
      </c>
      <c r="E581" s="40">
        <v>30</v>
      </c>
      <c r="F581" s="40">
        <v>30</v>
      </c>
      <c r="G581" s="40">
        <v>0</v>
      </c>
      <c r="H581" s="23">
        <v>41191</v>
      </c>
      <c r="I581" s="47">
        <v>80</v>
      </c>
      <c r="J581" s="64">
        <v>0.39220500000000003</v>
      </c>
      <c r="K581" s="40">
        <v>82</v>
      </c>
      <c r="L581"/>
      <c r="M581"/>
      <c r="N581" s="40">
        <v>49.43</v>
      </c>
      <c r="O581">
        <v>1.6084666666666667</v>
      </c>
      <c r="R581">
        <v>4.57</v>
      </c>
      <c r="T581">
        <v>9.5000000000000001E-2</v>
      </c>
      <c r="U581">
        <v>88.72</v>
      </c>
      <c r="V581">
        <v>501</v>
      </c>
      <c r="W581">
        <v>0.82599999999999996</v>
      </c>
      <c r="X581">
        <v>1.837</v>
      </c>
      <c r="AA581" s="46" t="s">
        <v>201</v>
      </c>
      <c r="AE581" s="55" t="s">
        <v>61</v>
      </c>
      <c r="AF581" s="60">
        <v>0.36799999999999999</v>
      </c>
      <c r="AG581" s="60">
        <v>3.6999999999999998E-2</v>
      </c>
      <c r="AH581" s="60">
        <v>0.47</v>
      </c>
      <c r="AI581" s="60">
        <v>0.125</v>
      </c>
      <c r="AJ581" s="60">
        <v>4.0000000000000001E-3</v>
      </c>
      <c r="AK581" s="60">
        <v>0.11799999999999999</v>
      </c>
      <c r="AL581" s="56">
        <v>39.435000000000002</v>
      </c>
      <c r="AM581" s="56">
        <v>34.512</v>
      </c>
      <c r="AN581" s="56">
        <v>3.2690000000000001</v>
      </c>
      <c r="AO581" s="56">
        <v>102.553</v>
      </c>
    </row>
    <row r="582" spans="2:41" ht="15.75" x14ac:dyDescent="0.25">
      <c r="B582" s="40">
        <v>2013</v>
      </c>
      <c r="C582" s="40">
        <v>6</v>
      </c>
      <c r="D582" s="40">
        <v>60</v>
      </c>
      <c r="E582" s="40">
        <v>30</v>
      </c>
      <c r="F582" s="40">
        <v>30</v>
      </c>
      <c r="G582" s="40">
        <v>0</v>
      </c>
      <c r="H582" s="23">
        <v>41191</v>
      </c>
      <c r="I582" s="47">
        <v>80</v>
      </c>
      <c r="J582" s="64">
        <v>0.44118500000000005</v>
      </c>
      <c r="K582" s="40">
        <v>82</v>
      </c>
      <c r="L582"/>
      <c r="M582"/>
      <c r="N582" s="40">
        <v>53.15</v>
      </c>
      <c r="O582">
        <v>1.6740000000000002</v>
      </c>
      <c r="R582">
        <v>5.12</v>
      </c>
      <c r="T582">
        <v>0.10100000000000001</v>
      </c>
      <c r="U582">
        <v>73.849999999999994</v>
      </c>
      <c r="V582">
        <v>432</v>
      </c>
      <c r="W582">
        <v>0.81</v>
      </c>
      <c r="X582">
        <v>1.8080000000000001</v>
      </c>
      <c r="AA582" s="46" t="s">
        <v>201</v>
      </c>
      <c r="AE582" s="55" t="s">
        <v>62</v>
      </c>
      <c r="AF582" s="60">
        <v>0.46100000000000002</v>
      </c>
      <c r="AG582" s="60">
        <v>4.5999999999999999E-2</v>
      </c>
      <c r="AH582" s="60">
        <v>0.52900000000000003</v>
      </c>
      <c r="AI582" s="60">
        <v>0.151</v>
      </c>
      <c r="AJ582" s="60">
        <v>5.0000000000000001E-3</v>
      </c>
      <c r="AK582" s="60">
        <v>0.13100000000000001</v>
      </c>
      <c r="AL582" s="56">
        <v>46.103999999999999</v>
      </c>
      <c r="AM582" s="56">
        <v>41.643999999999998</v>
      </c>
      <c r="AN582" s="56">
        <v>4.2830000000000004</v>
      </c>
      <c r="AO582" s="56">
        <v>66.915999999999997</v>
      </c>
    </row>
    <row r="583" spans="2:41" ht="15" x14ac:dyDescent="0.25">
      <c r="B583" s="40">
        <v>2014</v>
      </c>
      <c r="C583" s="40">
        <v>1</v>
      </c>
      <c r="D583" s="40">
        <v>0</v>
      </c>
      <c r="E583" s="40">
        <v>0</v>
      </c>
      <c r="F583" s="40">
        <v>0</v>
      </c>
      <c r="G583" s="40">
        <v>0</v>
      </c>
      <c r="H583" s="23">
        <v>41569</v>
      </c>
      <c r="I583" s="40">
        <v>75</v>
      </c>
      <c r="J583" s="67">
        <v>0.44595000000000001</v>
      </c>
      <c r="K583" s="40">
        <v>72</v>
      </c>
      <c r="L583" s="68">
        <v>0.48459000000000002</v>
      </c>
      <c r="M583">
        <v>81</v>
      </c>
      <c r="N583" s="69">
        <v>33.384755516538462</v>
      </c>
      <c r="R583">
        <v>6.61</v>
      </c>
      <c r="T583">
        <v>0.14599999999999999</v>
      </c>
      <c r="U583">
        <v>104.96</v>
      </c>
      <c r="V583">
        <v>621</v>
      </c>
      <c r="W583">
        <v>1.24</v>
      </c>
      <c r="X583">
        <v>2.5819999999999999</v>
      </c>
    </row>
    <row r="584" spans="2:41" ht="15" x14ac:dyDescent="0.25">
      <c r="B584" s="40">
        <v>2014</v>
      </c>
      <c r="C584" s="40">
        <v>2</v>
      </c>
      <c r="D584" s="40">
        <v>0</v>
      </c>
      <c r="E584" s="40">
        <v>0</v>
      </c>
      <c r="F584" s="40">
        <v>0</v>
      </c>
      <c r="G584" s="40">
        <v>0</v>
      </c>
      <c r="H584" s="23">
        <v>41569</v>
      </c>
      <c r="I584" s="40">
        <v>75</v>
      </c>
      <c r="J584" s="67">
        <v>0.24467</v>
      </c>
      <c r="K584" s="5">
        <v>72</v>
      </c>
      <c r="L584" s="68">
        <v>0.27635999999999999</v>
      </c>
      <c r="M584" s="5">
        <v>81</v>
      </c>
      <c r="N584" s="69">
        <v>17.285203808653844</v>
      </c>
      <c r="R584">
        <v>5.56</v>
      </c>
      <c r="T584">
        <v>0.123</v>
      </c>
      <c r="U584">
        <v>21.45</v>
      </c>
      <c r="V584">
        <v>285</v>
      </c>
      <c r="W584">
        <v>0.73799999999999999</v>
      </c>
      <c r="X584">
        <v>1.6779999999999999</v>
      </c>
    </row>
    <row r="585" spans="2:41" ht="15" x14ac:dyDescent="0.25">
      <c r="B585" s="40">
        <v>2014</v>
      </c>
      <c r="C585" s="40">
        <v>3</v>
      </c>
      <c r="D585" s="40">
        <v>0</v>
      </c>
      <c r="E585" s="40">
        <v>30</v>
      </c>
      <c r="F585" s="40">
        <v>0</v>
      </c>
      <c r="G585" s="40">
        <v>0</v>
      </c>
      <c r="H585" s="23">
        <v>41569</v>
      </c>
      <c r="I585" s="40">
        <v>75</v>
      </c>
      <c r="J585" s="67">
        <v>0.29488999999999999</v>
      </c>
      <c r="K585" s="5">
        <v>72</v>
      </c>
      <c r="L585" s="68">
        <v>0.29014000000000001</v>
      </c>
      <c r="M585" s="5">
        <v>81</v>
      </c>
      <c r="N585" s="69">
        <v>17.787166421538462</v>
      </c>
      <c r="R585">
        <v>5.39</v>
      </c>
      <c r="T585">
        <v>0.13600000000000001</v>
      </c>
      <c r="U585">
        <v>119.75</v>
      </c>
      <c r="V585">
        <v>261</v>
      </c>
      <c r="W585">
        <v>0.75600000000000001</v>
      </c>
      <c r="X585">
        <v>1.7110000000000001</v>
      </c>
    </row>
    <row r="586" spans="2:41" ht="15" x14ac:dyDescent="0.25">
      <c r="B586" s="40">
        <v>2014</v>
      </c>
      <c r="C586" s="40">
        <v>4</v>
      </c>
      <c r="D586" s="40">
        <v>60</v>
      </c>
      <c r="E586" s="40">
        <v>30</v>
      </c>
      <c r="F586" s="40">
        <v>0</v>
      </c>
      <c r="G586" s="40">
        <v>0</v>
      </c>
      <c r="H586" s="23">
        <v>41569</v>
      </c>
      <c r="I586" s="40">
        <v>75</v>
      </c>
      <c r="J586" s="67">
        <v>0.33834999999999998</v>
      </c>
      <c r="K586" s="40">
        <v>72</v>
      </c>
      <c r="L586" s="68">
        <v>0.41021999999999997</v>
      </c>
      <c r="M586">
        <v>81</v>
      </c>
      <c r="N586" s="69">
        <v>32.950048496538457</v>
      </c>
      <c r="R586">
        <v>4.91</v>
      </c>
      <c r="T586">
        <v>0.16084999999999999</v>
      </c>
      <c r="U586">
        <v>99.12</v>
      </c>
      <c r="V586">
        <v>283</v>
      </c>
      <c r="W586">
        <v>0.94699999999999995</v>
      </c>
      <c r="X586">
        <v>2.0550000000000002</v>
      </c>
    </row>
    <row r="587" spans="2:41" ht="15" x14ac:dyDescent="0.25">
      <c r="B587" s="40">
        <v>2014</v>
      </c>
      <c r="C587" s="40">
        <v>5</v>
      </c>
      <c r="D587" s="40">
        <v>60</v>
      </c>
      <c r="E587" s="40">
        <v>30</v>
      </c>
      <c r="F587" s="40">
        <v>30</v>
      </c>
      <c r="G587" s="40">
        <v>0</v>
      </c>
      <c r="H587" s="23">
        <v>41569</v>
      </c>
      <c r="I587" s="40">
        <v>75</v>
      </c>
      <c r="J587" s="67">
        <v>0.31672</v>
      </c>
      <c r="K587" s="5">
        <v>72</v>
      </c>
      <c r="L587" s="68">
        <v>0.43330999999999997</v>
      </c>
      <c r="M587" s="5">
        <v>81</v>
      </c>
      <c r="N587" s="69">
        <v>31.949733305769229</v>
      </c>
      <c r="R587">
        <v>4.74</v>
      </c>
      <c r="T587">
        <v>0.18162</v>
      </c>
      <c r="U587">
        <v>88.43</v>
      </c>
      <c r="V587">
        <v>427</v>
      </c>
      <c r="W587">
        <v>1.03</v>
      </c>
      <c r="X587">
        <v>2.2040000000000002</v>
      </c>
    </row>
    <row r="588" spans="2:41" ht="15" x14ac:dyDescent="0.25">
      <c r="B588" s="40">
        <v>2014</v>
      </c>
      <c r="C588" s="40">
        <v>6</v>
      </c>
      <c r="D588" s="40">
        <v>60</v>
      </c>
      <c r="E588" s="40">
        <v>30</v>
      </c>
      <c r="F588" s="40">
        <v>30</v>
      </c>
      <c r="G588" s="40">
        <v>0</v>
      </c>
      <c r="H588" s="23">
        <v>41569</v>
      </c>
      <c r="I588" s="40">
        <v>75</v>
      </c>
      <c r="J588" s="67">
        <v>0.38774999999999998</v>
      </c>
      <c r="K588" s="5">
        <v>72</v>
      </c>
      <c r="L588" s="68">
        <v>0.50990999999999997</v>
      </c>
      <c r="M588" s="5">
        <v>81</v>
      </c>
      <c r="N588" s="69">
        <v>35.207409790384617</v>
      </c>
      <c r="R588">
        <v>5.44</v>
      </c>
      <c r="T588">
        <v>0.16517999999999999</v>
      </c>
      <c r="U588">
        <v>110.3</v>
      </c>
      <c r="V588">
        <v>435</v>
      </c>
      <c r="W588">
        <v>1.07</v>
      </c>
      <c r="X588">
        <v>2.2759999999999998</v>
      </c>
    </row>
    <row r="592" spans="2:41" x14ac:dyDescent="0.2">
      <c r="C592" s="53" t="s">
        <v>212</v>
      </c>
      <c r="D592" s="53"/>
      <c r="E592" s="53"/>
      <c r="F592" s="53"/>
    </row>
    <row r="593" spans="1:20" x14ac:dyDescent="0.2">
      <c r="C593" s="27" t="s">
        <v>171</v>
      </c>
      <c r="D593" s="26"/>
      <c r="E593" s="26"/>
      <c r="F593" s="26"/>
    </row>
    <row r="594" spans="1:20" x14ac:dyDescent="0.2">
      <c r="A594" t="s">
        <v>158</v>
      </c>
      <c r="C594" s="27" t="s">
        <v>198</v>
      </c>
      <c r="D594" s="28"/>
      <c r="E594" s="28"/>
      <c r="F594" s="28"/>
      <c r="O594" s="21"/>
      <c r="P594" s="22" t="s">
        <v>68</v>
      </c>
      <c r="Q594" s="21"/>
      <c r="R594" s="35"/>
      <c r="S594" s="35"/>
      <c r="T594" t="s">
        <v>69</v>
      </c>
    </row>
    <row r="595" spans="1:20" x14ac:dyDescent="0.2">
      <c r="A595" t="s">
        <v>159</v>
      </c>
      <c r="O595" s="22" t="s">
        <v>56</v>
      </c>
      <c r="P595" s="22" t="s">
        <v>58</v>
      </c>
      <c r="Q595" s="22" t="s">
        <v>57</v>
      </c>
      <c r="R595" s="22" t="s">
        <v>176</v>
      </c>
      <c r="S595" s="35"/>
    </row>
    <row r="596" spans="1:20" x14ac:dyDescent="0.2">
      <c r="A596" s="15" t="s">
        <v>160</v>
      </c>
      <c r="O596" s="20">
        <v>1893</v>
      </c>
      <c r="P596" s="19">
        <v>3.58</v>
      </c>
      <c r="Q596" s="19">
        <v>3.58</v>
      </c>
      <c r="R596">
        <f>R597-4</f>
        <v>1891</v>
      </c>
      <c r="S596" s="15" t="s">
        <v>177</v>
      </c>
    </row>
    <row r="597" spans="1:20" x14ac:dyDescent="0.2">
      <c r="A597" s="15" t="s">
        <v>161</v>
      </c>
      <c r="O597" s="20">
        <v>1926</v>
      </c>
      <c r="P597" s="19">
        <v>1.85</v>
      </c>
      <c r="Q597" s="19">
        <v>2.68</v>
      </c>
      <c r="R597">
        <f>R598-4</f>
        <v>1895</v>
      </c>
      <c r="S597" s="15" t="s">
        <v>177</v>
      </c>
    </row>
    <row r="598" spans="1:20" x14ac:dyDescent="0.2">
      <c r="A598" s="15" t="s">
        <v>162</v>
      </c>
      <c r="O598" s="20">
        <v>1938</v>
      </c>
      <c r="P598" s="19">
        <v>1.69</v>
      </c>
      <c r="Q598" s="19">
        <v>2.3199999999999998</v>
      </c>
      <c r="R598">
        <f t="shared" ref="R598:R624" si="10">R599-4</f>
        <v>1899</v>
      </c>
      <c r="S598" s="15" t="s">
        <v>177</v>
      </c>
    </row>
    <row r="599" spans="1:20" x14ac:dyDescent="0.2">
      <c r="A599" s="15" t="s">
        <v>163</v>
      </c>
      <c r="O599" s="20">
        <v>1954</v>
      </c>
      <c r="P599" s="19">
        <v>1.35</v>
      </c>
      <c r="Q599" s="19">
        <v>1.76</v>
      </c>
      <c r="R599">
        <f t="shared" si="10"/>
        <v>1903</v>
      </c>
      <c r="S599" s="15" t="s">
        <v>177</v>
      </c>
    </row>
    <row r="600" spans="1:20" x14ac:dyDescent="0.2">
      <c r="O600" s="20">
        <v>1978</v>
      </c>
      <c r="P600" s="19">
        <v>1.18</v>
      </c>
      <c r="Q600" s="19">
        <v>1.54</v>
      </c>
      <c r="R600">
        <f t="shared" si="10"/>
        <v>1907</v>
      </c>
      <c r="S600" s="15" t="s">
        <v>177</v>
      </c>
    </row>
    <row r="601" spans="1:20" x14ac:dyDescent="0.2">
      <c r="A601" s="15" t="s">
        <v>164</v>
      </c>
      <c r="O601" s="20">
        <v>1991</v>
      </c>
      <c r="P601" s="19">
        <v>1.71</v>
      </c>
      <c r="Q601" s="19">
        <v>2.15</v>
      </c>
      <c r="R601">
        <f t="shared" si="10"/>
        <v>1911</v>
      </c>
      <c r="S601" s="15" t="s">
        <v>177</v>
      </c>
    </row>
    <row r="602" spans="1:20" x14ac:dyDescent="0.2">
      <c r="A602" s="15" t="s">
        <v>170</v>
      </c>
      <c r="O602" s="20">
        <v>1992</v>
      </c>
      <c r="P602" s="19">
        <v>1.77</v>
      </c>
      <c r="Q602" s="19">
        <v>2.13</v>
      </c>
      <c r="R602">
        <f t="shared" si="10"/>
        <v>1915</v>
      </c>
      <c r="S602" s="15" t="s">
        <v>177</v>
      </c>
    </row>
    <row r="603" spans="1:20" x14ac:dyDescent="0.2">
      <c r="O603" s="20">
        <v>1993</v>
      </c>
      <c r="P603" s="19">
        <v>1.76</v>
      </c>
      <c r="Q603" s="19">
        <v>2.12</v>
      </c>
      <c r="R603">
        <f t="shared" si="10"/>
        <v>1919</v>
      </c>
      <c r="S603" s="15" t="s">
        <v>177</v>
      </c>
    </row>
    <row r="604" spans="1:20" x14ac:dyDescent="0.2">
      <c r="A604" s="65" t="s">
        <v>213</v>
      </c>
      <c r="O604" s="20">
        <v>1994</v>
      </c>
      <c r="P604" s="19">
        <v>1.83</v>
      </c>
      <c r="Q604" s="19">
        <v>2.4300000000000002</v>
      </c>
      <c r="R604">
        <f t="shared" si="10"/>
        <v>1923</v>
      </c>
      <c r="S604" s="15" t="s">
        <v>177</v>
      </c>
    </row>
    <row r="605" spans="1:20" ht="15" x14ac:dyDescent="0.25">
      <c r="A605" s="48" t="s">
        <v>188</v>
      </c>
      <c r="C605" s="70" t="s">
        <v>214</v>
      </c>
      <c r="D605" s="71"/>
      <c r="E605" s="71"/>
      <c r="O605" s="20">
        <v>1995</v>
      </c>
      <c r="P605" s="19">
        <v>1.98</v>
      </c>
      <c r="Q605" s="19">
        <v>2.5499999999999998</v>
      </c>
      <c r="R605">
        <f t="shared" si="10"/>
        <v>1927</v>
      </c>
      <c r="S605" s="15" t="s">
        <v>177</v>
      </c>
    </row>
    <row r="606" spans="1:20" ht="15" x14ac:dyDescent="0.25">
      <c r="A606" s="48" t="s">
        <v>189</v>
      </c>
      <c r="O606" s="20">
        <v>1996</v>
      </c>
      <c r="P606" s="19">
        <v>1.68</v>
      </c>
      <c r="Q606" s="19">
        <v>2.52</v>
      </c>
      <c r="R606">
        <f t="shared" si="10"/>
        <v>1931</v>
      </c>
      <c r="S606" s="15" t="s">
        <v>177</v>
      </c>
    </row>
    <row r="607" spans="1:20" ht="15" x14ac:dyDescent="0.25">
      <c r="A607" s="48" t="s">
        <v>190</v>
      </c>
      <c r="O607" s="20">
        <v>1997</v>
      </c>
      <c r="P607" s="19">
        <v>1.47</v>
      </c>
      <c r="Q607" s="19">
        <v>2.4</v>
      </c>
      <c r="R607">
        <f t="shared" si="10"/>
        <v>1935</v>
      </c>
      <c r="S607" s="15" t="s">
        <v>177</v>
      </c>
    </row>
    <row r="608" spans="1:20" ht="15" x14ac:dyDescent="0.25">
      <c r="A608" s="48" t="s">
        <v>191</v>
      </c>
      <c r="O608" s="20">
        <v>2001</v>
      </c>
      <c r="P608" s="19">
        <v>1.26</v>
      </c>
      <c r="Q608" s="19">
        <v>1.49</v>
      </c>
      <c r="R608">
        <f t="shared" si="10"/>
        <v>1939</v>
      </c>
      <c r="S608" s="15" t="s">
        <v>177</v>
      </c>
    </row>
    <row r="609" spans="1:19" ht="15" x14ac:dyDescent="0.25">
      <c r="A609" s="48" t="s">
        <v>192</v>
      </c>
      <c r="O609" s="20">
        <v>2002</v>
      </c>
      <c r="P609" s="19">
        <v>1.17</v>
      </c>
      <c r="Q609" s="19">
        <v>1.73</v>
      </c>
      <c r="R609">
        <f t="shared" si="10"/>
        <v>1943</v>
      </c>
      <c r="S609" s="15" t="s">
        <v>177</v>
      </c>
    </row>
    <row r="610" spans="1:19" ht="15" x14ac:dyDescent="0.25">
      <c r="A610" s="48" t="s">
        <v>193</v>
      </c>
      <c r="O610" s="20">
        <v>2006</v>
      </c>
      <c r="P610" s="19">
        <v>1.1599999999999999</v>
      </c>
      <c r="Q610" s="19">
        <v>1.95</v>
      </c>
      <c r="R610">
        <f t="shared" si="10"/>
        <v>1947</v>
      </c>
      <c r="S610" s="15" t="s">
        <v>177</v>
      </c>
    </row>
    <row r="611" spans="1:19" ht="15" x14ac:dyDescent="0.25">
      <c r="A611" s="48" t="s">
        <v>194</v>
      </c>
      <c r="O611" s="20">
        <v>2009</v>
      </c>
      <c r="P611" s="19">
        <v>1.4350000000000001</v>
      </c>
      <c r="Q611" s="19">
        <v>1.8620000000000001</v>
      </c>
      <c r="R611">
        <f t="shared" si="10"/>
        <v>1951</v>
      </c>
      <c r="S611" s="15" t="s">
        <v>177</v>
      </c>
    </row>
    <row r="612" spans="1:19" ht="15" x14ac:dyDescent="0.25">
      <c r="A612" s="48" t="s">
        <v>195</v>
      </c>
      <c r="O612" s="20">
        <v>2010</v>
      </c>
      <c r="P612" s="19">
        <v>1.48</v>
      </c>
      <c r="Q612" s="19">
        <v>1.76</v>
      </c>
      <c r="R612">
        <f t="shared" si="10"/>
        <v>1955</v>
      </c>
      <c r="S612" s="15" t="s">
        <v>177</v>
      </c>
    </row>
    <row r="613" spans="1:19" x14ac:dyDescent="0.2">
      <c r="O613" s="20">
        <v>2011</v>
      </c>
      <c r="R613">
        <f t="shared" si="10"/>
        <v>1959</v>
      </c>
      <c r="S613" s="15" t="s">
        <v>177</v>
      </c>
    </row>
    <row r="614" spans="1:19" x14ac:dyDescent="0.2">
      <c r="O614" s="20">
        <v>2012</v>
      </c>
      <c r="R614">
        <f t="shared" si="10"/>
        <v>1963</v>
      </c>
      <c r="S614" s="15" t="s">
        <v>177</v>
      </c>
    </row>
    <row r="615" spans="1:19" x14ac:dyDescent="0.2">
      <c r="R615">
        <f t="shared" si="10"/>
        <v>1967</v>
      </c>
      <c r="S615" s="15" t="s">
        <v>177</v>
      </c>
    </row>
    <row r="616" spans="1:19" x14ac:dyDescent="0.2">
      <c r="R616">
        <f t="shared" si="10"/>
        <v>1971</v>
      </c>
      <c r="S616" s="15" t="s">
        <v>177</v>
      </c>
    </row>
    <row r="617" spans="1:19" x14ac:dyDescent="0.2">
      <c r="R617">
        <f t="shared" si="10"/>
        <v>1975</v>
      </c>
      <c r="S617" s="15" t="s">
        <v>177</v>
      </c>
    </row>
    <row r="618" spans="1:19" x14ac:dyDescent="0.2">
      <c r="R618">
        <f t="shared" si="10"/>
        <v>1979</v>
      </c>
      <c r="S618" s="15" t="s">
        <v>177</v>
      </c>
    </row>
    <row r="619" spans="1:19" x14ac:dyDescent="0.2">
      <c r="R619">
        <f t="shared" si="10"/>
        <v>1983</v>
      </c>
      <c r="S619" s="15" t="s">
        <v>177</v>
      </c>
    </row>
    <row r="620" spans="1:19" x14ac:dyDescent="0.2">
      <c r="R620">
        <f t="shared" si="10"/>
        <v>1987</v>
      </c>
      <c r="S620" s="15" t="s">
        <v>177</v>
      </c>
    </row>
    <row r="621" spans="1:19" x14ac:dyDescent="0.2">
      <c r="R621">
        <f t="shared" si="10"/>
        <v>1991</v>
      </c>
      <c r="S621" s="15" t="s">
        <v>177</v>
      </c>
    </row>
    <row r="622" spans="1:19" x14ac:dyDescent="0.2">
      <c r="R622">
        <f t="shared" si="10"/>
        <v>1995</v>
      </c>
      <c r="S622" s="15" t="s">
        <v>177</v>
      </c>
    </row>
    <row r="623" spans="1:19" x14ac:dyDescent="0.2">
      <c r="R623">
        <f t="shared" si="10"/>
        <v>1999</v>
      </c>
      <c r="S623" s="15" t="s">
        <v>177</v>
      </c>
    </row>
    <row r="624" spans="1:19" x14ac:dyDescent="0.2">
      <c r="R624">
        <f t="shared" si="10"/>
        <v>2003</v>
      </c>
      <c r="S624" s="15" t="s">
        <v>177</v>
      </c>
    </row>
    <row r="625" spans="18:19" x14ac:dyDescent="0.2">
      <c r="R625">
        <f>R626-4</f>
        <v>2007</v>
      </c>
      <c r="S625" s="15" t="s">
        <v>177</v>
      </c>
    </row>
    <row r="626" spans="18:19" x14ac:dyDescent="0.2">
      <c r="R626">
        <v>2011</v>
      </c>
      <c r="S626" s="15" t="s">
        <v>177</v>
      </c>
    </row>
  </sheetData>
  <phoneticPr fontId="0" type="noConversion"/>
  <printOptions gridLines="1"/>
  <pageMargins left="0.25" right="0.25" top="0.25" bottom="0.75" header="0.5" footer="0.5"/>
  <pageSetup scale="75" orientation="landscape" r:id="rId1"/>
  <headerFooter alignWithMargins="0">
    <oddFooter>Page &amp;P of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TRT MEANS stability</vt:lpstr>
      <vt:lpstr>economic</vt:lpstr>
      <vt:lpstr>root-disease</vt:lpstr>
      <vt:lpstr>MAGSTAB</vt:lpstr>
      <vt:lpstr>Grain_N_removed</vt:lpstr>
      <vt:lpstr>Transposed</vt:lpstr>
      <vt:lpstr>K_Response</vt:lpstr>
      <vt:lpstr>dataforsas</vt:lpstr>
      <vt:lpstr>COMAG_14</vt:lpstr>
      <vt:lpstr>Sheet1</vt:lpstr>
    </vt:vector>
  </TitlesOfParts>
  <Company>O.S.U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Soil Fertility</dc:creator>
  <cp:lastModifiedBy>bill raun</cp:lastModifiedBy>
  <cp:lastPrinted>2006-11-25T18:11:52Z</cp:lastPrinted>
  <dcterms:created xsi:type="dcterms:W3CDTF">1997-08-26T20:54:01Z</dcterms:created>
  <dcterms:modified xsi:type="dcterms:W3CDTF">2015-04-02T15:20:43Z</dcterms:modified>
</cp:coreProperties>
</file>