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drawings/drawing10.xml" ContentType="application/vnd.openxmlformats-officedocument.drawingml.chartshapes+xml"/>
  <Override PartName="/xl/charts/chart15.xml" ContentType="application/vnd.openxmlformats-officedocument.drawingml.chart+xml"/>
  <Override PartName="/xl/drawings/drawing11.xml" ContentType="application/vnd.openxmlformats-officedocument.drawingml.chartshapes+xml"/>
  <Override PartName="/xl/charts/chart16.xml" ContentType="application/vnd.openxmlformats-officedocument.drawingml.chart+xml"/>
  <Override PartName="/xl/drawings/drawing12.xml" ContentType="application/vnd.openxmlformats-officedocument.drawingml.chartshapes+xml"/>
  <Override PartName="/xl/charts/chart17.xml" ContentType="application/vnd.openxmlformats-officedocument.drawingml.chart+xml"/>
  <Override PartName="/xl/drawings/drawing13.xml" ContentType="application/vnd.openxmlformats-officedocument.drawingml.chartshap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ml.chartshapes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ml.chartshape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drawings/drawing19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505" windowHeight="13515" activeTab="1"/>
  </bookViews>
  <sheets>
    <sheet name="Trt_Means" sheetId="2" r:id="rId1"/>
    <sheet name="co502_2014" sheetId="1" r:id="rId2"/>
    <sheet name="C0502_NDVI" sheetId="8" r:id="rId3"/>
    <sheet name="N_Rate_Prediction" sheetId="5" r:id="rId4"/>
    <sheet name="Treatment Means" sheetId="4" r:id="rId5"/>
    <sheet name="YPO_RI_all" sheetId="6" r:id="rId6"/>
    <sheet name="Distribution" sheetId="3" r:id="rId7"/>
    <sheet name="2009 Comprehensive" sheetId="7" r:id="rId8"/>
    <sheet name="YPO-RI" sheetId="9" r:id="rId9"/>
    <sheet name="P Response" sheetId="10" r:id="rId10"/>
    <sheet name="Sheet2" sheetId="11" r:id="rId11"/>
  </sheets>
  <externalReferences>
    <externalReference r:id="rId12"/>
  </externalReferences>
  <definedNames>
    <definedName name="_xlnm.Print_Titles" localSheetId="1">co502_2014!$3:$3</definedName>
  </definedNames>
  <calcPr calcId="145621"/>
</workbook>
</file>

<file path=xl/calcChain.xml><?xml version="1.0" encoding="utf-8"?>
<calcChain xmlns="http://schemas.openxmlformats.org/spreadsheetml/2006/main">
  <c r="P4" i="10" l="1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3" i="10"/>
  <c r="P47" i="10" s="1"/>
  <c r="N3" i="10"/>
  <c r="O14" i="10" l="1"/>
  <c r="O4" i="10"/>
  <c r="O6" i="10"/>
  <c r="O7" i="10"/>
  <c r="O8" i="10"/>
  <c r="O9" i="10"/>
  <c r="O10" i="10"/>
  <c r="O11" i="10"/>
  <c r="O12" i="10"/>
  <c r="O13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40" i="10"/>
  <c r="O41" i="10"/>
  <c r="O42" i="10"/>
  <c r="O43" i="10"/>
  <c r="O44" i="10"/>
  <c r="O45" i="10"/>
  <c r="O3" i="10"/>
  <c r="O47" i="10" s="1"/>
  <c r="N6" i="10"/>
  <c r="N15" i="10"/>
  <c r="N4" i="10"/>
  <c r="N47" i="10" s="1"/>
  <c r="N7" i="10"/>
  <c r="N8" i="10"/>
  <c r="N9" i="10"/>
  <c r="N10" i="10"/>
  <c r="N11" i="10"/>
  <c r="N12" i="10"/>
  <c r="N13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40" i="10"/>
  <c r="N41" i="10"/>
  <c r="N42" i="10"/>
  <c r="N43" i="10"/>
  <c r="N44" i="10"/>
  <c r="N45" i="10"/>
  <c r="S50" i="4" l="1"/>
  <c r="S49" i="4"/>
  <c r="J47" i="4"/>
  <c r="AI49" i="4"/>
  <c r="G22" i="5" l="1"/>
  <c r="G20" i="5"/>
  <c r="H20" i="5"/>
  <c r="H22" i="5"/>
  <c r="H122" i="5"/>
  <c r="I123" i="5"/>
  <c r="I122" i="5"/>
  <c r="J122" i="5" s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J20" i="5" s="1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6" i="5"/>
  <c r="J6" i="5" s="1"/>
  <c r="J5" i="5"/>
  <c r="I5" i="5"/>
  <c r="I4" i="5"/>
  <c r="J4" i="5" s="1"/>
  <c r="G6" i="5"/>
  <c r="H6" i="5" s="1"/>
  <c r="G4" i="5"/>
  <c r="H4" i="5" s="1"/>
  <c r="V47" i="4"/>
  <c r="V46" i="4"/>
  <c r="G122" i="5"/>
  <c r="T47" i="4"/>
  <c r="AK47" i="4"/>
  <c r="AL47" i="4"/>
  <c r="Q47" i="4"/>
  <c r="O47" i="4"/>
  <c r="L47" i="4"/>
  <c r="W47" i="4" s="1"/>
  <c r="K5" i="5" l="1"/>
  <c r="Z47" i="4"/>
  <c r="J116" i="5"/>
  <c r="J108" i="5" l="1"/>
  <c r="G120" i="5"/>
  <c r="H120" i="5" s="1"/>
  <c r="G116" i="5"/>
  <c r="H116" i="5" s="1"/>
  <c r="N123" i="5" s="1"/>
  <c r="J123" i="5"/>
  <c r="K123" i="5" s="1"/>
  <c r="J121" i="5"/>
  <c r="J118" i="5"/>
  <c r="J119" i="5"/>
  <c r="K119" i="5" s="1"/>
  <c r="G118" i="5"/>
  <c r="H118" i="5" s="1"/>
  <c r="J109" i="5"/>
  <c r="G114" i="5"/>
  <c r="H114" i="5" s="1"/>
  <c r="G112" i="5"/>
  <c r="H112" i="5" s="1"/>
  <c r="G110" i="5"/>
  <c r="H110" i="5" s="1"/>
  <c r="G108" i="5"/>
  <c r="H108" i="5" s="1"/>
  <c r="G100" i="5"/>
  <c r="H100" i="5" s="1"/>
  <c r="J114" i="5"/>
  <c r="J112" i="5"/>
  <c r="J111" i="5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43" i="4"/>
  <c r="AL44" i="4"/>
  <c r="AL45" i="4"/>
  <c r="AL46" i="4"/>
  <c r="AL6" i="4"/>
  <c r="AK6" i="4"/>
  <c r="O7" i="4"/>
  <c r="O8" i="4"/>
  <c r="X8" i="4" s="1"/>
  <c r="O9" i="4"/>
  <c r="O10" i="4"/>
  <c r="X10" i="4" s="1"/>
  <c r="O11" i="4"/>
  <c r="O12" i="4"/>
  <c r="O13" i="4"/>
  <c r="O14" i="4"/>
  <c r="X14" i="4" s="1"/>
  <c r="O15" i="4"/>
  <c r="O16" i="4"/>
  <c r="O17" i="4"/>
  <c r="O18" i="4"/>
  <c r="X18" i="4" s="1"/>
  <c r="O19" i="4"/>
  <c r="X19" i="4" s="1"/>
  <c r="O20" i="4"/>
  <c r="O21" i="4"/>
  <c r="O22" i="4"/>
  <c r="O23" i="4"/>
  <c r="O24" i="4"/>
  <c r="O25" i="4"/>
  <c r="X25" i="4" s="1"/>
  <c r="O26" i="4"/>
  <c r="O27" i="4"/>
  <c r="O28" i="4"/>
  <c r="O29" i="4"/>
  <c r="X29" i="4" s="1"/>
  <c r="O30" i="4"/>
  <c r="X30" i="4" s="1"/>
  <c r="O31" i="4"/>
  <c r="O32" i="4"/>
  <c r="X32" i="4" s="1"/>
  <c r="O33" i="4"/>
  <c r="X33" i="4" s="1"/>
  <c r="O34" i="4"/>
  <c r="O35" i="4"/>
  <c r="O36" i="4"/>
  <c r="O37" i="4"/>
  <c r="X37" i="4" s="1"/>
  <c r="O38" i="4"/>
  <c r="O39" i="4"/>
  <c r="O40" i="4"/>
  <c r="O41" i="4"/>
  <c r="X41" i="4" s="1"/>
  <c r="O42" i="4"/>
  <c r="O43" i="4"/>
  <c r="O44" i="4"/>
  <c r="O45" i="4"/>
  <c r="X45" i="4" s="1"/>
  <c r="O46" i="4"/>
  <c r="O6" i="4"/>
  <c r="Q7" i="4"/>
  <c r="Q8" i="4"/>
  <c r="Q9" i="4"/>
  <c r="Q10" i="4"/>
  <c r="Q11" i="4"/>
  <c r="X11" i="4"/>
  <c r="Q12" i="4"/>
  <c r="X12" i="4" s="1"/>
  <c r="Q13" i="4"/>
  <c r="Q14" i="4"/>
  <c r="Q15" i="4"/>
  <c r="Q16" i="4"/>
  <c r="Q17" i="4"/>
  <c r="Q18" i="4"/>
  <c r="Q19" i="4"/>
  <c r="Q20" i="4"/>
  <c r="Q21" i="4"/>
  <c r="X21" i="4"/>
  <c r="Q22" i="4"/>
  <c r="Q23" i="4"/>
  <c r="Q24" i="4"/>
  <c r="Q25" i="4"/>
  <c r="Q26" i="4"/>
  <c r="X26" i="4" s="1"/>
  <c r="Q27" i="4"/>
  <c r="Q28" i="4"/>
  <c r="X28" i="4"/>
  <c r="Q29" i="4"/>
  <c r="Q30" i="4"/>
  <c r="Q31" i="4"/>
  <c r="X31" i="4" s="1"/>
  <c r="Q32" i="4"/>
  <c r="Q33" i="4"/>
  <c r="Q34" i="4"/>
  <c r="Q35" i="4"/>
  <c r="Q36" i="4"/>
  <c r="Q37" i="4"/>
  <c r="Q38" i="4"/>
  <c r="Q39" i="4"/>
  <c r="X39" i="4" s="1"/>
  <c r="Q40" i="4"/>
  <c r="Q41" i="4"/>
  <c r="Q42" i="4"/>
  <c r="Q43" i="4"/>
  <c r="X43" i="4" s="1"/>
  <c r="Q44" i="4"/>
  <c r="Q45" i="4"/>
  <c r="Q46" i="4"/>
  <c r="X23" i="4"/>
  <c r="Q6" i="4"/>
  <c r="AK46" i="4"/>
  <c r="L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6" i="4"/>
  <c r="J46" i="4"/>
  <c r="AH46" i="4"/>
  <c r="AJ46" i="4"/>
  <c r="AJ49" i="4"/>
  <c r="L46" i="4"/>
  <c r="W46" i="4" s="1"/>
  <c r="J107" i="5"/>
  <c r="G106" i="5"/>
  <c r="H106" i="5" s="1"/>
  <c r="J105" i="5"/>
  <c r="K105" i="5" s="1"/>
  <c r="G104" i="5"/>
  <c r="H104" i="5" s="1"/>
  <c r="J102" i="5"/>
  <c r="J103" i="5"/>
  <c r="G102" i="5"/>
  <c r="H102" i="5" s="1"/>
  <c r="J101" i="5"/>
  <c r="G98" i="5"/>
  <c r="H98" i="5" s="1"/>
  <c r="N7" i="9"/>
  <c r="O7" i="9"/>
  <c r="P7" i="9"/>
  <c r="Q7" i="9"/>
  <c r="R7" i="9"/>
  <c r="U7" i="9" s="1"/>
  <c r="N8" i="9"/>
  <c r="O8" i="9"/>
  <c r="P8" i="9"/>
  <c r="Q8" i="9"/>
  <c r="R8" i="9"/>
  <c r="T8" i="9" s="1"/>
  <c r="N9" i="9"/>
  <c r="O9" i="9"/>
  <c r="P9" i="9"/>
  <c r="Q9" i="9"/>
  <c r="R9" i="9"/>
  <c r="N10" i="9"/>
  <c r="O10" i="9"/>
  <c r="P10" i="9"/>
  <c r="U10" i="9" s="1"/>
  <c r="Q10" i="9"/>
  <c r="R10" i="9"/>
  <c r="N11" i="9"/>
  <c r="O11" i="9"/>
  <c r="S11" i="9" s="1"/>
  <c r="P11" i="9"/>
  <c r="Q11" i="9"/>
  <c r="R11" i="9"/>
  <c r="N12" i="9"/>
  <c r="O12" i="9"/>
  <c r="P12" i="9"/>
  <c r="Q12" i="9"/>
  <c r="R12" i="9"/>
  <c r="N13" i="9"/>
  <c r="O13" i="9"/>
  <c r="P13" i="9"/>
  <c r="Q13" i="9"/>
  <c r="R13" i="9"/>
  <c r="N14" i="9"/>
  <c r="O14" i="9"/>
  <c r="P14" i="9"/>
  <c r="U14" i="9" s="1"/>
  <c r="Q14" i="9"/>
  <c r="R14" i="9"/>
  <c r="N15" i="9"/>
  <c r="O15" i="9"/>
  <c r="P15" i="9"/>
  <c r="Q15" i="9"/>
  <c r="R15" i="9"/>
  <c r="U15" i="9" s="1"/>
  <c r="N16" i="9"/>
  <c r="O16" i="9"/>
  <c r="P16" i="9"/>
  <c r="S16" i="9" s="1"/>
  <c r="Q16" i="9"/>
  <c r="R16" i="9"/>
  <c r="N17" i="9"/>
  <c r="O17" i="9"/>
  <c r="P17" i="9"/>
  <c r="U17" i="9" s="1"/>
  <c r="Q17" i="9"/>
  <c r="R17" i="9"/>
  <c r="N18" i="9"/>
  <c r="O18" i="9"/>
  <c r="P18" i="9"/>
  <c r="Q18" i="9"/>
  <c r="R18" i="9"/>
  <c r="U18" i="9"/>
  <c r="N19" i="9"/>
  <c r="O19" i="9"/>
  <c r="P19" i="9"/>
  <c r="Q19" i="9"/>
  <c r="R19" i="9"/>
  <c r="N20" i="9"/>
  <c r="O20" i="9"/>
  <c r="P20" i="9"/>
  <c r="Q20" i="9"/>
  <c r="R20" i="9"/>
  <c r="N21" i="9"/>
  <c r="O21" i="9"/>
  <c r="P21" i="9"/>
  <c r="Q21" i="9"/>
  <c r="R21" i="9"/>
  <c r="U21" i="9" s="1"/>
  <c r="N22" i="9"/>
  <c r="O22" i="9"/>
  <c r="P22" i="9"/>
  <c r="Q22" i="9"/>
  <c r="R22" i="9"/>
  <c r="N23" i="9"/>
  <c r="O23" i="9"/>
  <c r="S23" i="9" s="1"/>
  <c r="P23" i="9"/>
  <c r="U23" i="9" s="1"/>
  <c r="Q23" i="9"/>
  <c r="R23" i="9"/>
  <c r="N24" i="9"/>
  <c r="O24" i="9"/>
  <c r="P24" i="9"/>
  <c r="Q24" i="9"/>
  <c r="R24" i="9"/>
  <c r="N25" i="9"/>
  <c r="S25" i="9" s="1"/>
  <c r="O25" i="9"/>
  <c r="P25" i="9"/>
  <c r="Q25" i="9"/>
  <c r="R25" i="9"/>
  <c r="N26" i="9"/>
  <c r="O26" i="9"/>
  <c r="P26" i="9"/>
  <c r="U26" i="9" s="1"/>
  <c r="Q26" i="9"/>
  <c r="R26" i="9"/>
  <c r="N27" i="9"/>
  <c r="O27" i="9"/>
  <c r="P27" i="9"/>
  <c r="Q27" i="9"/>
  <c r="R27" i="9"/>
  <c r="U27" i="9" s="1"/>
  <c r="N28" i="9"/>
  <c r="O28" i="9"/>
  <c r="P28" i="9"/>
  <c r="U28" i="9" s="1"/>
  <c r="Q28" i="9"/>
  <c r="R28" i="9"/>
  <c r="N29" i="9"/>
  <c r="O29" i="9"/>
  <c r="P29" i="9"/>
  <c r="U29" i="9" s="1"/>
  <c r="Q29" i="9"/>
  <c r="R29" i="9"/>
  <c r="N30" i="9"/>
  <c r="O30" i="9"/>
  <c r="P30" i="9"/>
  <c r="Q30" i="9"/>
  <c r="R30" i="9"/>
  <c r="N31" i="9"/>
  <c r="O31" i="9"/>
  <c r="P31" i="9"/>
  <c r="Q31" i="9"/>
  <c r="R31" i="9"/>
  <c r="N32" i="9"/>
  <c r="O32" i="9"/>
  <c r="P32" i="9"/>
  <c r="Q32" i="9"/>
  <c r="R32" i="9"/>
  <c r="U32" i="9" s="1"/>
  <c r="N33" i="9"/>
  <c r="O33" i="9"/>
  <c r="P33" i="9"/>
  <c r="U33" i="9" s="1"/>
  <c r="Q33" i="9"/>
  <c r="R33" i="9"/>
  <c r="N34" i="9"/>
  <c r="O34" i="9"/>
  <c r="P34" i="9"/>
  <c r="U34" i="9" s="1"/>
  <c r="Q34" i="9"/>
  <c r="R34" i="9"/>
  <c r="N35" i="9"/>
  <c r="O35" i="9"/>
  <c r="P35" i="9"/>
  <c r="Q35" i="9"/>
  <c r="R35" i="9"/>
  <c r="N36" i="9"/>
  <c r="O36" i="9"/>
  <c r="P36" i="9"/>
  <c r="U36" i="9" s="1"/>
  <c r="Q36" i="9"/>
  <c r="R36" i="9"/>
  <c r="N37" i="9"/>
  <c r="O37" i="9"/>
  <c r="P37" i="9"/>
  <c r="Q37" i="9"/>
  <c r="R37" i="9"/>
  <c r="N38" i="9"/>
  <c r="O38" i="9"/>
  <c r="S38" i="9" s="1"/>
  <c r="P38" i="9"/>
  <c r="Q38" i="9"/>
  <c r="R38" i="9"/>
  <c r="T38" i="9"/>
  <c r="N39" i="9"/>
  <c r="O39" i="9"/>
  <c r="P39" i="9"/>
  <c r="Q39" i="9"/>
  <c r="R39" i="9"/>
  <c r="N40" i="9"/>
  <c r="O40" i="9"/>
  <c r="P40" i="9"/>
  <c r="U40" i="9" s="1"/>
  <c r="Q40" i="9"/>
  <c r="S40" i="9" s="1"/>
  <c r="R40" i="9"/>
  <c r="N41" i="9"/>
  <c r="O41" i="9"/>
  <c r="P41" i="9"/>
  <c r="Q41" i="9"/>
  <c r="R41" i="9"/>
  <c r="N42" i="9"/>
  <c r="O42" i="9"/>
  <c r="P42" i="9"/>
  <c r="Q42" i="9"/>
  <c r="R42" i="9"/>
  <c r="N43" i="9"/>
  <c r="O43" i="9"/>
  <c r="P43" i="9"/>
  <c r="Q43" i="9"/>
  <c r="R43" i="9"/>
  <c r="T43" i="9" s="1"/>
  <c r="N44" i="9"/>
  <c r="O44" i="9"/>
  <c r="P44" i="9"/>
  <c r="Q44" i="9"/>
  <c r="R44" i="9"/>
  <c r="N45" i="9"/>
  <c r="O45" i="9"/>
  <c r="P45" i="9"/>
  <c r="Q45" i="9"/>
  <c r="R45" i="9"/>
  <c r="T45" i="9" s="1"/>
  <c r="R6" i="9"/>
  <c r="N6" i="9"/>
  <c r="O6" i="9"/>
  <c r="P6" i="9"/>
  <c r="Q6" i="9"/>
  <c r="M7" i="9"/>
  <c r="M8" i="9"/>
  <c r="M9" i="9"/>
  <c r="M10" i="9"/>
  <c r="T10" i="9" s="1"/>
  <c r="M11" i="9"/>
  <c r="M12" i="9"/>
  <c r="M13" i="9"/>
  <c r="T13" i="9" s="1"/>
  <c r="M14" i="9"/>
  <c r="T14" i="9" s="1"/>
  <c r="S14" i="9"/>
  <c r="M15" i="9"/>
  <c r="M16" i="9"/>
  <c r="T16" i="9" s="1"/>
  <c r="M17" i="9"/>
  <c r="M18" i="9"/>
  <c r="M19" i="9"/>
  <c r="M20" i="9"/>
  <c r="M21" i="9"/>
  <c r="T21" i="9" s="1"/>
  <c r="S21" i="9"/>
  <c r="M22" i="9"/>
  <c r="M23" i="9"/>
  <c r="M24" i="9"/>
  <c r="M25" i="9"/>
  <c r="M26" i="9"/>
  <c r="M27" i="9"/>
  <c r="M28" i="9"/>
  <c r="T28" i="9"/>
  <c r="M29" i="9"/>
  <c r="M30" i="9"/>
  <c r="M31" i="9"/>
  <c r="M32" i="9"/>
  <c r="M33" i="9"/>
  <c r="M34" i="9"/>
  <c r="M35" i="9"/>
  <c r="M36" i="9"/>
  <c r="M37" i="9"/>
  <c r="M38" i="9"/>
  <c r="M39" i="9"/>
  <c r="T39" i="9" s="1"/>
  <c r="M40" i="9"/>
  <c r="T40" i="9" s="1"/>
  <c r="M41" i="9"/>
  <c r="M42" i="9"/>
  <c r="M43" i="9"/>
  <c r="M44" i="9"/>
  <c r="M45" i="9"/>
  <c r="M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AD1516" i="1"/>
  <c r="AJ40" i="4"/>
  <c r="V45" i="4"/>
  <c r="AH45" i="4"/>
  <c r="AH44" i="4"/>
  <c r="AI52" i="4"/>
  <c r="AI50" i="4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1" i="4"/>
  <c r="AJ42" i="4"/>
  <c r="AJ43" i="4"/>
  <c r="AJ44" i="4"/>
  <c r="AJ45" i="4"/>
  <c r="AJ7" i="4"/>
  <c r="AJ8" i="4"/>
  <c r="AJ9" i="4"/>
  <c r="AJ10" i="4"/>
  <c r="AJ11" i="4"/>
  <c r="AJ12" i="4"/>
  <c r="AJ6" i="4"/>
  <c r="V44" i="4"/>
  <c r="J45" i="4"/>
  <c r="L45" i="4"/>
  <c r="Z45" i="4" s="1"/>
  <c r="V42" i="4"/>
  <c r="V6" i="4"/>
  <c r="Y52" i="4"/>
  <c r="Y55" i="4" s="1"/>
  <c r="AH43" i="4"/>
  <c r="W44" i="4"/>
  <c r="V43" i="4"/>
  <c r="J44" i="4"/>
  <c r="L42" i="4"/>
  <c r="W42" i="4" s="1"/>
  <c r="L44" i="4"/>
  <c r="C34" i="7"/>
  <c r="D34" i="7"/>
  <c r="C33" i="7"/>
  <c r="D33" i="7"/>
  <c r="C32" i="7"/>
  <c r="D32" i="7" s="1"/>
  <c r="C31" i="7"/>
  <c r="D31" i="7" s="1"/>
  <c r="C30" i="7"/>
  <c r="D30" i="7" s="1"/>
  <c r="C29" i="7"/>
  <c r="D29" i="7"/>
  <c r="C28" i="7"/>
  <c r="D28" i="7" s="1"/>
  <c r="D27" i="7"/>
  <c r="C27" i="7"/>
  <c r="C26" i="7"/>
  <c r="D26" i="7"/>
  <c r="C25" i="7"/>
  <c r="D25" i="7" s="1"/>
  <c r="C24" i="7"/>
  <c r="D24" i="7" s="1"/>
  <c r="C23" i="7"/>
  <c r="D23" i="7" s="1"/>
  <c r="C22" i="7"/>
  <c r="D22" i="7"/>
  <c r="C21" i="7"/>
  <c r="D21" i="7" s="1"/>
  <c r="C20" i="7"/>
  <c r="D20" i="7" s="1"/>
  <c r="C19" i="7"/>
  <c r="D19" i="7" s="1"/>
  <c r="C18" i="7"/>
  <c r="D18" i="7" s="1"/>
  <c r="C17" i="7"/>
  <c r="D17" i="7"/>
  <c r="C16" i="7"/>
  <c r="D16" i="7" s="1"/>
  <c r="D15" i="7"/>
  <c r="C15" i="7"/>
  <c r="C14" i="7"/>
  <c r="D14" i="7" s="1"/>
  <c r="C13" i="7"/>
  <c r="D13" i="7"/>
  <c r="C12" i="7"/>
  <c r="D12" i="7" s="1"/>
  <c r="C11" i="7"/>
  <c r="D11" i="7" s="1"/>
  <c r="C10" i="7"/>
  <c r="D10" i="7" s="1"/>
  <c r="C9" i="7"/>
  <c r="D9" i="7"/>
  <c r="C8" i="7"/>
  <c r="D8" i="7" s="1"/>
  <c r="D7" i="7"/>
  <c r="C7" i="7"/>
  <c r="AD1530" i="1"/>
  <c r="AD1531" i="1"/>
  <c r="AD1532" i="1"/>
  <c r="AD1533" i="1"/>
  <c r="AD1534" i="1"/>
  <c r="AD1535" i="1"/>
  <c r="AD1536" i="1"/>
  <c r="AD1544" i="1"/>
  <c r="AD1545" i="1"/>
  <c r="AD1546" i="1"/>
  <c r="AD1547" i="1"/>
  <c r="AD1548" i="1"/>
  <c r="AD1549" i="1"/>
  <c r="AD1550" i="1"/>
  <c r="AD1558" i="1"/>
  <c r="AD1559" i="1"/>
  <c r="AD1560" i="1"/>
  <c r="AD1561" i="1"/>
  <c r="AD1562" i="1"/>
  <c r="AD1563" i="1"/>
  <c r="AD1564" i="1"/>
  <c r="AD1572" i="1"/>
  <c r="AD1573" i="1"/>
  <c r="AD1574" i="1"/>
  <c r="AD1575" i="1"/>
  <c r="AD1576" i="1"/>
  <c r="AD1577" i="1"/>
  <c r="AD1578" i="1"/>
  <c r="AD1586" i="1"/>
  <c r="AD1587" i="1"/>
  <c r="AD1588" i="1"/>
  <c r="AD1589" i="1"/>
  <c r="AD1590" i="1"/>
  <c r="AD1591" i="1"/>
  <c r="AD1592" i="1"/>
  <c r="AD1600" i="1"/>
  <c r="AD1601" i="1"/>
  <c r="AD1602" i="1"/>
  <c r="AD1603" i="1"/>
  <c r="AD1604" i="1"/>
  <c r="AD1605" i="1"/>
  <c r="AD1606" i="1"/>
  <c r="AD1614" i="1"/>
  <c r="AD1615" i="1"/>
  <c r="AD1616" i="1"/>
  <c r="AD1617" i="1"/>
  <c r="AD1618" i="1"/>
  <c r="AD1619" i="1"/>
  <c r="AD1620" i="1"/>
  <c r="AD1628" i="1"/>
  <c r="AD1629" i="1"/>
  <c r="AD1630" i="1"/>
  <c r="AD1631" i="1"/>
  <c r="AD1632" i="1"/>
  <c r="AD1633" i="1"/>
  <c r="AD1634" i="1"/>
  <c r="AD1642" i="1"/>
  <c r="AD1643" i="1"/>
  <c r="AD1644" i="1"/>
  <c r="AD1645" i="1"/>
  <c r="AD1646" i="1"/>
  <c r="AD1647" i="1"/>
  <c r="AD1648" i="1"/>
  <c r="AD1656" i="1"/>
  <c r="AD1657" i="1"/>
  <c r="AD1658" i="1"/>
  <c r="AD1659" i="1"/>
  <c r="AD1660" i="1"/>
  <c r="AD1661" i="1"/>
  <c r="AD1662" i="1"/>
  <c r="AD1670" i="1"/>
  <c r="AD1671" i="1"/>
  <c r="AD1672" i="1"/>
  <c r="AD1673" i="1"/>
  <c r="AD1674" i="1"/>
  <c r="AD1675" i="1"/>
  <c r="AD1676" i="1"/>
  <c r="AD1684" i="1"/>
  <c r="AD1685" i="1"/>
  <c r="AD1686" i="1"/>
  <c r="AD1687" i="1"/>
  <c r="AD1688" i="1"/>
  <c r="AD1689" i="1"/>
  <c r="AD1690" i="1"/>
  <c r="AD1698" i="1"/>
  <c r="AD1699" i="1"/>
  <c r="AD1700" i="1"/>
  <c r="AD1701" i="1"/>
  <c r="AD1702" i="1"/>
  <c r="AD1703" i="1"/>
  <c r="AD1704" i="1"/>
  <c r="AD1712" i="1"/>
  <c r="AD1713" i="1"/>
  <c r="AD1714" i="1"/>
  <c r="AD1715" i="1"/>
  <c r="AD1716" i="1"/>
  <c r="AD1717" i="1"/>
  <c r="AD1718" i="1"/>
  <c r="AD1726" i="1"/>
  <c r="AD1727" i="1"/>
  <c r="AD1728" i="1"/>
  <c r="AD1729" i="1"/>
  <c r="AD1730" i="1"/>
  <c r="AD1731" i="1"/>
  <c r="AD1732" i="1"/>
  <c r="AD1740" i="1"/>
  <c r="AD1741" i="1"/>
  <c r="AD1743" i="1"/>
  <c r="AD1744" i="1"/>
  <c r="AD1745" i="1"/>
  <c r="AD1746" i="1"/>
  <c r="AD1754" i="1"/>
  <c r="AD1755" i="1"/>
  <c r="AD1756" i="1"/>
  <c r="AD1757" i="1"/>
  <c r="AD1758" i="1"/>
  <c r="AD1759" i="1"/>
  <c r="AD1760" i="1"/>
  <c r="AD1768" i="1"/>
  <c r="AD1769" i="1"/>
  <c r="AD1770" i="1"/>
  <c r="AD1771" i="1"/>
  <c r="AD1772" i="1"/>
  <c r="AD1773" i="1"/>
  <c r="AD1774" i="1"/>
  <c r="AD1782" i="1"/>
  <c r="AD1783" i="1"/>
  <c r="AD1784" i="1"/>
  <c r="AD1785" i="1"/>
  <c r="AD1786" i="1"/>
  <c r="AD1787" i="1"/>
  <c r="AD1788" i="1"/>
  <c r="AD1796" i="1"/>
  <c r="AD1797" i="1"/>
  <c r="AD1798" i="1"/>
  <c r="AD1799" i="1"/>
  <c r="AD1800" i="1"/>
  <c r="AD1801" i="1"/>
  <c r="AD1802" i="1"/>
  <c r="AD1810" i="1"/>
  <c r="AD1811" i="1"/>
  <c r="AD1812" i="1"/>
  <c r="AD1813" i="1"/>
  <c r="AD1814" i="1"/>
  <c r="AD1815" i="1"/>
  <c r="AD1816" i="1"/>
  <c r="AD1824" i="1"/>
  <c r="AD1825" i="1"/>
  <c r="AD1826" i="1"/>
  <c r="AD1827" i="1"/>
  <c r="AD1828" i="1"/>
  <c r="AD1829" i="1"/>
  <c r="AD1830" i="1"/>
  <c r="AD1838" i="1"/>
  <c r="AD1839" i="1"/>
  <c r="AD1840" i="1"/>
  <c r="AD1841" i="1"/>
  <c r="AD1842" i="1"/>
  <c r="AD1843" i="1"/>
  <c r="AD1844" i="1"/>
  <c r="AD1852" i="1"/>
  <c r="AD1853" i="1"/>
  <c r="AD1854" i="1"/>
  <c r="AD1855" i="1"/>
  <c r="AD1856" i="1"/>
  <c r="AD1857" i="1"/>
  <c r="AD1858" i="1"/>
  <c r="AD1866" i="1"/>
  <c r="AD1867" i="1"/>
  <c r="AD1868" i="1"/>
  <c r="AD1869" i="1"/>
  <c r="AD1870" i="1"/>
  <c r="AD1871" i="1"/>
  <c r="AD1872" i="1"/>
  <c r="AD1880" i="1"/>
  <c r="AD1881" i="1"/>
  <c r="AD1882" i="1"/>
  <c r="AD1883" i="1"/>
  <c r="AD1884" i="1"/>
  <c r="AD1885" i="1"/>
  <c r="AD1886" i="1"/>
  <c r="AD1894" i="1"/>
  <c r="AD1895" i="1"/>
  <c r="AD1896" i="1"/>
  <c r="AD1897" i="1"/>
  <c r="AD1898" i="1"/>
  <c r="AD1899" i="1"/>
  <c r="AD1900" i="1"/>
  <c r="AD1908" i="1"/>
  <c r="AD1909" i="1"/>
  <c r="AD1910" i="1"/>
  <c r="AD1911" i="1"/>
  <c r="AD1912" i="1"/>
  <c r="AD1913" i="1"/>
  <c r="AD1914" i="1"/>
  <c r="AD1922" i="1"/>
  <c r="AD1923" i="1"/>
  <c r="AD1924" i="1"/>
  <c r="AD1925" i="1"/>
  <c r="AD1926" i="1"/>
  <c r="AD1927" i="1"/>
  <c r="AD1928" i="1"/>
  <c r="AD1936" i="1"/>
  <c r="AD1937" i="1"/>
  <c r="AD1938" i="1"/>
  <c r="AD1939" i="1"/>
  <c r="AD1940" i="1"/>
  <c r="AD1941" i="1"/>
  <c r="AD1942" i="1"/>
  <c r="AD1950" i="1"/>
  <c r="AD1951" i="1"/>
  <c r="AD1952" i="1"/>
  <c r="AD1953" i="1"/>
  <c r="AD1954" i="1"/>
  <c r="AD1955" i="1"/>
  <c r="AD1956" i="1"/>
  <c r="AD1964" i="1"/>
  <c r="AD1965" i="1"/>
  <c r="AD1966" i="1"/>
  <c r="AD1967" i="1"/>
  <c r="AD1968" i="1"/>
  <c r="AD1969" i="1"/>
  <c r="AD1970" i="1"/>
  <c r="AD1978" i="1"/>
  <c r="AD1979" i="1"/>
  <c r="AD1980" i="1"/>
  <c r="AD1981" i="1"/>
  <c r="AD1982" i="1"/>
  <c r="AD1983" i="1"/>
  <c r="AD1984" i="1"/>
  <c r="AD1992" i="1"/>
  <c r="AD1993" i="1"/>
  <c r="AD1994" i="1"/>
  <c r="AD1995" i="1"/>
  <c r="AD1996" i="1"/>
  <c r="AD1997" i="1"/>
  <c r="AD1998" i="1"/>
  <c r="AD2006" i="1"/>
  <c r="AD2007" i="1"/>
  <c r="AD2008" i="1"/>
  <c r="AD2009" i="1"/>
  <c r="AD2010" i="1"/>
  <c r="AD2011" i="1"/>
  <c r="AD2012" i="1"/>
  <c r="AD2020" i="1"/>
  <c r="AD2021" i="1"/>
  <c r="AD2022" i="1"/>
  <c r="AD2023" i="1"/>
  <c r="AD2024" i="1"/>
  <c r="AD2025" i="1"/>
  <c r="AD2026" i="1"/>
  <c r="AD2034" i="1"/>
  <c r="AD2035" i="1"/>
  <c r="AD2036" i="1"/>
  <c r="AD2037" i="1"/>
  <c r="AD2038" i="1"/>
  <c r="AD2039" i="1"/>
  <c r="AD2040" i="1"/>
  <c r="AD2048" i="1"/>
  <c r="AD2049" i="1"/>
  <c r="AD2050" i="1"/>
  <c r="AD2051" i="1"/>
  <c r="AD2052" i="1"/>
  <c r="AD2053" i="1"/>
  <c r="AD2054" i="1"/>
  <c r="AD2062" i="1"/>
  <c r="AD2063" i="1"/>
  <c r="AD2064" i="1"/>
  <c r="AD2065" i="1"/>
  <c r="AD2066" i="1"/>
  <c r="AD2067" i="1"/>
  <c r="AD2068" i="1"/>
  <c r="AD2076" i="1"/>
  <c r="AD2077" i="1"/>
  <c r="AD2078" i="1"/>
  <c r="AD2079" i="1"/>
  <c r="AD2080" i="1"/>
  <c r="AD2081" i="1"/>
  <c r="AD2082" i="1"/>
  <c r="AD2090" i="1"/>
  <c r="AD2091" i="1"/>
  <c r="AD2092" i="1"/>
  <c r="AD2093" i="1"/>
  <c r="AD2094" i="1"/>
  <c r="AD2095" i="1"/>
  <c r="AD2096" i="1"/>
  <c r="AD2104" i="1"/>
  <c r="AD2105" i="1"/>
  <c r="AD2106" i="1"/>
  <c r="AD2107" i="1"/>
  <c r="AD2108" i="1"/>
  <c r="AD2109" i="1"/>
  <c r="AD2110" i="1"/>
  <c r="AD2118" i="1"/>
  <c r="AD2119" i="1"/>
  <c r="AD2120" i="1"/>
  <c r="AD2121" i="1"/>
  <c r="AD2122" i="1"/>
  <c r="AD2123" i="1"/>
  <c r="AD2124" i="1"/>
  <c r="AD2132" i="1"/>
  <c r="AD2133" i="1"/>
  <c r="AD2134" i="1"/>
  <c r="AD2135" i="1"/>
  <c r="AD2136" i="1"/>
  <c r="AD2137" i="1"/>
  <c r="AD2138" i="1"/>
  <c r="AD2146" i="1"/>
  <c r="AD2147" i="1"/>
  <c r="AD2148" i="1"/>
  <c r="AD2149" i="1"/>
  <c r="AD2150" i="1"/>
  <c r="AD2151" i="1"/>
  <c r="AD2152" i="1"/>
  <c r="AD2160" i="1"/>
  <c r="AD2161" i="1"/>
  <c r="AD2162" i="1"/>
  <c r="AD2163" i="1"/>
  <c r="AD2164" i="1"/>
  <c r="AD2165" i="1"/>
  <c r="AD2166" i="1"/>
  <c r="AD2174" i="1"/>
  <c r="AD2175" i="1"/>
  <c r="AD2176" i="1"/>
  <c r="AD2177" i="1"/>
  <c r="AD2178" i="1"/>
  <c r="AD2179" i="1"/>
  <c r="AD2180" i="1"/>
  <c r="AD1517" i="1"/>
  <c r="AD1518" i="1"/>
  <c r="AD1519" i="1"/>
  <c r="AD1520" i="1"/>
  <c r="AD1521" i="1"/>
  <c r="AD1522" i="1"/>
  <c r="J84" i="5"/>
  <c r="K85" i="5" s="1"/>
  <c r="J98" i="5"/>
  <c r="J97" i="5"/>
  <c r="J94" i="5"/>
  <c r="J92" i="5"/>
  <c r="G92" i="5"/>
  <c r="H92" i="5" s="1"/>
  <c r="G96" i="5"/>
  <c r="H96" i="5" s="1"/>
  <c r="G94" i="5"/>
  <c r="H94" i="5" s="1"/>
  <c r="G68" i="5"/>
  <c r="H68" i="5" s="1"/>
  <c r="D5" i="3"/>
  <c r="E5" i="3" s="1"/>
  <c r="K5" i="3"/>
  <c r="L5" i="3" s="1"/>
  <c r="D6" i="3"/>
  <c r="E7" i="3" s="1"/>
  <c r="K6" i="3"/>
  <c r="D7" i="3"/>
  <c r="K7" i="3"/>
  <c r="L7" i="3" s="1"/>
  <c r="D8" i="3"/>
  <c r="K8" i="3"/>
  <c r="L8" i="3" s="1"/>
  <c r="D9" i="3"/>
  <c r="K9" i="3"/>
  <c r="L10" i="3" s="1"/>
  <c r="D10" i="3"/>
  <c r="K10" i="3"/>
  <c r="D11" i="3"/>
  <c r="K11" i="3"/>
  <c r="L11" i="3" s="1"/>
  <c r="D12" i="3"/>
  <c r="K12" i="3"/>
  <c r="D13" i="3"/>
  <c r="K13" i="3"/>
  <c r="L13" i="3" s="1"/>
  <c r="D14" i="3"/>
  <c r="K14" i="3"/>
  <c r="D15" i="3"/>
  <c r="E15" i="3" s="1"/>
  <c r="K15" i="3"/>
  <c r="D16" i="3"/>
  <c r="E16" i="3" s="1"/>
  <c r="K16" i="3"/>
  <c r="K17" i="3"/>
  <c r="L17" i="3" s="1"/>
  <c r="K18" i="3"/>
  <c r="K19" i="3"/>
  <c r="K20" i="3"/>
  <c r="K21" i="3"/>
  <c r="K22" i="3"/>
  <c r="L22" i="3" s="1"/>
  <c r="J6" i="4"/>
  <c r="AH6" i="4"/>
  <c r="AN6" i="4"/>
  <c r="AO6" i="4"/>
  <c r="J7" i="4"/>
  <c r="L7" i="4"/>
  <c r="V7" i="4"/>
  <c r="Z7" i="4"/>
  <c r="AH7" i="4"/>
  <c r="AN7" i="4"/>
  <c r="AO7" i="4"/>
  <c r="J8" i="4"/>
  <c r="L8" i="4"/>
  <c r="V8" i="4"/>
  <c r="Z8" i="4" s="1"/>
  <c r="AH8" i="4"/>
  <c r="AH52" i="4" s="1"/>
  <c r="AN8" i="4"/>
  <c r="AQ8" i="4" s="1"/>
  <c r="AO8" i="4"/>
  <c r="J9" i="4"/>
  <c r="L9" i="4"/>
  <c r="V9" i="4"/>
  <c r="W9" i="4" s="1"/>
  <c r="X9" i="4"/>
  <c r="AH9" i="4"/>
  <c r="AN9" i="4"/>
  <c r="AP9" i="4" s="1"/>
  <c r="AO9" i="4"/>
  <c r="J10" i="4"/>
  <c r="L10" i="4"/>
  <c r="V10" i="4"/>
  <c r="Z10" i="4" s="1"/>
  <c r="AH10" i="4"/>
  <c r="AN10" i="4"/>
  <c r="AP10" i="4" s="1"/>
  <c r="AQ10" i="4"/>
  <c r="AO10" i="4"/>
  <c r="J11" i="4"/>
  <c r="L11" i="4"/>
  <c r="Z11" i="4" s="1"/>
  <c r="V11" i="4"/>
  <c r="AH11" i="4"/>
  <c r="AN11" i="4"/>
  <c r="AO11" i="4"/>
  <c r="J12" i="4"/>
  <c r="L12" i="4"/>
  <c r="W12" i="4"/>
  <c r="V12" i="4"/>
  <c r="AH12" i="4"/>
  <c r="AN12" i="4"/>
  <c r="AO12" i="4"/>
  <c r="AQ12" i="4" s="1"/>
  <c r="J13" i="4"/>
  <c r="L13" i="4"/>
  <c r="V13" i="4"/>
  <c r="AH13" i="4"/>
  <c r="AN13" i="4"/>
  <c r="AO13" i="4"/>
  <c r="AP13" i="4" s="1"/>
  <c r="J14" i="4"/>
  <c r="L14" i="4"/>
  <c r="V14" i="4"/>
  <c r="AH14" i="4"/>
  <c r="AN14" i="4"/>
  <c r="AO14" i="4"/>
  <c r="J15" i="4"/>
  <c r="L15" i="4"/>
  <c r="V15" i="4"/>
  <c r="W15" i="4" s="1"/>
  <c r="AH15" i="4"/>
  <c r="AN15" i="4"/>
  <c r="AO15" i="4"/>
  <c r="AP15" i="4" s="1"/>
  <c r="J16" i="4"/>
  <c r="L16" i="4"/>
  <c r="V16" i="4"/>
  <c r="W16" i="4"/>
  <c r="X16" i="4"/>
  <c r="Z16" i="4"/>
  <c r="AH16" i="4"/>
  <c r="AN16" i="4"/>
  <c r="AQ16" i="4" s="1"/>
  <c r="AP16" i="4"/>
  <c r="AO16" i="4"/>
  <c r="J17" i="4"/>
  <c r="L17" i="4"/>
  <c r="V17" i="4"/>
  <c r="Z17" i="4" s="1"/>
  <c r="AH17" i="4"/>
  <c r="AN17" i="4"/>
  <c r="AO17" i="4"/>
  <c r="J18" i="4"/>
  <c r="L18" i="4"/>
  <c r="V18" i="4"/>
  <c r="W18" i="4" s="1"/>
  <c r="AH18" i="4"/>
  <c r="AN18" i="4"/>
  <c r="AP18" i="4" s="1"/>
  <c r="AO18" i="4"/>
  <c r="J19" i="4"/>
  <c r="L19" i="4"/>
  <c r="V19" i="4"/>
  <c r="AH19" i="4"/>
  <c r="AN19" i="4"/>
  <c r="AO19" i="4"/>
  <c r="AP19" i="4" s="1"/>
  <c r="J20" i="4"/>
  <c r="L20" i="4"/>
  <c r="V20" i="4"/>
  <c r="AH20" i="4"/>
  <c r="AN20" i="4"/>
  <c r="AO20" i="4"/>
  <c r="J21" i="4"/>
  <c r="L21" i="4"/>
  <c r="V21" i="4"/>
  <c r="AH21" i="4"/>
  <c r="AN21" i="4"/>
  <c r="AO21" i="4"/>
  <c r="J22" i="4"/>
  <c r="L22" i="4"/>
  <c r="V22" i="4"/>
  <c r="W22" i="4" s="1"/>
  <c r="AH22" i="4"/>
  <c r="AN22" i="4"/>
  <c r="AO22" i="4"/>
  <c r="J23" i="4"/>
  <c r="L23" i="4"/>
  <c r="V23" i="4"/>
  <c r="AH23" i="4"/>
  <c r="AN23" i="4"/>
  <c r="AO23" i="4"/>
  <c r="J24" i="4"/>
  <c r="L24" i="4"/>
  <c r="V24" i="4"/>
  <c r="W24" i="4" s="1"/>
  <c r="X24" i="4"/>
  <c r="AH24" i="4"/>
  <c r="AN24" i="4"/>
  <c r="AO24" i="4"/>
  <c r="J25" i="4"/>
  <c r="L25" i="4"/>
  <c r="V25" i="4"/>
  <c r="AH25" i="4"/>
  <c r="AN25" i="4"/>
  <c r="AO25" i="4"/>
  <c r="AP25" i="4"/>
  <c r="AQ25" i="4"/>
  <c r="J26" i="4"/>
  <c r="L26" i="4"/>
  <c r="V26" i="4"/>
  <c r="AH26" i="4"/>
  <c r="AN26" i="4"/>
  <c r="AO26" i="4"/>
  <c r="AQ26" i="4" s="1"/>
  <c r="J27" i="4"/>
  <c r="L27" i="4"/>
  <c r="V27" i="4"/>
  <c r="AH27" i="4"/>
  <c r="AN27" i="4"/>
  <c r="AO27" i="4"/>
  <c r="J28" i="4"/>
  <c r="L28" i="4"/>
  <c r="V28" i="4"/>
  <c r="AH28" i="4"/>
  <c r="AN28" i="4"/>
  <c r="AO28" i="4"/>
  <c r="AP28" i="4" s="1"/>
  <c r="J29" i="4"/>
  <c r="L29" i="4"/>
  <c r="V29" i="4"/>
  <c r="W29" i="4" s="1"/>
  <c r="AH29" i="4"/>
  <c r="AN29" i="4"/>
  <c r="AO29" i="4"/>
  <c r="AP29" i="4" s="1"/>
  <c r="J30" i="4"/>
  <c r="L30" i="4"/>
  <c r="V30" i="4"/>
  <c r="Z30" i="4" s="1"/>
  <c r="AH30" i="4"/>
  <c r="AN30" i="4"/>
  <c r="AQ30" i="4" s="1"/>
  <c r="AO30" i="4"/>
  <c r="J31" i="4"/>
  <c r="L31" i="4"/>
  <c r="V31" i="4"/>
  <c r="AH31" i="4"/>
  <c r="AN31" i="4"/>
  <c r="AO31" i="4"/>
  <c r="J32" i="4"/>
  <c r="L32" i="4"/>
  <c r="Z32" i="4" s="1"/>
  <c r="V32" i="4"/>
  <c r="AH32" i="4"/>
  <c r="AN32" i="4"/>
  <c r="AP32" i="4" s="1"/>
  <c r="AO32" i="4"/>
  <c r="J33" i="4"/>
  <c r="L33" i="4"/>
  <c r="V33" i="4"/>
  <c r="AH33" i="4"/>
  <c r="AN33" i="4"/>
  <c r="AO33" i="4"/>
  <c r="AP33" i="4" s="1"/>
  <c r="J34" i="4"/>
  <c r="L34" i="4"/>
  <c r="V34" i="4"/>
  <c r="AH34" i="4"/>
  <c r="AN34" i="4"/>
  <c r="AO34" i="4"/>
  <c r="J35" i="4"/>
  <c r="L35" i="4"/>
  <c r="Z35" i="4" s="1"/>
  <c r="V35" i="4"/>
  <c r="AH35" i="4"/>
  <c r="AN35" i="4"/>
  <c r="AO35" i="4"/>
  <c r="AP35" i="4" s="1"/>
  <c r="J36" i="4"/>
  <c r="L36" i="4"/>
  <c r="V36" i="4"/>
  <c r="W36" i="4" s="1"/>
  <c r="AH36" i="4"/>
  <c r="AN36" i="4"/>
  <c r="AO36" i="4"/>
  <c r="AQ36" i="4" s="1"/>
  <c r="J37" i="4"/>
  <c r="L37" i="4"/>
  <c r="V37" i="4"/>
  <c r="AH37" i="4"/>
  <c r="AN37" i="4"/>
  <c r="AO37" i="4"/>
  <c r="AP37" i="4" s="1"/>
  <c r="J38" i="4"/>
  <c r="L38" i="4"/>
  <c r="V38" i="4"/>
  <c r="Z38" i="4" s="1"/>
  <c r="AH38" i="4"/>
  <c r="AN38" i="4"/>
  <c r="AO38" i="4"/>
  <c r="AQ38" i="4" s="1"/>
  <c r="J39" i="4"/>
  <c r="L39" i="4"/>
  <c r="V39" i="4"/>
  <c r="Z39" i="4" s="1"/>
  <c r="AH39" i="4"/>
  <c r="AN39" i="4"/>
  <c r="AO39" i="4"/>
  <c r="J40" i="4"/>
  <c r="L40" i="4"/>
  <c r="V40" i="4"/>
  <c r="AH40" i="4"/>
  <c r="J41" i="4"/>
  <c r="L41" i="4"/>
  <c r="V41" i="4"/>
  <c r="AH41" i="4"/>
  <c r="J42" i="4"/>
  <c r="AH42" i="4"/>
  <c r="J43" i="4"/>
  <c r="L43" i="4"/>
  <c r="Z43" i="4" s="1"/>
  <c r="W43" i="4"/>
  <c r="Y49" i="4"/>
  <c r="Y50" i="4"/>
  <c r="Y51" i="4"/>
  <c r="Y54" i="4" s="1"/>
  <c r="AW75" i="4"/>
  <c r="AX75" i="4"/>
  <c r="AW76" i="4"/>
  <c r="AX76" i="4"/>
  <c r="AW77" i="4"/>
  <c r="AX77" i="4"/>
  <c r="AW78" i="4"/>
  <c r="AX78" i="4"/>
  <c r="AW79" i="4"/>
  <c r="AX79" i="4"/>
  <c r="AW80" i="4"/>
  <c r="AX80" i="4"/>
  <c r="AW81" i="4"/>
  <c r="AX81" i="4"/>
  <c r="AW82" i="4"/>
  <c r="AX82" i="4"/>
  <c r="AW83" i="4"/>
  <c r="AX83" i="4"/>
  <c r="AW84" i="4"/>
  <c r="AX84" i="4"/>
  <c r="AW85" i="4"/>
  <c r="AX85" i="4"/>
  <c r="AW86" i="4"/>
  <c r="AX86" i="4"/>
  <c r="AW87" i="4"/>
  <c r="AX87" i="4"/>
  <c r="AW88" i="4"/>
  <c r="AX88" i="4"/>
  <c r="AW89" i="4"/>
  <c r="AX89" i="4"/>
  <c r="AW90" i="4"/>
  <c r="AX90" i="4"/>
  <c r="AW91" i="4"/>
  <c r="AX91" i="4"/>
  <c r="AW92" i="4"/>
  <c r="AX92" i="4"/>
  <c r="AW93" i="4"/>
  <c r="AX93" i="4"/>
  <c r="AW94" i="4"/>
  <c r="AX94" i="4"/>
  <c r="AW95" i="4"/>
  <c r="AX95" i="4"/>
  <c r="AW96" i="4"/>
  <c r="AX96" i="4"/>
  <c r="AW97" i="4"/>
  <c r="AX97" i="4"/>
  <c r="AW98" i="4"/>
  <c r="AX98" i="4"/>
  <c r="AW99" i="4"/>
  <c r="AX99" i="4"/>
  <c r="AW100" i="4"/>
  <c r="AX100" i="4"/>
  <c r="AW101" i="4"/>
  <c r="AX101" i="4"/>
  <c r="AW102" i="4"/>
  <c r="AX102" i="4"/>
  <c r="AW103" i="4"/>
  <c r="AX103" i="4"/>
  <c r="AW104" i="4"/>
  <c r="AX104" i="4"/>
  <c r="AW105" i="4"/>
  <c r="AX105" i="4"/>
  <c r="AW106" i="4"/>
  <c r="AX106" i="4"/>
  <c r="AW107" i="4"/>
  <c r="AX107" i="4"/>
  <c r="AW108" i="4"/>
  <c r="AX108" i="4"/>
  <c r="AW109" i="4"/>
  <c r="AX109" i="4"/>
  <c r="G8" i="5"/>
  <c r="H8" i="5" s="1"/>
  <c r="N11" i="5" s="1"/>
  <c r="J9" i="5"/>
  <c r="G10" i="5"/>
  <c r="H10" i="5" s="1"/>
  <c r="J10" i="5"/>
  <c r="G12" i="5"/>
  <c r="H12" i="5" s="1"/>
  <c r="J13" i="5"/>
  <c r="G14" i="5"/>
  <c r="H14" i="5"/>
  <c r="J15" i="5"/>
  <c r="J14" i="5"/>
  <c r="G16" i="5"/>
  <c r="H16" i="5" s="1"/>
  <c r="J17" i="5"/>
  <c r="G18" i="5"/>
  <c r="H18" i="5" s="1"/>
  <c r="J18" i="5"/>
  <c r="J19" i="5"/>
  <c r="J21" i="5"/>
  <c r="K21" i="5" s="1"/>
  <c r="J22" i="5"/>
  <c r="G24" i="5"/>
  <c r="H24" i="5" s="1"/>
  <c r="J24" i="5"/>
  <c r="G26" i="5"/>
  <c r="H26" i="5" s="1"/>
  <c r="G28" i="5"/>
  <c r="H28" i="5" s="1"/>
  <c r="J28" i="5"/>
  <c r="G30" i="5"/>
  <c r="J30" i="5"/>
  <c r="G32" i="5"/>
  <c r="H32" i="5" s="1"/>
  <c r="J33" i="5"/>
  <c r="G34" i="5"/>
  <c r="H34" i="5" s="1"/>
  <c r="J35" i="5"/>
  <c r="G36" i="5"/>
  <c r="H36" i="5" s="1"/>
  <c r="J36" i="5"/>
  <c r="G38" i="5"/>
  <c r="H38" i="5" s="1"/>
  <c r="J39" i="5"/>
  <c r="G40" i="5"/>
  <c r="H40" i="5" s="1"/>
  <c r="J40" i="5"/>
  <c r="G42" i="5"/>
  <c r="H42" i="5" s="1"/>
  <c r="G44" i="5"/>
  <c r="H44" i="5" s="1"/>
  <c r="J45" i="5"/>
  <c r="K45" i="5" s="1"/>
  <c r="G46" i="5"/>
  <c r="H46" i="5" s="1"/>
  <c r="J47" i="5"/>
  <c r="G48" i="5"/>
  <c r="H48" i="5" s="1"/>
  <c r="J49" i="5"/>
  <c r="J48" i="5"/>
  <c r="G50" i="5"/>
  <c r="H50" i="5" s="1"/>
  <c r="J51" i="5"/>
  <c r="G52" i="5"/>
  <c r="H52" i="5" s="1"/>
  <c r="J53" i="5"/>
  <c r="J52" i="5"/>
  <c r="G54" i="5"/>
  <c r="H54" i="5" s="1"/>
  <c r="J54" i="5"/>
  <c r="G56" i="5"/>
  <c r="H56" i="5" s="1"/>
  <c r="J56" i="5"/>
  <c r="G58" i="5"/>
  <c r="H58" i="5" s="1"/>
  <c r="J59" i="5"/>
  <c r="G60" i="5"/>
  <c r="H60" i="5" s="1"/>
  <c r="J60" i="5"/>
  <c r="G62" i="5"/>
  <c r="H62" i="5" s="1"/>
  <c r="J62" i="5"/>
  <c r="G64" i="5"/>
  <c r="H64" i="5" s="1"/>
  <c r="J64" i="5"/>
  <c r="G66" i="5"/>
  <c r="H66" i="5" s="1"/>
  <c r="J67" i="5"/>
  <c r="J68" i="5"/>
  <c r="G70" i="5"/>
  <c r="H70" i="5" s="1"/>
  <c r="J70" i="5"/>
  <c r="G72" i="5"/>
  <c r="H72" i="5" s="1"/>
  <c r="J73" i="5"/>
  <c r="G74" i="5"/>
  <c r="H74" i="5" s="1"/>
  <c r="J75" i="5"/>
  <c r="G76" i="5"/>
  <c r="H76" i="5" s="1"/>
  <c r="J77" i="5"/>
  <c r="G78" i="5"/>
  <c r="H78" i="5" s="1"/>
  <c r="J78" i="5"/>
  <c r="G80" i="5"/>
  <c r="H80" i="5" s="1"/>
  <c r="J80" i="5"/>
  <c r="G82" i="5"/>
  <c r="H82" i="5" s="1"/>
  <c r="J82" i="5"/>
  <c r="G84" i="5"/>
  <c r="H84" i="5" s="1"/>
  <c r="G86" i="5"/>
  <c r="H86" i="5" s="1"/>
  <c r="J86" i="5"/>
  <c r="G88" i="5"/>
  <c r="H88" i="5" s="1"/>
  <c r="J88" i="5"/>
  <c r="G90" i="5"/>
  <c r="H90" i="5" s="1"/>
  <c r="I5" i="2"/>
  <c r="L5" i="2"/>
  <c r="P5" i="2"/>
  <c r="X5" i="2"/>
  <c r="Y5" i="2"/>
  <c r="Z5" i="2"/>
  <c r="AD6" i="2" s="1"/>
  <c r="AA5" i="2"/>
  <c r="AB5" i="2"/>
  <c r="AC5" i="2"/>
  <c r="AE5" i="2"/>
  <c r="AG5" i="2"/>
  <c r="AH5" i="2"/>
  <c r="I6" i="2"/>
  <c r="L6" i="2"/>
  <c r="P6" i="2"/>
  <c r="X6" i="2"/>
  <c r="Z6" i="2"/>
  <c r="AE6" i="2"/>
  <c r="AG6" i="2"/>
  <c r="AJ6" i="2" s="1"/>
  <c r="AH6" i="2"/>
  <c r="I7" i="2"/>
  <c r="L7" i="2"/>
  <c r="P7" i="2"/>
  <c r="X7" i="2"/>
  <c r="AB7" i="2" s="1"/>
  <c r="Z7" i="2"/>
  <c r="AD7" i="2" s="1"/>
  <c r="AA7" i="2"/>
  <c r="AE7" i="2"/>
  <c r="AG7" i="2"/>
  <c r="AH7" i="2"/>
  <c r="I8" i="2"/>
  <c r="L8" i="2"/>
  <c r="P8" i="2"/>
  <c r="X8" i="2"/>
  <c r="Z8" i="2"/>
  <c r="AA8" i="2" s="1"/>
  <c r="AE8" i="2"/>
  <c r="AG8" i="2"/>
  <c r="AH8" i="2"/>
  <c r="AJ8" i="2"/>
  <c r="I9" i="2"/>
  <c r="L9" i="2"/>
  <c r="P9" i="2"/>
  <c r="X9" i="2"/>
  <c r="Z9" i="2"/>
  <c r="AE9" i="2"/>
  <c r="AG9" i="2"/>
  <c r="AH9" i="2"/>
  <c r="AJ9" i="2" s="1"/>
  <c r="I10" i="2"/>
  <c r="L10" i="2"/>
  <c r="P10" i="2"/>
  <c r="X10" i="2"/>
  <c r="Z10" i="2"/>
  <c r="AA10" i="2" s="1"/>
  <c r="AE10" i="2"/>
  <c r="AG10" i="2"/>
  <c r="AH10" i="2"/>
  <c r="AI10" i="2" s="1"/>
  <c r="I11" i="2"/>
  <c r="L11" i="2"/>
  <c r="P11" i="2"/>
  <c r="X11" i="2"/>
  <c r="Z11" i="2"/>
  <c r="AD11" i="2" s="1"/>
  <c r="AA11" i="2"/>
  <c r="AE11" i="2"/>
  <c r="AG11" i="2"/>
  <c r="AH11" i="2"/>
  <c r="AI11" i="2" s="1"/>
  <c r="I12" i="2"/>
  <c r="L12" i="2"/>
  <c r="P12" i="2"/>
  <c r="X12" i="2"/>
  <c r="AC12" i="2" s="1"/>
  <c r="Z12" i="2"/>
  <c r="AD12" i="2" s="1"/>
  <c r="AE12" i="2"/>
  <c r="AG12" i="2"/>
  <c r="AH12" i="2"/>
  <c r="AJ12" i="2" s="1"/>
  <c r="I13" i="2"/>
  <c r="L13" i="2"/>
  <c r="P13" i="2"/>
  <c r="X13" i="2"/>
  <c r="AB13" i="2" s="1"/>
  <c r="Z13" i="2"/>
  <c r="AE13" i="2"/>
  <c r="AG13" i="2"/>
  <c r="AH13" i="2"/>
  <c r="AI13" i="2" s="1"/>
  <c r="AJ13" i="2"/>
  <c r="I14" i="2"/>
  <c r="L14" i="2"/>
  <c r="P14" i="2"/>
  <c r="X14" i="2"/>
  <c r="Z14" i="2"/>
  <c r="AE14" i="2"/>
  <c r="AG14" i="2"/>
  <c r="AH14" i="2"/>
  <c r="AJ14" i="2" s="1"/>
  <c r="I15" i="2"/>
  <c r="L15" i="2"/>
  <c r="P15" i="2"/>
  <c r="X15" i="2"/>
  <c r="Y15" i="2" s="1"/>
  <c r="AC15" i="2"/>
  <c r="Z15" i="2"/>
  <c r="AA15" i="2" s="1"/>
  <c r="AE15" i="2"/>
  <c r="AG15" i="2"/>
  <c r="AH15" i="2"/>
  <c r="I16" i="2"/>
  <c r="L16" i="2"/>
  <c r="P16" i="2"/>
  <c r="X16" i="2"/>
  <c r="Z16" i="2"/>
  <c r="AA16" i="2"/>
  <c r="AE16" i="2"/>
  <c r="AG16" i="2"/>
  <c r="AH16" i="2"/>
  <c r="AI16" i="2" s="1"/>
  <c r="I17" i="2"/>
  <c r="L17" i="2"/>
  <c r="P17" i="2"/>
  <c r="X17" i="2"/>
  <c r="AB17" i="2" s="1"/>
  <c r="Y17" i="2"/>
  <c r="Z17" i="2"/>
  <c r="AC17" i="2"/>
  <c r="AE17" i="2"/>
  <c r="AG17" i="2"/>
  <c r="AH17" i="2"/>
  <c r="AI17" i="2"/>
  <c r="AJ17" i="2"/>
  <c r="I18" i="2"/>
  <c r="L18" i="2"/>
  <c r="P18" i="2"/>
  <c r="X18" i="2"/>
  <c r="AB18" i="2" s="1"/>
  <c r="Z18" i="2"/>
  <c r="AA18" i="2"/>
  <c r="AE18" i="2"/>
  <c r="AG18" i="2"/>
  <c r="AH18" i="2"/>
  <c r="I19" i="2"/>
  <c r="L19" i="2"/>
  <c r="P19" i="2"/>
  <c r="X19" i="2"/>
  <c r="Z19" i="2"/>
  <c r="AD20" i="2" s="1"/>
  <c r="AA19" i="2"/>
  <c r="AC19" i="2"/>
  <c r="AE19" i="2"/>
  <c r="AG19" i="2"/>
  <c r="AI19" i="2" s="1"/>
  <c r="AJ19" i="2"/>
  <c r="AH19" i="2"/>
  <c r="I20" i="2"/>
  <c r="L20" i="2"/>
  <c r="P20" i="2"/>
  <c r="X20" i="2"/>
  <c r="AC20" i="2" s="1"/>
  <c r="Z20" i="2"/>
  <c r="AA20" i="2" s="1"/>
  <c r="AE20" i="2"/>
  <c r="AG20" i="2"/>
  <c r="AI20" i="2" s="1"/>
  <c r="AH20" i="2"/>
  <c r="I21" i="2"/>
  <c r="L21" i="2"/>
  <c r="P21" i="2"/>
  <c r="X21" i="2"/>
  <c r="AB21" i="2" s="1"/>
  <c r="Y21" i="2"/>
  <c r="Z21" i="2"/>
  <c r="AD21" i="2" s="1"/>
  <c r="AE21" i="2"/>
  <c r="AG21" i="2"/>
  <c r="AH21" i="2"/>
  <c r="I22" i="2"/>
  <c r="L22" i="2"/>
  <c r="P22" i="2"/>
  <c r="X22" i="2"/>
  <c r="AB22" i="2" s="1"/>
  <c r="Z22" i="2"/>
  <c r="AD22" i="2" s="1"/>
  <c r="AA22" i="2"/>
  <c r="AE22" i="2"/>
  <c r="AG22" i="2"/>
  <c r="AH22" i="2"/>
  <c r="I23" i="2"/>
  <c r="L23" i="2"/>
  <c r="P23" i="2"/>
  <c r="X23" i="2"/>
  <c r="Z23" i="2"/>
  <c r="AE23" i="2"/>
  <c r="AG23" i="2"/>
  <c r="AH23" i="2"/>
  <c r="I24" i="2"/>
  <c r="L24" i="2"/>
  <c r="P24" i="2"/>
  <c r="X24" i="2"/>
  <c r="Y24" i="2" s="1"/>
  <c r="Z24" i="2"/>
  <c r="AA24" i="2"/>
  <c r="AE24" i="2"/>
  <c r="AG24" i="2"/>
  <c r="AH24" i="2"/>
  <c r="I25" i="2"/>
  <c r="L25" i="2"/>
  <c r="P25" i="2"/>
  <c r="X25" i="2"/>
  <c r="AC25" i="2" s="1"/>
  <c r="Z25" i="2"/>
  <c r="AD25" i="2" s="1"/>
  <c r="AE25" i="2"/>
  <c r="AG25" i="2"/>
  <c r="AH25" i="2"/>
  <c r="AI25" i="2" s="1"/>
  <c r="I26" i="2"/>
  <c r="L26" i="2"/>
  <c r="P26" i="2"/>
  <c r="X26" i="2"/>
  <c r="Z26" i="2"/>
  <c r="AA26" i="2" s="1"/>
  <c r="AE26" i="2"/>
  <c r="AG26" i="2"/>
  <c r="AH26" i="2"/>
  <c r="I27" i="2"/>
  <c r="L27" i="2"/>
  <c r="P27" i="2"/>
  <c r="X27" i="2"/>
  <c r="Z27" i="2"/>
  <c r="AA27" i="2" s="1"/>
  <c r="AC27" i="2"/>
  <c r="AE27" i="2"/>
  <c r="AG27" i="2"/>
  <c r="AH27" i="2"/>
  <c r="I28" i="2"/>
  <c r="L28" i="2"/>
  <c r="P28" i="2"/>
  <c r="X28" i="2"/>
  <c r="Y28" i="2" s="1"/>
  <c r="Z28" i="2"/>
  <c r="AE28" i="2"/>
  <c r="AG28" i="2"/>
  <c r="AH28" i="2"/>
  <c r="I29" i="2"/>
  <c r="L29" i="2"/>
  <c r="P29" i="2"/>
  <c r="X29" i="2"/>
  <c r="Z29" i="2"/>
  <c r="AE29" i="2"/>
  <c r="AG29" i="2"/>
  <c r="AH29" i="2"/>
  <c r="I30" i="2"/>
  <c r="L30" i="2"/>
  <c r="P30" i="2"/>
  <c r="X30" i="2"/>
  <c r="Z30" i="2"/>
  <c r="AA30" i="2"/>
  <c r="AE30" i="2"/>
  <c r="AG30" i="2"/>
  <c r="AH30" i="2"/>
  <c r="AJ30" i="2" s="1"/>
  <c r="I31" i="2"/>
  <c r="L31" i="2"/>
  <c r="P31" i="2"/>
  <c r="X31" i="2"/>
  <c r="AB31" i="2"/>
  <c r="Z31" i="2"/>
  <c r="AA31" i="2" s="1"/>
  <c r="AE31" i="2"/>
  <c r="AG31" i="2"/>
  <c r="AH31" i="2"/>
  <c r="I32" i="2"/>
  <c r="L32" i="2"/>
  <c r="P32" i="2"/>
  <c r="X32" i="2"/>
  <c r="Z32" i="2"/>
  <c r="AA32" i="2" s="1"/>
  <c r="AE32" i="2"/>
  <c r="AG32" i="2"/>
  <c r="AH32" i="2"/>
  <c r="AJ32" i="2"/>
  <c r="AI32" i="2"/>
  <c r="I33" i="2"/>
  <c r="L33" i="2"/>
  <c r="P33" i="2"/>
  <c r="X33" i="2"/>
  <c r="AC33" i="2" s="1"/>
  <c r="Z33" i="2"/>
  <c r="AA33" i="2"/>
  <c r="AB33" i="2"/>
  <c r="AE33" i="2"/>
  <c r="AG33" i="2"/>
  <c r="AH33" i="2"/>
  <c r="AJ33" i="2" s="1"/>
  <c r="AI33" i="2"/>
  <c r="I34" i="2"/>
  <c r="L34" i="2"/>
  <c r="P34" i="2"/>
  <c r="X34" i="2"/>
  <c r="Z34" i="2"/>
  <c r="AE34" i="2"/>
  <c r="AG34" i="2"/>
  <c r="AI34" i="2" s="1"/>
  <c r="AH34" i="2"/>
  <c r="I35" i="2"/>
  <c r="L35" i="2"/>
  <c r="P35" i="2"/>
  <c r="X35" i="2"/>
  <c r="Z35" i="2"/>
  <c r="AB35" i="2"/>
  <c r="AE35" i="2"/>
  <c r="AG35" i="2"/>
  <c r="AH35" i="2"/>
  <c r="AI35" i="2" s="1"/>
  <c r="AJ35" i="2"/>
  <c r="I36" i="2"/>
  <c r="L36" i="2"/>
  <c r="P36" i="2"/>
  <c r="X36" i="2"/>
  <c r="Y36" i="2" s="1"/>
  <c r="Z36" i="2"/>
  <c r="AA36" i="2"/>
  <c r="AB36" i="2"/>
  <c r="AC36" i="2"/>
  <c r="AE36" i="2"/>
  <c r="AG36" i="2"/>
  <c r="AH36" i="2"/>
  <c r="AJ36" i="2" s="1"/>
  <c r="I37" i="2"/>
  <c r="L37" i="2"/>
  <c r="P37" i="2"/>
  <c r="X37" i="2"/>
  <c r="AB37" i="2" s="1"/>
  <c r="Z37" i="2"/>
  <c r="AE37" i="2"/>
  <c r="AG37" i="2"/>
  <c r="AJ37" i="2" s="1"/>
  <c r="AH37" i="2"/>
  <c r="I38" i="2"/>
  <c r="L38" i="2"/>
  <c r="P38" i="2"/>
  <c r="X38" i="2"/>
  <c r="AB38" i="2" s="1"/>
  <c r="Y38" i="2"/>
  <c r="Z38" i="2"/>
  <c r="AC38" i="2"/>
  <c r="AE38" i="2"/>
  <c r="AG38" i="2"/>
  <c r="AJ38" i="2" s="1"/>
  <c r="AH38" i="2"/>
  <c r="I39" i="2"/>
  <c r="L39" i="2"/>
  <c r="P39" i="2"/>
  <c r="X39" i="2"/>
  <c r="Y39" i="2" s="1"/>
  <c r="Z39" i="2"/>
  <c r="AA39" i="2" s="1"/>
  <c r="AE39" i="2"/>
  <c r="I40" i="2"/>
  <c r="L40" i="2"/>
  <c r="P40" i="2"/>
  <c r="X40" i="2"/>
  <c r="Y40" i="2" s="1"/>
  <c r="Z40" i="2"/>
  <c r="AA40" i="2"/>
  <c r="AE40" i="2"/>
  <c r="I41" i="2"/>
  <c r="L41" i="2"/>
  <c r="P41" i="2"/>
  <c r="X41" i="2"/>
  <c r="AC41" i="2" s="1"/>
  <c r="Y41" i="2"/>
  <c r="Z41" i="2"/>
  <c r="AA41" i="2" s="1"/>
  <c r="AB41" i="2"/>
  <c r="AE41" i="2"/>
  <c r="G43" i="2"/>
  <c r="H43" i="2"/>
  <c r="J43" i="2"/>
  <c r="K43" i="2"/>
  <c r="M43" i="2"/>
  <c r="N43" i="2"/>
  <c r="O43" i="2"/>
  <c r="Q43" i="2"/>
  <c r="R43" i="2"/>
  <c r="S43" i="2"/>
  <c r="T43" i="2"/>
  <c r="U43" i="2"/>
  <c r="V43" i="2"/>
  <c r="G44" i="2"/>
  <c r="H44" i="2"/>
  <c r="J44" i="2"/>
  <c r="K44" i="2"/>
  <c r="M44" i="2"/>
  <c r="N44" i="2"/>
  <c r="O44" i="2"/>
  <c r="Q44" i="2"/>
  <c r="R44" i="2"/>
  <c r="S44" i="2"/>
  <c r="T44" i="2"/>
  <c r="U44" i="2"/>
  <c r="V44" i="2"/>
  <c r="R120" i="2"/>
  <c r="S120" i="2"/>
  <c r="Z120" i="2"/>
  <c r="AE120" i="2" s="1"/>
  <c r="AA120" i="2"/>
  <c r="AB120" i="2"/>
  <c r="AD120" i="2"/>
  <c r="AH120" i="2" s="1"/>
  <c r="AF120" i="2"/>
  <c r="AG120" i="2"/>
  <c r="R121" i="2"/>
  <c r="S121" i="2"/>
  <c r="Z121" i="2"/>
  <c r="AE121" i="2" s="1"/>
  <c r="AA121" i="2"/>
  <c r="AF121" i="2" s="1"/>
  <c r="AB121" i="2"/>
  <c r="AG121" i="2" s="1"/>
  <c r="AD121" i="2"/>
  <c r="AH121" i="2" s="1"/>
  <c r="R122" i="2"/>
  <c r="S122" i="2"/>
  <c r="Z122" i="2"/>
  <c r="AE122" i="2" s="1"/>
  <c r="AA122" i="2"/>
  <c r="AF122" i="2"/>
  <c r="AB122" i="2"/>
  <c r="AG122" i="2" s="1"/>
  <c r="AD122" i="2"/>
  <c r="AH122" i="2"/>
  <c r="R123" i="2"/>
  <c r="S123" i="2"/>
  <c r="Z123" i="2"/>
  <c r="AE123" i="2"/>
  <c r="AA123" i="2"/>
  <c r="AF123" i="2" s="1"/>
  <c r="AB123" i="2"/>
  <c r="AG123" i="2" s="1"/>
  <c r="AD123" i="2"/>
  <c r="AH123" i="2" s="1"/>
  <c r="R124" i="2"/>
  <c r="S124" i="2"/>
  <c r="Z124" i="2"/>
  <c r="AA124" i="2"/>
  <c r="AF124" i="2" s="1"/>
  <c r="AB124" i="2"/>
  <c r="AG124" i="2" s="1"/>
  <c r="AD124" i="2"/>
  <c r="AH124" i="2" s="1"/>
  <c r="AE124" i="2"/>
  <c r="R125" i="2"/>
  <c r="S125" i="2"/>
  <c r="Z125" i="2"/>
  <c r="AA125" i="2"/>
  <c r="AF125" i="2" s="1"/>
  <c r="AB125" i="2"/>
  <c r="AG125" i="2" s="1"/>
  <c r="AD125" i="2"/>
  <c r="AH125" i="2" s="1"/>
  <c r="AE125" i="2"/>
  <c r="R126" i="2"/>
  <c r="S126" i="2"/>
  <c r="Z126" i="2"/>
  <c r="AE126" i="2" s="1"/>
  <c r="AA126" i="2"/>
  <c r="AF126" i="2"/>
  <c r="AB126" i="2"/>
  <c r="AG126" i="2"/>
  <c r="AD126" i="2"/>
  <c r="AH126" i="2"/>
  <c r="R127" i="2"/>
  <c r="S127" i="2"/>
  <c r="Z127" i="2"/>
  <c r="AE127" i="2"/>
  <c r="AA127" i="2"/>
  <c r="AF127" i="2"/>
  <c r="AB127" i="2"/>
  <c r="AG127" i="2" s="1"/>
  <c r="AD127" i="2"/>
  <c r="AH127" i="2" s="1"/>
  <c r="R128" i="2"/>
  <c r="S128" i="2"/>
  <c r="R129" i="2"/>
  <c r="S129" i="2"/>
  <c r="T20" i="9"/>
  <c r="AD19" i="2"/>
  <c r="W26" i="4"/>
  <c r="AA6" i="2"/>
  <c r="AP11" i="4"/>
  <c r="AQ11" i="4"/>
  <c r="Y12" i="2"/>
  <c r="AJ10" i="2"/>
  <c r="AC31" i="2"/>
  <c r="Z22" i="4"/>
  <c r="J93" i="5"/>
  <c r="K93" i="5" s="1"/>
  <c r="Y29" i="2"/>
  <c r="AC29" i="2"/>
  <c r="AC16" i="2"/>
  <c r="AB26" i="2"/>
  <c r="Y19" i="2"/>
  <c r="AB19" i="2"/>
  <c r="Y11" i="2"/>
  <c r="AB11" i="2"/>
  <c r="AC11" i="2"/>
  <c r="L16" i="3"/>
  <c r="AC37" i="2"/>
  <c r="AB29" i="2"/>
  <c r="Y33" i="2"/>
  <c r="Y31" i="2"/>
  <c r="AB12" i="2"/>
  <c r="Y9" i="2"/>
  <c r="AC7" i="2"/>
  <c r="Y7" i="2"/>
  <c r="W37" i="4"/>
  <c r="Z37" i="4"/>
  <c r="Z9" i="4"/>
  <c r="AD16" i="2"/>
  <c r="Z29" i="4"/>
  <c r="AQ6" i="4"/>
  <c r="AC24" i="2"/>
  <c r="W6" i="4"/>
  <c r="E8" i="3"/>
  <c r="X34" i="4"/>
  <c r="X22" i="4"/>
  <c r="S26" i="9"/>
  <c r="U25" i="9"/>
  <c r="T44" i="9"/>
  <c r="S18" i="9"/>
  <c r="S22" i="9"/>
  <c r="T34" i="9"/>
  <c r="U19" i="9"/>
  <c r="T26" i="9"/>
  <c r="U20" i="9"/>
  <c r="U12" i="9"/>
  <c r="T18" i="9"/>
  <c r="U24" i="9"/>
  <c r="T27" i="9"/>
  <c r="T23" i="9"/>
  <c r="U22" i="9"/>
  <c r="T29" i="9"/>
  <c r="J120" i="5"/>
  <c r="J115" i="5"/>
  <c r="J110" i="5"/>
  <c r="J113" i="5"/>
  <c r="J74" i="5"/>
  <c r="J89" i="5"/>
  <c r="J58" i="5"/>
  <c r="J38" i="5"/>
  <c r="K39" i="5"/>
  <c r="J32" i="5"/>
  <c r="J8" i="5"/>
  <c r="J44" i="5"/>
  <c r="J96" i="5"/>
  <c r="J63" i="5"/>
  <c r="J65" i="5"/>
  <c r="K65" i="5" s="1"/>
  <c r="J71" i="5"/>
  <c r="K71" i="5" s="1"/>
  <c r="J55" i="5"/>
  <c r="K55" i="5" s="1"/>
  <c r="J79" i="5"/>
  <c r="J29" i="5"/>
  <c r="J12" i="5"/>
  <c r="J85" i="5"/>
  <c r="J100" i="5"/>
  <c r="J37" i="5"/>
  <c r="J46" i="5"/>
  <c r="K47" i="5" s="1"/>
  <c r="J81" i="5"/>
  <c r="J23" i="5"/>
  <c r="J7" i="5"/>
  <c r="J104" i="5"/>
  <c r="J50" i="5"/>
  <c r="J57" i="5"/>
  <c r="K57" i="5" s="1"/>
  <c r="J83" i="5"/>
  <c r="J41" i="5"/>
  <c r="J25" i="5"/>
  <c r="K25" i="5" s="1"/>
  <c r="J34" i="5"/>
  <c r="J95" i="5"/>
  <c r="K95" i="5" s="1"/>
  <c r="J76" i="5"/>
  <c r="J72" i="5"/>
  <c r="J16" i="5"/>
  <c r="J11" i="5"/>
  <c r="AF128" i="2" l="1"/>
  <c r="AD39" i="2"/>
  <c r="AA38" i="2"/>
  <c r="AD23" i="2"/>
  <c r="AA23" i="2"/>
  <c r="S31" i="9"/>
  <c r="T6" i="9"/>
  <c r="U6" i="9"/>
  <c r="T42" i="9"/>
  <c r="U42" i="9"/>
  <c r="T31" i="9"/>
  <c r="Z15" i="4"/>
  <c r="S130" i="2"/>
  <c r="AC23" i="2"/>
  <c r="AB23" i="2"/>
  <c r="Y23" i="2"/>
  <c r="Y8" i="2"/>
  <c r="AB8" i="2"/>
  <c r="S6" i="9"/>
  <c r="S9" i="9"/>
  <c r="K115" i="5"/>
  <c r="U43" i="9"/>
  <c r="AD33" i="2"/>
  <c r="AI28" i="2"/>
  <c r="AJ28" i="2"/>
  <c r="K73" i="5"/>
  <c r="Z40" i="4"/>
  <c r="W28" i="4"/>
  <c r="Z28" i="4"/>
  <c r="O123" i="5"/>
  <c r="P123" i="5" s="1"/>
  <c r="T7" i="9"/>
  <c r="S7" i="9"/>
  <c r="S45" i="9"/>
  <c r="U45" i="9"/>
  <c r="S32" i="9"/>
  <c r="AC32" i="2"/>
  <c r="AB32" i="2"/>
  <c r="Y32" i="2"/>
  <c r="Z23" i="4"/>
  <c r="W23" i="4"/>
  <c r="S43" i="9"/>
  <c r="AI23" i="2"/>
  <c r="AJ23" i="2"/>
  <c r="AP27" i="4"/>
  <c r="AQ27" i="4"/>
  <c r="S15" i="9"/>
  <c r="K89" i="5"/>
  <c r="T15" i="9"/>
  <c r="AG128" i="2"/>
  <c r="AC40" i="2"/>
  <c r="AA34" i="2"/>
  <c r="AD34" i="2"/>
  <c r="AJ21" i="2"/>
  <c r="AI21" i="2"/>
  <c r="AD18" i="2"/>
  <c r="W14" i="4"/>
  <c r="Z14" i="4"/>
  <c r="W45" i="4"/>
  <c r="S41" i="9"/>
  <c r="AH49" i="4"/>
  <c r="S35" i="9"/>
  <c r="U35" i="9"/>
  <c r="T35" i="9"/>
  <c r="AA13" i="2"/>
  <c r="AD13" i="2"/>
  <c r="AP31" i="4"/>
  <c r="AQ31" i="4"/>
  <c r="T32" i="9"/>
  <c r="AQ18" i="4"/>
  <c r="AB40" i="2"/>
  <c r="AC35" i="2"/>
  <c r="Y35" i="2"/>
  <c r="AB27" i="2"/>
  <c r="Y27" i="2"/>
  <c r="AD24" i="2"/>
  <c r="AC10" i="2"/>
  <c r="AB10" i="2"/>
  <c r="AB9" i="2"/>
  <c r="AC9" i="2"/>
  <c r="AC8" i="2"/>
  <c r="AQ32" i="4"/>
  <c r="Z21" i="4"/>
  <c r="W21" i="4"/>
  <c r="L19" i="3"/>
  <c r="L18" i="3"/>
  <c r="T17" i="9"/>
  <c r="T9" i="9"/>
  <c r="U9" i="9"/>
  <c r="AD35" i="2"/>
  <c r="L43" i="2"/>
  <c r="K51" i="5"/>
  <c r="K17" i="5"/>
  <c r="AQ35" i="4"/>
  <c r="AN40" i="4"/>
  <c r="AO49" i="4"/>
  <c r="S30" i="9"/>
  <c r="S27" i="9"/>
  <c r="S13" i="9"/>
  <c r="U11" i="9"/>
  <c r="X6" i="4"/>
  <c r="X40" i="4"/>
  <c r="K101" i="5"/>
  <c r="AI12" i="2"/>
  <c r="AI38" i="2"/>
  <c r="AI30" i="2"/>
  <c r="AI29" i="2"/>
  <c r="AJ18" i="2"/>
  <c r="AJ15" i="2"/>
  <c r="AI8" i="2"/>
  <c r="I43" i="2"/>
  <c r="W39" i="4"/>
  <c r="AP30" i="4"/>
  <c r="Z26" i="4"/>
  <c r="Z25" i="4"/>
  <c r="AQ9" i="4"/>
  <c r="AP8" i="4"/>
  <c r="AH50" i="4"/>
  <c r="E9" i="3"/>
  <c r="Z44" i="4"/>
  <c r="S44" i="9"/>
  <c r="S42" i="9"/>
  <c r="U37" i="9"/>
  <c r="S34" i="9"/>
  <c r="U31" i="9"/>
  <c r="X20" i="4"/>
  <c r="X46" i="4"/>
  <c r="N115" i="5"/>
  <c r="P115" i="5" s="1"/>
  <c r="K121" i="5"/>
  <c r="O19" i="5"/>
  <c r="P19" i="5" s="1"/>
  <c r="AE128" i="2"/>
  <c r="E11" i="3"/>
  <c r="S29" i="9"/>
  <c r="X36" i="4"/>
  <c r="X13" i="4"/>
  <c r="K81" i="5"/>
  <c r="AC22" i="2"/>
  <c r="Y22" i="2"/>
  <c r="AD36" i="2"/>
  <c r="AC21" i="2"/>
  <c r="Z36" i="4"/>
  <c r="AP24" i="4"/>
  <c r="U44" i="9"/>
  <c r="T22" i="9"/>
  <c r="X38" i="4"/>
  <c r="X27" i="4"/>
  <c r="R130" i="2"/>
  <c r="AD30" i="2"/>
  <c r="AQ19" i="4"/>
  <c r="K83" i="5"/>
  <c r="O11" i="5"/>
  <c r="P11" i="5" s="1"/>
  <c r="T11" i="9"/>
  <c r="L6" i="3"/>
  <c r="AI37" i="2"/>
  <c r="AJ34" i="2"/>
  <c r="AD27" i="2"/>
  <c r="AI6" i="2"/>
  <c r="AI5" i="2"/>
  <c r="K77" i="5"/>
  <c r="AP39" i="4"/>
  <c r="AP34" i="4"/>
  <c r="W32" i="4"/>
  <c r="W31" i="4"/>
  <c r="W19" i="4"/>
  <c r="W11" i="4"/>
  <c r="W8" i="4"/>
  <c r="E14" i="3"/>
  <c r="Z42" i="4"/>
  <c r="U39" i="9"/>
  <c r="U38" i="9"/>
  <c r="T36" i="9"/>
  <c r="T25" i="9"/>
  <c r="X15" i="4"/>
  <c r="O59" i="5"/>
  <c r="P59" i="5" s="1"/>
  <c r="O51" i="5"/>
  <c r="P51" i="5" s="1"/>
  <c r="K111" i="5"/>
  <c r="O67" i="5"/>
  <c r="P67" i="5" s="1"/>
  <c r="K49" i="5"/>
  <c r="K59" i="5"/>
  <c r="K53" i="5"/>
  <c r="K97" i="5"/>
  <c r="K75" i="5"/>
  <c r="O75" i="5"/>
  <c r="P75" i="5" s="1"/>
  <c r="K63" i="5"/>
  <c r="K35" i="5"/>
  <c r="K19" i="5"/>
  <c r="O115" i="5"/>
  <c r="R115" i="5"/>
  <c r="O99" i="5"/>
  <c r="K15" i="5"/>
  <c r="K41" i="5"/>
  <c r="K23" i="5"/>
  <c r="K9" i="5"/>
  <c r="K37" i="5"/>
  <c r="O35" i="5"/>
  <c r="P35" i="5" s="1"/>
  <c r="K29" i="5"/>
  <c r="K13" i="5"/>
  <c r="K33" i="5"/>
  <c r="O83" i="5"/>
  <c r="N83" i="5"/>
  <c r="N91" i="5"/>
  <c r="X44" i="2"/>
  <c r="W41" i="4"/>
  <c r="Z41" i="4"/>
  <c r="Z33" i="4"/>
  <c r="W33" i="4"/>
  <c r="Z20" i="4"/>
  <c r="W20" i="4"/>
  <c r="AD31" i="2"/>
  <c r="AD32" i="2"/>
  <c r="AP26" i="4"/>
  <c r="W10" i="4"/>
  <c r="J99" i="5"/>
  <c r="K99" i="5" s="1"/>
  <c r="J69" i="5"/>
  <c r="K69" i="5" s="1"/>
  <c r="AI9" i="2"/>
  <c r="S36" i="9"/>
  <c r="U8" i="9"/>
  <c r="S8" i="9"/>
  <c r="J117" i="5"/>
  <c r="R123" i="5" s="1"/>
  <c r="J66" i="5"/>
  <c r="K67" i="5" s="1"/>
  <c r="K113" i="5"/>
  <c r="T37" i="9"/>
  <c r="U13" i="9"/>
  <c r="S28" i="9"/>
  <c r="Y37" i="2"/>
  <c r="AD29" i="2"/>
  <c r="AJ24" i="2"/>
  <c r="AI24" i="2"/>
  <c r="AA21" i="2"/>
  <c r="AJ20" i="2"/>
  <c r="AC13" i="2"/>
  <c r="AJ11" i="2"/>
  <c r="AD10" i="2"/>
  <c r="J43" i="5"/>
  <c r="J42" i="5"/>
  <c r="O43" i="5" s="1"/>
  <c r="P43" i="5" s="1"/>
  <c r="AQ33" i="4"/>
  <c r="AP17" i="4"/>
  <c r="AQ17" i="4"/>
  <c r="AQ15" i="4"/>
  <c r="AQ14" i="4"/>
  <c r="AQ13" i="4"/>
  <c r="AP12" i="4"/>
  <c r="L15" i="3"/>
  <c r="L14" i="3"/>
  <c r="K79" i="5"/>
  <c r="J26" i="5"/>
  <c r="O27" i="5" s="1"/>
  <c r="P27" i="5" s="1"/>
  <c r="J27" i="5"/>
  <c r="AC39" i="2"/>
  <c r="Z43" i="2"/>
  <c r="AQ22" i="4"/>
  <c r="AP22" i="4"/>
  <c r="E12" i="3"/>
  <c r="E13" i="3"/>
  <c r="J91" i="5"/>
  <c r="J90" i="5"/>
  <c r="O91" i="5" s="1"/>
  <c r="AP21" i="4"/>
  <c r="AD8" i="2"/>
  <c r="AQ23" i="4"/>
  <c r="AP23" i="4"/>
  <c r="AJ50" i="4"/>
  <c r="AJ52" i="4"/>
  <c r="AJ5" i="2"/>
  <c r="AQ39" i="4"/>
  <c r="AQ28" i="4"/>
  <c r="Y30" i="2"/>
  <c r="AB30" i="2"/>
  <c r="AC30" i="2"/>
  <c r="AA29" i="2"/>
  <c r="AD26" i="2"/>
  <c r="AB25" i="2"/>
  <c r="AD15" i="2"/>
  <c r="AI14" i="2"/>
  <c r="Y10" i="2"/>
  <c r="AD5" i="2"/>
  <c r="AQ34" i="4"/>
  <c r="AP14" i="4"/>
  <c r="AP6" i="4"/>
  <c r="AO40" i="4"/>
  <c r="AO50" i="4"/>
  <c r="S24" i="9"/>
  <c r="T24" i="9"/>
  <c r="R107" i="5"/>
  <c r="K11" i="5"/>
  <c r="AA28" i="2"/>
  <c r="AD28" i="2"/>
  <c r="AB20" i="2"/>
  <c r="Y20" i="2"/>
  <c r="AI26" i="2"/>
  <c r="AJ26" i="2"/>
  <c r="AA17" i="2"/>
  <c r="AD17" i="2"/>
  <c r="I44" i="2"/>
  <c r="AI15" i="2"/>
  <c r="AB34" i="2"/>
  <c r="AC34" i="2"/>
  <c r="Y34" i="2"/>
  <c r="L20" i="3"/>
  <c r="L21" i="3"/>
  <c r="K103" i="5"/>
  <c r="AB15" i="2"/>
  <c r="AJ25" i="2"/>
  <c r="AD37" i="2"/>
  <c r="AA37" i="2"/>
  <c r="AA35" i="2"/>
  <c r="AJ31" i="2"/>
  <c r="AI31" i="2"/>
  <c r="AJ27" i="2"/>
  <c r="AC26" i="2"/>
  <c r="Y26" i="2"/>
  <c r="AA25" i="2"/>
  <c r="AC18" i="2"/>
  <c r="Y18" i="2"/>
  <c r="Y13" i="2"/>
  <c r="AA12" i="2"/>
  <c r="AA9" i="2"/>
  <c r="AD9" i="2"/>
  <c r="AB6" i="2"/>
  <c r="Y6" i="2"/>
  <c r="AC6" i="2"/>
  <c r="X43" i="2"/>
  <c r="L44" i="2"/>
  <c r="W40" i="4"/>
  <c r="AQ37" i="4"/>
  <c r="AP36" i="4"/>
  <c r="Z27" i="4"/>
  <c r="W25" i="4"/>
  <c r="Z24" i="4"/>
  <c r="AP20" i="4"/>
  <c r="AQ20" i="4"/>
  <c r="Z18" i="4"/>
  <c r="AP7" i="4"/>
  <c r="AQ7" i="4"/>
  <c r="Z6" i="4"/>
  <c r="S20" i="9"/>
  <c r="U41" i="9"/>
  <c r="T41" i="9"/>
  <c r="T30" i="9"/>
  <c r="U30" i="9"/>
  <c r="K109" i="5"/>
  <c r="AH51" i="4"/>
  <c r="AB28" i="2"/>
  <c r="AC28" i="2"/>
  <c r="AH128" i="2"/>
  <c r="AJ22" i="2"/>
  <c r="AI22" i="2"/>
  <c r="AB14" i="2"/>
  <c r="Y14" i="2"/>
  <c r="AC14" i="2"/>
  <c r="AQ29" i="4"/>
  <c r="J87" i="5"/>
  <c r="K87" i="5" s="1"/>
  <c r="J31" i="5"/>
  <c r="K31" i="5" s="1"/>
  <c r="J61" i="5"/>
  <c r="K61" i="5" s="1"/>
  <c r="S37" i="9"/>
  <c r="J106" i="5"/>
  <c r="K107" i="5" s="1"/>
  <c r="Z44" i="2"/>
  <c r="Y25" i="2"/>
  <c r="AB39" i="2"/>
  <c r="AD38" i="2"/>
  <c r="AI18" i="2"/>
  <c r="AJ16" i="2"/>
  <c r="AI7" i="2"/>
  <c r="AJ7" i="2"/>
  <c r="P43" i="2"/>
  <c r="P44" i="2"/>
  <c r="AP38" i="4"/>
  <c r="AQ21" i="4"/>
  <c r="Z19" i="4"/>
  <c r="AN49" i="4"/>
  <c r="AN50" i="4"/>
  <c r="L9" i="3"/>
  <c r="E6" i="3"/>
  <c r="N99" i="5"/>
  <c r="S33" i="9"/>
  <c r="T33" i="9"/>
  <c r="S19" i="9"/>
  <c r="S12" i="9"/>
  <c r="T12" i="9"/>
  <c r="X42" i="4"/>
  <c r="AA14" i="2"/>
  <c r="AD14" i="2"/>
  <c r="W34" i="4"/>
  <c r="Z34" i="4"/>
  <c r="E10" i="3"/>
  <c r="AI36" i="2"/>
  <c r="AJ29" i="2"/>
  <c r="AB24" i="2"/>
  <c r="W38" i="4"/>
  <c r="W30" i="4"/>
  <c r="AQ24" i="4"/>
  <c r="S39" i="9"/>
  <c r="S17" i="9"/>
  <c r="S10" i="9"/>
  <c r="T19" i="9"/>
  <c r="U16" i="9"/>
  <c r="AI27" i="2"/>
  <c r="AB16" i="2"/>
  <c r="Y16" i="2"/>
  <c r="Z31" i="4"/>
  <c r="W27" i="4"/>
  <c r="Z13" i="4"/>
  <c r="W13" i="4"/>
  <c r="Z12" i="4"/>
  <c r="L12" i="3"/>
  <c r="Z46" i="4"/>
  <c r="N107" i="5"/>
  <c r="X44" i="4"/>
  <c r="Z51" i="4" l="1"/>
  <c r="Z49" i="4"/>
  <c r="Z50" i="4"/>
  <c r="Z52" i="4"/>
  <c r="AQ40" i="4"/>
  <c r="AA43" i="2"/>
  <c r="AQ49" i="4"/>
  <c r="P83" i="5"/>
  <c r="O107" i="5"/>
  <c r="P107" i="5" s="1"/>
  <c r="P99" i="5"/>
  <c r="K7" i="5"/>
  <c r="AQ50" i="4"/>
  <c r="K43" i="5"/>
  <c r="AC44" i="2"/>
  <c r="AC43" i="2"/>
  <c r="K117" i="5"/>
  <c r="Y44" i="2"/>
  <c r="Y43" i="2"/>
  <c r="AA44" i="2"/>
  <c r="AB43" i="2"/>
  <c r="AB44" i="2"/>
  <c r="K91" i="5"/>
  <c r="K27" i="5"/>
  <c r="R99" i="5"/>
  <c r="AP49" i="4"/>
  <c r="AP40" i="4"/>
  <c r="AP50" i="4"/>
  <c r="P91" i="5"/>
</calcChain>
</file>

<file path=xl/sharedStrings.xml><?xml version="1.0" encoding="utf-8"?>
<sst xmlns="http://schemas.openxmlformats.org/spreadsheetml/2006/main" count="35059" uniqueCount="230">
  <si>
    <t>Year</t>
  </si>
  <si>
    <t>trt</t>
  </si>
  <si>
    <t>yield</t>
  </si>
  <si>
    <t>0-40-60</t>
  </si>
  <si>
    <t>100-40-60</t>
  </si>
  <si>
    <t>YR</t>
  </si>
  <si>
    <t>REP</t>
  </si>
  <si>
    <t>TRT</t>
  </si>
  <si>
    <t>BUAC</t>
  </si>
  <si>
    <t>GN</t>
  </si>
  <si>
    <t>GP</t>
  </si>
  <si>
    <t>GK</t>
  </si>
  <si>
    <t>SPH</t>
  </si>
  <si>
    <t>BI</t>
  </si>
  <si>
    <t>SN</t>
  </si>
  <si>
    <t>SP</t>
  </si>
  <si>
    <t>SK</t>
  </si>
  <si>
    <t>.</t>
  </si>
  <si>
    <t>Strawyld</t>
  </si>
  <si>
    <t>TN</t>
  </si>
  <si>
    <t>OC</t>
  </si>
  <si>
    <t>only 40 of 60' was harvested from plots in 2003 due to excessively high yields</t>
  </si>
  <si>
    <t>N Requirement</t>
  </si>
  <si>
    <t>Check N uptake</t>
  </si>
  <si>
    <t>Max N uptake</t>
  </si>
  <si>
    <t>Difference</t>
  </si>
  <si>
    <t>NUE</t>
  </si>
  <si>
    <t>Overley</t>
  </si>
  <si>
    <t>RI</t>
  </si>
  <si>
    <t>0-0-0</t>
  </si>
  <si>
    <t>20-40-60</t>
  </si>
  <si>
    <t>40-40-60</t>
  </si>
  <si>
    <t>60-40-60</t>
  </si>
  <si>
    <t>80-40-60</t>
  </si>
  <si>
    <t>60-0-60</t>
  </si>
  <si>
    <t>60-20-60</t>
  </si>
  <si>
    <t>60-60-60</t>
  </si>
  <si>
    <t>60-80-60</t>
  </si>
  <si>
    <t>60-60-0</t>
  </si>
  <si>
    <t>100-80-60</t>
  </si>
  <si>
    <t>kg/ha</t>
  </si>
  <si>
    <t>112 kg N/ha</t>
  </si>
  <si>
    <t>0 kg N/ha</t>
  </si>
  <si>
    <t>0.70/lb</t>
  </si>
  <si>
    <t>$1.54/kg</t>
  </si>
  <si>
    <t>SBNRC</t>
  </si>
  <si>
    <t xml:space="preserve">Optimum </t>
  </si>
  <si>
    <t>45 kg N/ha</t>
  </si>
  <si>
    <t>Yield</t>
  </si>
  <si>
    <t>Gross Revenue</t>
  </si>
  <si>
    <t>60 lbs</t>
  </si>
  <si>
    <t>Gross</t>
  </si>
  <si>
    <t>80 lbs</t>
  </si>
  <si>
    <t>$/ac</t>
  </si>
  <si>
    <t>N closest</t>
  </si>
  <si>
    <t>Max Yield</t>
  </si>
  <si>
    <t>Rate</t>
  </si>
  <si>
    <t>After the</t>
  </si>
  <si>
    <t>Fact</t>
  </si>
  <si>
    <t xml:space="preserve">Yield for </t>
  </si>
  <si>
    <t>Flat</t>
  </si>
  <si>
    <t>Yield 60</t>
  </si>
  <si>
    <t>Yield 80</t>
  </si>
  <si>
    <t>using 0N</t>
  </si>
  <si>
    <t>benchmark</t>
  </si>
  <si>
    <t>using 40 N</t>
  </si>
  <si>
    <t>N requirement</t>
  </si>
  <si>
    <t>Avg.</t>
  </si>
  <si>
    <t>lb/ac</t>
  </si>
  <si>
    <t>Std Dev</t>
  </si>
  <si>
    <t>Average</t>
  </si>
  <si>
    <t>$ lost, 20 top</t>
  </si>
  <si>
    <t>$ lost, 60 top</t>
  </si>
  <si>
    <t>100 lbs N/ac</t>
  </si>
  <si>
    <t>100 Pre</t>
  </si>
  <si>
    <t>Yield goal</t>
  </si>
  <si>
    <t>40.8*1.3</t>
  </si>
  <si>
    <t>Observed yld</t>
  </si>
  <si>
    <t>Predicted</t>
  </si>
  <si>
    <t>YPN</t>
  </si>
  <si>
    <t>Yld Goal % Error</t>
  </si>
  <si>
    <t>SBNRC % Error</t>
  </si>
  <si>
    <t>Range</t>
  </si>
  <si>
    <t>0-700</t>
  </si>
  <si>
    <t>700-900</t>
  </si>
  <si>
    <t>900-1100</t>
  </si>
  <si>
    <t>1100-1300</t>
  </si>
  <si>
    <t>1300-1500</t>
  </si>
  <si>
    <t>1500-1700</t>
  </si>
  <si>
    <t>1700-1900</t>
  </si>
  <si>
    <t>1900-2100</t>
  </si>
  <si>
    <t>2100-2300</t>
  </si>
  <si>
    <t>2300-2500</t>
  </si>
  <si>
    <t>2500-2700</t>
  </si>
  <si>
    <t>2700-2900</t>
  </si>
  <si>
    <t>Frequency</t>
  </si>
  <si>
    <t>0N</t>
  </si>
  <si>
    <t>112N</t>
  </si>
  <si>
    <t>1400-1700</t>
  </si>
  <si>
    <t>1700-2000</t>
  </si>
  <si>
    <t>2000-2300</t>
  </si>
  <si>
    <t>2300-2600</t>
  </si>
  <si>
    <t>2600-2900</t>
  </si>
  <si>
    <t>2900-3200</t>
  </si>
  <si>
    <t>3200-3500</t>
  </si>
  <si>
    <t>3500-3800</t>
  </si>
  <si>
    <t>3800-4100</t>
  </si>
  <si>
    <t>4100-4400</t>
  </si>
  <si>
    <t>4400-4700</t>
  </si>
  <si>
    <t>4700-5000</t>
  </si>
  <si>
    <t>5000-5300</t>
  </si>
  <si>
    <t>5300-5600</t>
  </si>
  <si>
    <t>5600-5900</t>
  </si>
  <si>
    <t>5900-6200</t>
  </si>
  <si>
    <t>6200-6500</t>
  </si>
  <si>
    <t>0-1400</t>
  </si>
  <si>
    <t>min</t>
  </si>
  <si>
    <t>avg</t>
  </si>
  <si>
    <t>max</t>
  </si>
  <si>
    <t>stdev</t>
  </si>
  <si>
    <t>average</t>
  </si>
  <si>
    <t>EONR</t>
  </si>
  <si>
    <t>7, kg/ha</t>
  </si>
  <si>
    <t>YP0</t>
  </si>
  <si>
    <t>Variety</t>
  </si>
  <si>
    <t>TAM 101</t>
  </si>
  <si>
    <t>Karl</t>
  </si>
  <si>
    <t>Tonkawa</t>
  </si>
  <si>
    <t>Custer</t>
  </si>
  <si>
    <t>Scout 66</t>
  </si>
  <si>
    <t>Triumph 64</t>
  </si>
  <si>
    <t>Osage</t>
  </si>
  <si>
    <t>N demand</t>
  </si>
  <si>
    <t>avg.</t>
  </si>
  <si>
    <t>Endurance</t>
  </si>
  <si>
    <t>40 P205, 60 K20</t>
  </si>
  <si>
    <t>Rep</t>
  </si>
  <si>
    <t>Experiment</t>
  </si>
  <si>
    <t>NDVI</t>
  </si>
  <si>
    <t>GDD&gt;0</t>
  </si>
  <si>
    <t>INSEY</t>
  </si>
  <si>
    <t>YPO</t>
  </si>
  <si>
    <t>N Rate</t>
  </si>
  <si>
    <t>e502</t>
  </si>
  <si>
    <t>Loc</t>
  </si>
  <si>
    <t>e222</t>
  </si>
  <si>
    <t>mead</t>
  </si>
  <si>
    <t>Trt 7</t>
  </si>
  <si>
    <t>max yield</t>
  </si>
  <si>
    <t>Yield predicted</t>
  </si>
  <si>
    <t>for YPN</t>
  </si>
  <si>
    <t>Observed</t>
  </si>
  <si>
    <t>Env. Mean</t>
  </si>
  <si>
    <t>Bullet</t>
  </si>
  <si>
    <t>NDVI F5</t>
  </si>
  <si>
    <t>Treatments 4 and 7</t>
  </si>
  <si>
    <t>planted Oct 7, 2009</t>
  </si>
  <si>
    <t>Days, GDD&gt;0</t>
  </si>
  <si>
    <t>Sensed March 8,  planted October 7</t>
  </si>
  <si>
    <t>LAHOMA 502 YP</t>
  </si>
  <si>
    <t>Planting Date: September 30, 2008</t>
  </si>
  <si>
    <t>Growth Stage  --&gt;</t>
  </si>
  <si>
    <t>FK4</t>
  </si>
  <si>
    <t>FK5</t>
  </si>
  <si>
    <t>FK6</t>
  </si>
  <si>
    <t>FK7</t>
  </si>
  <si>
    <t>FK8</t>
  </si>
  <si>
    <t>FK9</t>
  </si>
  <si>
    <t>FK10</t>
  </si>
  <si>
    <t>Variety: Endurance @ 78 lbs/ac</t>
  </si>
  <si>
    <t>Sensing</t>
  </si>
  <si>
    <t>GDD&gt;0    --&gt;</t>
  </si>
  <si>
    <t xml:space="preserve">Plot ID    </t>
  </si>
  <si>
    <t>YP Plot (lb)</t>
  </si>
  <si>
    <t>Yield (bu/ac)</t>
  </si>
  <si>
    <t>Yield (kg/ha)</t>
  </si>
  <si>
    <t>(YP Plots)</t>
  </si>
  <si>
    <t>12.5% Moisture</t>
  </si>
  <si>
    <t>12.5 % Moisture</t>
  </si>
  <si>
    <t>NDVI (avg)</t>
  </si>
  <si>
    <t>std dev</t>
  </si>
  <si>
    <t>avg. bu/ac</t>
  </si>
  <si>
    <t>std dev bu/ac</t>
  </si>
  <si>
    <t>TAM101</t>
  </si>
  <si>
    <t>Nicoma</t>
  </si>
  <si>
    <t>Triumph64</t>
  </si>
  <si>
    <t>March 15, F5</t>
  </si>
  <si>
    <t>Preplant Fertilizer</t>
  </si>
  <si>
    <t>Sensing Date</t>
  </si>
  <si>
    <t>GDD &gt;0</t>
  </si>
  <si>
    <t>Cumulative GDD</t>
  </si>
  <si>
    <t>Max Yld</t>
  </si>
  <si>
    <t>Metric</t>
  </si>
  <si>
    <t>RI 0-N</t>
  </si>
  <si>
    <t>RI 67-N</t>
  </si>
  <si>
    <t>check</t>
  </si>
  <si>
    <t>high</t>
  </si>
  <si>
    <t>Billings</t>
  </si>
  <si>
    <t>ppm</t>
  </si>
  <si>
    <t>%</t>
  </si>
  <si>
    <t>lb/ac?</t>
  </si>
  <si>
    <t>bu/ac</t>
  </si>
  <si>
    <t>112-20-55</t>
  </si>
  <si>
    <t>N P K</t>
  </si>
  <si>
    <t>N P205 K20</t>
  </si>
  <si>
    <t>0-20-55</t>
  </si>
  <si>
    <t>67-20-55</t>
  </si>
  <si>
    <t>45-20-55</t>
  </si>
  <si>
    <t>RI-0N</t>
  </si>
  <si>
    <t>RI-mid N</t>
  </si>
  <si>
    <t>NDVI F10</t>
  </si>
  <si>
    <t xml:space="preserve">NO TILL STARTED </t>
  </si>
  <si>
    <t>100 Pre Avg</t>
  </si>
  <si>
    <t>Ruby Lee</t>
  </si>
  <si>
    <t>PlantDate</t>
  </si>
  <si>
    <t>HarvestDate</t>
  </si>
  <si>
    <t>6/21/1196</t>
  </si>
  <si>
    <t>7 and 4</t>
  </si>
  <si>
    <t>NDVI 4</t>
  </si>
  <si>
    <t>NDVI 7</t>
  </si>
  <si>
    <t>Days p-sGDD&gt;0</t>
  </si>
  <si>
    <t>40 lb N</t>
  </si>
  <si>
    <t>P Response</t>
  </si>
  <si>
    <t>60-40-60/60-0-60</t>
  </si>
  <si>
    <t>60-40-60 - 60-0-60</t>
  </si>
  <si>
    <t>60-60-60 minus 60-0-60</t>
  </si>
  <si>
    <t>NDVI,F3</t>
  </si>
  <si>
    <t>NDVI,F7</t>
  </si>
  <si>
    <t>NDVI, F9</t>
  </si>
  <si>
    <t>NDVI, 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</si>
</sst>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"/>
    <numFmt numFmtId="166" formatCode="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8"/>
      <color indexed="8"/>
      <name val="MS Sans Serif"/>
      <family val="2"/>
    </font>
    <font>
      <sz val="8"/>
      <name val="Arial"/>
      <family val="2"/>
    </font>
    <font>
      <sz val="8"/>
      <name val="SAS Monospace"/>
      <family val="3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3">
    <xf numFmtId="0" fontId="0" fillId="0" borderId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11" applyNumberFormat="0" applyAlignment="0" applyProtection="0"/>
    <xf numFmtId="0" fontId="19" fillId="34" borderId="12" applyNumberFormat="0" applyAlignment="0" applyProtection="0"/>
    <xf numFmtId="0" fontId="20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1" applyNumberFormat="0" applyAlignment="0" applyProtection="0"/>
    <xf numFmtId="0" fontId="26" fillId="0" borderId="16" applyNumberFormat="0" applyFill="0" applyAlignment="0" applyProtection="0"/>
    <xf numFmtId="0" fontId="27" fillId="3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5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38" borderId="17" applyNumberFormat="0" applyFont="0" applyAlignment="0" applyProtection="0"/>
    <xf numFmtId="0" fontId="28" fillId="33" borderId="18" applyNumberFormat="0" applyAlignment="0" applyProtection="0"/>
    <xf numFmtId="0" fontId="29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2" fillId="38" borderId="17" applyNumberFormat="0" applyFont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0" fontId="1" fillId="38" borderId="17" applyNumberFormat="0" applyFont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</cellStyleXfs>
  <cellXfs count="205">
    <xf numFmtId="0" fontId="0" fillId="0" borderId="0" xfId="0"/>
    <xf numFmtId="164" fontId="4" fillId="0" borderId="0" xfId="0" applyNumberFormat="1" applyFont="1"/>
    <xf numFmtId="16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0" fillId="39" borderId="0" xfId="0" applyFont="1" applyFill="1"/>
    <xf numFmtId="0" fontId="10" fillId="40" borderId="0" xfId="0" applyFont="1" applyFill="1"/>
    <xf numFmtId="2" fontId="0" fillId="0" borderId="0" xfId="0" applyNumberFormat="1" applyAlignment="1">
      <alignment horizontal="center"/>
    </xf>
    <xf numFmtId="0" fontId="0" fillId="41" borderId="0" xfId="0" applyFill="1"/>
    <xf numFmtId="0" fontId="32" fillId="0" borderId="0" xfId="0" applyFont="1"/>
    <xf numFmtId="0" fontId="11" fillId="0" borderId="0" xfId="0" applyFont="1"/>
    <xf numFmtId="0" fontId="10" fillId="42" borderId="0" xfId="0" applyFont="1" applyFill="1"/>
    <xf numFmtId="0" fontId="0" fillId="0" borderId="0" xfId="0" applyAlignment="1">
      <alignment horizontal="left"/>
    </xf>
    <xf numFmtId="0" fontId="10" fillId="41" borderId="0" xfId="0" applyFont="1" applyFill="1" applyAlignment="1">
      <alignment horizontal="left"/>
    </xf>
    <xf numFmtId="0" fontId="0" fillId="0" borderId="0" xfId="0" applyFont="1"/>
    <xf numFmtId="0" fontId="0" fillId="43" borderId="0" xfId="0" applyFill="1"/>
    <xf numFmtId="0" fontId="11" fillId="44" borderId="0" xfId="0" applyFont="1" applyFill="1"/>
    <xf numFmtId="0" fontId="11" fillId="45" borderId="0" xfId="0" applyFont="1" applyFill="1"/>
    <xf numFmtId="0" fontId="11" fillId="46" borderId="0" xfId="0" applyFont="1" applyFill="1"/>
    <xf numFmtId="0" fontId="11" fillId="47" borderId="0" xfId="0" applyFont="1" applyFill="1"/>
    <xf numFmtId="0" fontId="0" fillId="47" borderId="0" xfId="0" applyFill="1"/>
    <xf numFmtId="0" fontId="10" fillId="48" borderId="0" xfId="0" applyFont="1" applyFill="1"/>
    <xf numFmtId="0" fontId="10" fillId="39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0" fillId="49" borderId="0" xfId="0" applyFill="1" applyAlignment="1">
      <alignment horizontal="left"/>
    </xf>
    <xf numFmtId="0" fontId="10" fillId="49" borderId="0" xfId="0" applyFont="1" applyFill="1" applyAlignment="1">
      <alignment horizontal="left"/>
    </xf>
    <xf numFmtId="0" fontId="10" fillId="40" borderId="0" xfId="0" applyFont="1" applyFill="1" applyAlignment="1">
      <alignment horizontal="left"/>
    </xf>
    <xf numFmtId="0" fontId="0" fillId="39" borderId="0" xfId="0" applyFill="1" applyAlignment="1">
      <alignment horizontal="left"/>
    </xf>
    <xf numFmtId="0" fontId="11" fillId="39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0" fillId="40" borderId="0" xfId="0" applyFill="1" applyAlignment="1">
      <alignment horizontal="left"/>
    </xf>
    <xf numFmtId="0" fontId="9" fillId="0" borderId="0" xfId="0" applyFont="1" applyAlignment="1">
      <alignment horizontal="left"/>
    </xf>
    <xf numFmtId="0" fontId="0" fillId="50" borderId="0" xfId="0" applyFill="1"/>
    <xf numFmtId="0" fontId="0" fillId="51" borderId="0" xfId="0" applyFill="1"/>
    <xf numFmtId="2" fontId="0" fillId="39" borderId="0" xfId="0" applyNumberFormat="1" applyFill="1" applyAlignment="1">
      <alignment horizontal="left"/>
    </xf>
    <xf numFmtId="0" fontId="30" fillId="39" borderId="0" xfId="0" applyFont="1" applyFill="1" applyAlignment="1">
      <alignment horizontal="left"/>
    </xf>
    <xf numFmtId="0" fontId="4" fillId="4" borderId="0" xfId="49" applyFont="1" applyFill="1"/>
    <xf numFmtId="0" fontId="4" fillId="4" borderId="0" xfId="50" applyFont="1" applyFill="1"/>
    <xf numFmtId="0" fontId="4" fillId="4" borderId="0" xfId="45" applyFont="1" applyFill="1"/>
    <xf numFmtId="0" fontId="4" fillId="4" borderId="0" xfId="69" applyFont="1" applyFill="1"/>
    <xf numFmtId="0" fontId="4" fillId="4" borderId="0" xfId="51" applyFont="1" applyFill="1"/>
    <xf numFmtId="0" fontId="4" fillId="4" borderId="0" xfId="90" applyFont="1" applyFill="1"/>
    <xf numFmtId="0" fontId="4" fillId="4" borderId="0" xfId="52" applyFont="1" applyFill="1"/>
    <xf numFmtId="0" fontId="4" fillId="4" borderId="0" xfId="112" applyFont="1" applyFill="1" applyBorder="1"/>
    <xf numFmtId="0" fontId="4" fillId="5" borderId="0" xfId="53" applyFont="1" applyFill="1"/>
    <xf numFmtId="0" fontId="4" fillId="5" borderId="0" xfId="37" applyFont="1" applyFill="1"/>
    <xf numFmtId="0" fontId="4" fillId="5" borderId="0" xfId="54" applyFont="1" applyFill="1"/>
    <xf numFmtId="0" fontId="4" fillId="5" borderId="0" xfId="39" applyFont="1" applyFill="1"/>
    <xf numFmtId="0" fontId="4" fillId="5" borderId="0" xfId="55" applyFont="1" applyFill="1"/>
    <xf numFmtId="0" fontId="4" fillId="5" borderId="0" xfId="41" applyFont="1" applyFill="1"/>
    <xf numFmtId="0" fontId="4" fillId="5" borderId="0" xfId="56" applyFont="1" applyFill="1"/>
    <xf numFmtId="0" fontId="4" fillId="5" borderId="0" xfId="43" applyFont="1" applyFill="1"/>
    <xf numFmtId="0" fontId="4" fillId="4" borderId="0" xfId="57" applyFont="1" applyFill="1"/>
    <xf numFmtId="0" fontId="4" fillId="4" borderId="0" xfId="59" applyFont="1" applyFill="1"/>
    <xf numFmtId="0" fontId="4" fillId="4" borderId="0" xfId="60" applyFont="1" applyFill="1"/>
    <xf numFmtId="0" fontId="4" fillId="4" borderId="0" xfId="61" applyFont="1" applyFill="1"/>
    <xf numFmtId="0" fontId="4" fillId="4" borderId="0" xfId="62" applyFont="1" applyFill="1"/>
    <xf numFmtId="0" fontId="4" fillId="4" borderId="0" xfId="63" applyFont="1" applyFill="1"/>
    <xf numFmtId="0" fontId="4" fillId="4" borderId="0" xfId="64" applyFont="1" applyFill="1"/>
    <xf numFmtId="0" fontId="4" fillId="4" borderId="0" xfId="65" applyFont="1" applyFill="1"/>
    <xf numFmtId="0" fontId="4" fillId="6" borderId="0" xfId="66" applyFill="1"/>
    <xf numFmtId="0" fontId="4" fillId="6" borderId="0" xfId="67" applyFill="1"/>
    <xf numFmtId="0" fontId="4" fillId="6" borderId="0" xfId="68" applyFill="1"/>
    <xf numFmtId="0" fontId="4" fillId="6" borderId="0" xfId="70" applyFill="1"/>
    <xf numFmtId="0" fontId="4" fillId="6" borderId="0" xfId="71" applyFill="1"/>
    <xf numFmtId="0" fontId="4" fillId="6" borderId="0" xfId="72" applyFill="1"/>
    <xf numFmtId="0" fontId="4" fillId="6" borderId="0" xfId="73" applyFill="1"/>
    <xf numFmtId="0" fontId="4" fillId="6" borderId="0" xfId="74" applyFill="1"/>
    <xf numFmtId="0" fontId="4" fillId="6" borderId="0" xfId="75" applyFont="1" applyFill="1"/>
    <xf numFmtId="0" fontId="4" fillId="6" borderId="0" xfId="76" applyFont="1" applyFill="1"/>
    <xf numFmtId="0" fontId="4" fillId="6" borderId="0" xfId="77" applyFont="1" applyFill="1"/>
    <xf numFmtId="0" fontId="4" fillId="6" borderId="0" xfId="78" applyFont="1" applyFill="1"/>
    <xf numFmtId="0" fontId="4" fillId="6" borderId="0" xfId="79" applyFont="1" applyFill="1"/>
    <xf numFmtId="0" fontId="4" fillId="6" borderId="0" xfId="81" applyFont="1" applyFill="1"/>
    <xf numFmtId="0" fontId="4" fillId="6" borderId="0" xfId="82" applyFont="1" applyFill="1"/>
    <xf numFmtId="0" fontId="4" fillId="6" borderId="0" xfId="83" applyFont="1" applyFill="1"/>
    <xf numFmtId="0" fontId="4" fillId="7" borderId="0" xfId="84" applyFill="1" applyAlignment="1">
      <alignment horizontal="center"/>
    </xf>
    <xf numFmtId="0" fontId="4" fillId="7" borderId="0" xfId="85" applyFill="1" applyAlignment="1">
      <alignment horizontal="center"/>
    </xf>
    <xf numFmtId="0" fontId="4" fillId="7" borderId="0" xfId="86" applyFill="1" applyAlignment="1">
      <alignment horizontal="center"/>
    </xf>
    <xf numFmtId="0" fontId="4" fillId="7" borderId="0" xfId="87" applyFill="1" applyAlignment="1">
      <alignment horizontal="center"/>
    </xf>
    <xf numFmtId="0" fontId="4" fillId="7" borderId="0" xfId="88" applyFill="1" applyAlignment="1">
      <alignment horizontal="center"/>
    </xf>
    <xf numFmtId="0" fontId="4" fillId="7" borderId="0" xfId="89" applyFill="1" applyAlignment="1">
      <alignment horizontal="center"/>
    </xf>
    <xf numFmtId="0" fontId="4" fillId="7" borderId="0" xfId="91" applyFill="1" applyAlignment="1">
      <alignment horizontal="center"/>
    </xf>
    <xf numFmtId="0" fontId="4" fillId="7" borderId="0" xfId="92" applyFill="1" applyAlignment="1">
      <alignment horizontal="center"/>
    </xf>
    <xf numFmtId="0" fontId="4" fillId="6" borderId="0" xfId="93" applyFill="1" applyAlignment="1">
      <alignment horizontal="center"/>
    </xf>
    <xf numFmtId="0" fontId="4" fillId="6" borderId="0" xfId="94" applyFill="1" applyAlignment="1">
      <alignment horizontal="center"/>
    </xf>
    <xf numFmtId="0" fontId="4" fillId="6" borderId="0" xfId="95" applyFill="1" applyAlignment="1">
      <alignment horizontal="center"/>
    </xf>
    <xf numFmtId="0" fontId="4" fillId="6" borderId="0" xfId="96" applyFill="1" applyAlignment="1">
      <alignment horizontal="center"/>
    </xf>
    <xf numFmtId="0" fontId="4" fillId="6" borderId="0" xfId="97" applyFill="1" applyAlignment="1">
      <alignment horizontal="center"/>
    </xf>
    <xf numFmtId="0" fontId="4" fillId="6" borderId="0" xfId="98" applyFill="1" applyAlignment="1">
      <alignment horizontal="center"/>
    </xf>
    <xf numFmtId="0" fontId="4" fillId="6" borderId="0" xfId="99" applyFill="1" applyAlignment="1">
      <alignment horizontal="center"/>
    </xf>
    <xf numFmtId="0" fontId="4" fillId="6" borderId="0" xfId="100" applyFill="1" applyAlignment="1">
      <alignment horizontal="center"/>
    </xf>
    <xf numFmtId="0" fontId="4" fillId="2" borderId="0" xfId="102" applyFill="1" applyAlignment="1">
      <alignment horizontal="center"/>
    </xf>
    <xf numFmtId="0" fontId="4" fillId="2" borderId="0" xfId="103" applyFill="1" applyAlignment="1">
      <alignment horizontal="center"/>
    </xf>
    <xf numFmtId="0" fontId="4" fillId="2" borderId="0" xfId="104" applyFill="1" applyAlignment="1">
      <alignment horizontal="center"/>
    </xf>
    <xf numFmtId="0" fontId="4" fillId="2" borderId="0" xfId="105" applyFill="1" applyAlignment="1">
      <alignment horizontal="center"/>
    </xf>
    <xf numFmtId="0" fontId="4" fillId="2" borderId="0" xfId="106" applyFill="1" applyAlignment="1">
      <alignment horizontal="center"/>
    </xf>
    <xf numFmtId="0" fontId="4" fillId="2" borderId="0" xfId="107" applyFill="1" applyAlignment="1">
      <alignment horizontal="center"/>
    </xf>
    <xf numFmtId="0" fontId="4" fillId="2" borderId="0" xfId="108" applyFill="1" applyAlignment="1">
      <alignment horizontal="center"/>
    </xf>
    <xf numFmtId="0" fontId="4" fillId="2" borderId="0" xfId="109" applyFill="1" applyAlignment="1">
      <alignment horizontal="center"/>
    </xf>
    <xf numFmtId="0" fontId="4" fillId="0" borderId="0" xfId="110"/>
    <xf numFmtId="0" fontId="4" fillId="0" borderId="0" xfId="115"/>
    <xf numFmtId="0" fontId="4" fillId="0" borderId="0" xfId="111"/>
    <xf numFmtId="0" fontId="4" fillId="0" borderId="0" xfId="116"/>
    <xf numFmtId="0" fontId="4" fillId="0" borderId="0" xfId="113"/>
    <xf numFmtId="0" fontId="4" fillId="0" borderId="0" xfId="117"/>
    <xf numFmtId="0" fontId="4" fillId="0" borderId="0" xfId="114"/>
    <xf numFmtId="0" fontId="4" fillId="0" borderId="0" xfId="118"/>
    <xf numFmtId="0" fontId="4" fillId="0" borderId="1" xfId="47" applyBorder="1"/>
    <xf numFmtId="0" fontId="4" fillId="0" borderId="1" xfId="119" applyBorder="1"/>
    <xf numFmtId="0" fontId="4" fillId="0" borderId="1" xfId="58" applyBorder="1"/>
    <xf numFmtId="0" fontId="4" fillId="0" borderId="1" xfId="38" applyBorder="1"/>
    <xf numFmtId="0" fontId="4" fillId="0" borderId="1" xfId="80" applyBorder="1"/>
    <xf numFmtId="0" fontId="4" fillId="0" borderId="1" xfId="40" applyBorder="1"/>
    <xf numFmtId="0" fontId="4" fillId="0" borderId="1" xfId="101" applyBorder="1"/>
    <xf numFmtId="0" fontId="4" fillId="0" borderId="2" xfId="42" applyBorder="1"/>
    <xf numFmtId="0" fontId="0" fillId="45" borderId="0" xfId="0" applyFill="1" applyAlignment="1">
      <alignment horizontal="left"/>
    </xf>
    <xf numFmtId="0" fontId="0" fillId="52" borderId="0" xfId="0" applyFill="1" applyAlignment="1">
      <alignment horizontal="left"/>
    </xf>
    <xf numFmtId="0" fontId="33" fillId="53" borderId="0" xfId="0" applyFont="1" applyFill="1" applyAlignment="1">
      <alignment horizontal="left"/>
    </xf>
    <xf numFmtId="0" fontId="0" fillId="54" borderId="0" xfId="0" applyFill="1" applyAlignment="1">
      <alignment horizontal="left"/>
    </xf>
    <xf numFmtId="0" fontId="4" fillId="2" borderId="0" xfId="46" applyFont="1" applyFill="1" applyAlignment="1">
      <alignment horizontal="left"/>
    </xf>
    <xf numFmtId="0" fontId="4" fillId="2" borderId="4" xfId="46" applyFont="1" applyFill="1" applyBorder="1" applyAlignment="1">
      <alignment horizontal="left"/>
    </xf>
    <xf numFmtId="0" fontId="4" fillId="3" borderId="5" xfId="46" applyFont="1" applyFill="1" applyBorder="1" applyAlignment="1">
      <alignment horizontal="left"/>
    </xf>
    <xf numFmtId="0" fontId="4" fillId="3" borderId="6" xfId="46" applyFont="1" applyFill="1" applyBorder="1" applyAlignment="1">
      <alignment horizontal="left"/>
    </xf>
    <xf numFmtId="0" fontId="4" fillId="3" borderId="7" xfId="46" applyFont="1" applyFill="1" applyBorder="1" applyAlignment="1">
      <alignment horizontal="left"/>
    </xf>
    <xf numFmtId="0" fontId="4" fillId="49" borderId="0" xfId="46" applyFont="1" applyFill="1" applyAlignment="1">
      <alignment horizontal="left"/>
    </xf>
    <xf numFmtId="0" fontId="30" fillId="0" borderId="0" xfId="0" applyFont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4" xfId="0" applyBorder="1"/>
    <xf numFmtId="2" fontId="0" fillId="0" borderId="0" xfId="0" applyNumberFormat="1"/>
    <xf numFmtId="2" fontId="0" fillId="0" borderId="8" xfId="0" applyNumberFormat="1" applyBorder="1"/>
    <xf numFmtId="2" fontId="0" fillId="0" borderId="1" xfId="0" applyNumberFormat="1" applyBorder="1"/>
    <xf numFmtId="0" fontId="4" fillId="0" borderId="0" xfId="0" applyFont="1"/>
    <xf numFmtId="2" fontId="15" fillId="0" borderId="10" xfId="46" applyNumberFormat="1" applyBorder="1" applyAlignment="1">
      <alignment horizontal="center"/>
    </xf>
    <xf numFmtId="165" fontId="0" fillId="0" borderId="0" xfId="0" applyNumberFormat="1"/>
    <xf numFmtId="16" fontId="0" fillId="0" borderId="0" xfId="0" applyNumberFormat="1"/>
    <xf numFmtId="15" fontId="0" fillId="0" borderId="0" xfId="0" applyNumberFormat="1"/>
    <xf numFmtId="0" fontId="0" fillId="55" borderId="0" xfId="0" applyFill="1"/>
    <xf numFmtId="0" fontId="0" fillId="46" borderId="0" xfId="0" applyFill="1"/>
    <xf numFmtId="0" fontId="0" fillId="45" borderId="0" xfId="0" applyFill="1"/>
    <xf numFmtId="0" fontId="0" fillId="56" borderId="0" xfId="0" applyFill="1"/>
    <xf numFmtId="165" fontId="15" fillId="0" borderId="0" xfId="46" applyNumberFormat="1"/>
    <xf numFmtId="0" fontId="15" fillId="0" borderId="0" xfId="46"/>
    <xf numFmtId="165" fontId="15" fillId="0" borderId="0" xfId="46" applyNumberFormat="1"/>
    <xf numFmtId="2" fontId="15" fillId="0" borderId="0" xfId="46" applyNumberFormat="1"/>
    <xf numFmtId="0" fontId="0" fillId="57" borderId="0" xfId="0" applyFill="1" applyAlignment="1">
      <alignment horizontal="left"/>
    </xf>
    <xf numFmtId="0" fontId="10" fillId="57" borderId="0" xfId="0" applyFont="1" applyFill="1" applyAlignment="1">
      <alignment horizontal="left"/>
    </xf>
    <xf numFmtId="0" fontId="15" fillId="0" borderId="0" xfId="46"/>
    <xf numFmtId="165" fontId="15" fillId="0" borderId="0" xfId="46" applyNumberFormat="1" applyAlignment="1">
      <alignment horizontal="left"/>
    </xf>
    <xf numFmtId="0" fontId="15" fillId="0" borderId="0" xfId="46" applyAlignment="1">
      <alignment horizontal="left"/>
    </xf>
    <xf numFmtId="14" fontId="4" fillId="0" borderId="0" xfId="0" applyNumberFormat="1" applyFont="1"/>
    <xf numFmtId="166" fontId="10" fillId="39" borderId="0" xfId="0" applyNumberFormat="1" applyFont="1" applyFill="1" applyAlignment="1">
      <alignment horizontal="left"/>
    </xf>
    <xf numFmtId="166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4" fillId="49" borderId="0" xfId="0" applyFont="1" applyFill="1" applyAlignment="1">
      <alignment horizontal="left"/>
    </xf>
    <xf numFmtId="0" fontId="0" fillId="59" borderId="0" xfId="0" applyFill="1" applyAlignment="1">
      <alignment horizontal="left"/>
    </xf>
    <xf numFmtId="0" fontId="0" fillId="59" borderId="0" xfId="0" applyFill="1"/>
    <xf numFmtId="14" fontId="0" fillId="59" borderId="0" xfId="0" applyNumberFormat="1" applyFill="1"/>
    <xf numFmtId="2" fontId="15" fillId="59" borderId="10" xfId="46" applyNumberFormat="1" applyFill="1" applyBorder="1" applyAlignment="1">
      <alignment horizontal="center"/>
    </xf>
    <xf numFmtId="0" fontId="36" fillId="59" borderId="0" xfId="0" applyFont="1" applyFill="1"/>
    <xf numFmtId="0" fontId="0" fillId="59" borderId="0" xfId="0" applyFont="1" applyFill="1"/>
    <xf numFmtId="0" fontId="4" fillId="4" borderId="3" xfId="46" applyFont="1" applyFill="1" applyBorder="1" applyAlignment="1">
      <alignment horizontal="left"/>
    </xf>
    <xf numFmtId="0" fontId="4" fillId="4" borderId="0" xfId="46" applyFont="1" applyFill="1" applyAlignment="1">
      <alignment horizontal="left"/>
    </xf>
    <xf numFmtId="0" fontId="4" fillId="4" borderId="0" xfId="46" applyFont="1" applyFill="1" applyBorder="1" applyAlignment="1">
      <alignment horizontal="left"/>
    </xf>
    <xf numFmtId="0" fontId="4" fillId="5" borderId="3" xfId="46" applyFont="1" applyFill="1" applyBorder="1" applyAlignment="1">
      <alignment horizontal="left"/>
    </xf>
    <xf numFmtId="0" fontId="4" fillId="5" borderId="0" xfId="46" applyFont="1" applyFill="1" applyAlignment="1">
      <alignment horizontal="left"/>
    </xf>
    <xf numFmtId="0" fontId="4" fillId="6" borderId="3" xfId="46" applyFont="1" applyFill="1" applyBorder="1" applyAlignment="1">
      <alignment horizontal="left"/>
    </xf>
    <xf numFmtId="0" fontId="4" fillId="6" borderId="0" xfId="46" applyFont="1" applyFill="1" applyAlignment="1">
      <alignment horizontal="left"/>
    </xf>
    <xf numFmtId="0" fontId="4" fillId="6" borderId="4" xfId="46" applyFont="1" applyFill="1" applyBorder="1" applyAlignment="1">
      <alignment horizontal="left"/>
    </xf>
    <xf numFmtId="0" fontId="4" fillId="7" borderId="0" xfId="46" applyFont="1" applyFill="1" applyAlignment="1">
      <alignment horizontal="left"/>
    </xf>
    <xf numFmtId="0" fontId="15" fillId="59" borderId="0" xfId="46" applyFill="1" applyAlignment="1">
      <alignment horizontal="left"/>
    </xf>
    <xf numFmtId="0" fontId="0" fillId="51" borderId="0" xfId="0" applyFill="1" applyAlignment="1">
      <alignment horizontal="left"/>
    </xf>
    <xf numFmtId="11" fontId="0" fillId="0" borderId="0" xfId="0" applyNumberFormat="1" applyAlignment="1">
      <alignment horizontal="left"/>
    </xf>
    <xf numFmtId="1" fontId="0" fillId="51" borderId="0" xfId="0" applyNumberFormat="1" applyFill="1" applyAlignment="1">
      <alignment horizontal="left"/>
    </xf>
    <xf numFmtId="2" fontId="3" fillId="59" borderId="9" xfId="0" applyNumberFormat="1" applyFont="1" applyFill="1" applyBorder="1" applyAlignment="1" applyProtection="1">
      <alignment horizontal="left"/>
    </xf>
    <xf numFmtId="0" fontId="3" fillId="59" borderId="9" xfId="0" applyNumberFormat="1" applyFont="1" applyFill="1" applyBorder="1" applyAlignment="1" applyProtection="1">
      <alignment horizontal="left"/>
    </xf>
    <xf numFmtId="2" fontId="3" fillId="0" borderId="9" xfId="0" applyNumberFormat="1" applyFont="1" applyFill="1" applyBorder="1" applyAlignment="1" applyProtection="1">
      <alignment horizontal="left"/>
    </xf>
    <xf numFmtId="0" fontId="3" fillId="0" borderId="9" xfId="0" applyNumberFormat="1" applyFont="1" applyFill="1" applyBorder="1" applyAlignment="1" applyProtection="1">
      <alignment horizontal="left"/>
    </xf>
    <xf numFmtId="2" fontId="34" fillId="0" borderId="10" xfId="46" applyNumberFormat="1" applyFont="1" applyBorder="1" applyAlignment="1">
      <alignment horizontal="left"/>
    </xf>
    <xf numFmtId="1" fontId="34" fillId="0" borderId="10" xfId="46" applyNumberFormat="1" applyFont="1" applyBorder="1" applyAlignment="1">
      <alignment horizontal="left"/>
    </xf>
    <xf numFmtId="165" fontId="14" fillId="0" borderId="10" xfId="47" applyNumberFormat="1" applyFont="1" applyBorder="1" applyAlignment="1">
      <alignment horizontal="left"/>
    </xf>
    <xf numFmtId="2" fontId="35" fillId="0" borderId="10" xfId="46" applyNumberFormat="1" applyFont="1" applyBorder="1" applyAlignment="1">
      <alignment horizontal="left"/>
    </xf>
    <xf numFmtId="165" fontId="34" fillId="0" borderId="10" xfId="46" applyNumberFormat="1" applyFont="1" applyBorder="1" applyAlignment="1">
      <alignment horizontal="left"/>
    </xf>
    <xf numFmtId="0" fontId="4" fillId="52" borderId="0" xfId="0" applyFont="1" applyFill="1" applyAlignment="1">
      <alignment horizontal="left"/>
    </xf>
    <xf numFmtId="0" fontId="0" fillId="58" borderId="0" xfId="0" applyFill="1" applyAlignment="1">
      <alignment horizontal="left"/>
    </xf>
    <xf numFmtId="0" fontId="4" fillId="58" borderId="0" xfId="0" applyFont="1" applyFill="1" applyAlignment="1">
      <alignment horizontal="left"/>
    </xf>
    <xf numFmtId="0" fontId="33" fillId="39" borderId="0" xfId="0" applyFont="1" applyFill="1" applyAlignment="1">
      <alignment horizontal="left"/>
    </xf>
    <xf numFmtId="0" fontId="4" fillId="39" borderId="0" xfId="0" applyFont="1" applyFill="1" applyAlignment="1">
      <alignment horizontal="left"/>
    </xf>
    <xf numFmtId="0" fontId="37" fillId="0" borderId="0" xfId="0" applyFont="1"/>
    <xf numFmtId="0" fontId="2" fillId="0" borderId="0" xfId="125"/>
    <xf numFmtId="0" fontId="2" fillId="0" borderId="0" xfId="125"/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1" fillId="0" borderId="0" xfId="139"/>
    <xf numFmtId="165" fontId="1" fillId="0" borderId="0" xfId="139" applyNumberFormat="1"/>
    <xf numFmtId="165" fontId="1" fillId="0" borderId="0" xfId="139" applyNumberFormat="1"/>
    <xf numFmtId="0" fontId="1" fillId="0" borderId="0" xfId="139"/>
    <xf numFmtId="0" fontId="1" fillId="0" borderId="0" xfId="139"/>
    <xf numFmtId="0" fontId="1" fillId="0" borderId="0" xfId="139"/>
    <xf numFmtId="0" fontId="1" fillId="0" borderId="0" xfId="139"/>
  </cellXfs>
  <cellStyles count="153">
    <cellStyle name="20% - Accent1" xfId="1" builtinId="30" customBuiltin="1"/>
    <cellStyle name="20% - Accent1 2" xfId="127"/>
    <cellStyle name="20% - Accent1 3" xfId="141"/>
    <cellStyle name="20% - Accent2" xfId="2" builtinId="34" customBuiltin="1"/>
    <cellStyle name="20% - Accent2 2" xfId="129"/>
    <cellStyle name="20% - Accent2 3" xfId="143"/>
    <cellStyle name="20% - Accent3" xfId="3" builtinId="38" customBuiltin="1"/>
    <cellStyle name="20% - Accent3 2" xfId="131"/>
    <cellStyle name="20% - Accent3 3" xfId="145"/>
    <cellStyle name="20% - Accent4" xfId="4" builtinId="42" customBuiltin="1"/>
    <cellStyle name="20% - Accent4 2" xfId="133"/>
    <cellStyle name="20% - Accent4 3" xfId="147"/>
    <cellStyle name="20% - Accent5" xfId="5" builtinId="46" customBuiltin="1"/>
    <cellStyle name="20% - Accent5 2" xfId="135"/>
    <cellStyle name="20% - Accent5 3" xfId="149"/>
    <cellStyle name="20% - Accent6" xfId="6" builtinId="50" customBuiltin="1"/>
    <cellStyle name="20% - Accent6 2" xfId="137"/>
    <cellStyle name="20% - Accent6 3" xfId="151"/>
    <cellStyle name="40% - Accent1" xfId="7" builtinId="31" customBuiltin="1"/>
    <cellStyle name="40% - Accent1 2" xfId="128"/>
    <cellStyle name="40% - Accent1 3" xfId="142"/>
    <cellStyle name="40% - Accent2" xfId="8" builtinId="35" customBuiltin="1"/>
    <cellStyle name="40% - Accent2 2" xfId="130"/>
    <cellStyle name="40% - Accent2 3" xfId="144"/>
    <cellStyle name="40% - Accent3" xfId="9" builtinId="39" customBuiltin="1"/>
    <cellStyle name="40% - Accent3 2" xfId="132"/>
    <cellStyle name="40% - Accent3 3" xfId="146"/>
    <cellStyle name="40% - Accent4" xfId="10" builtinId="43" customBuiltin="1"/>
    <cellStyle name="40% - Accent4 2" xfId="134"/>
    <cellStyle name="40% - Accent4 3" xfId="148"/>
    <cellStyle name="40% - Accent5" xfId="11" builtinId="47" customBuiltin="1"/>
    <cellStyle name="40% - Accent5 2" xfId="136"/>
    <cellStyle name="40% - Accent5 3" xfId="150"/>
    <cellStyle name="40% - Accent6" xfId="12" builtinId="51" customBuiltin="1"/>
    <cellStyle name="40% - Accent6 2" xfId="138"/>
    <cellStyle name="40% - Accent6 3" xfId="152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1" xfId="38"/>
    <cellStyle name="Normal 12" xfId="39"/>
    <cellStyle name="Normal 13" xfId="40"/>
    <cellStyle name="Normal 14" xfId="41"/>
    <cellStyle name="Normal 15" xfId="42"/>
    <cellStyle name="Normal 16" xfId="43"/>
    <cellStyle name="Normal 17" xfId="44"/>
    <cellStyle name="Normal 18" xfId="45"/>
    <cellStyle name="Normal 19" xfId="46"/>
    <cellStyle name="Normal 2" xfId="47"/>
    <cellStyle name="Normal 2 2" xfId="48"/>
    <cellStyle name="Normal 20" xfId="125"/>
    <cellStyle name="Normal 21" xfId="49"/>
    <cellStyle name="Normal 22" xfId="50"/>
    <cellStyle name="Normal 23" xfId="51"/>
    <cellStyle name="Normal 24" xfId="52"/>
    <cellStyle name="Normal 25" xfId="53"/>
    <cellStyle name="Normal 26" xfId="54"/>
    <cellStyle name="Normal 27" xfId="55"/>
    <cellStyle name="Normal 28" xfId="56"/>
    <cellStyle name="Normal 29" xfId="57"/>
    <cellStyle name="Normal 3" xfId="58"/>
    <cellStyle name="Normal 30" xfId="59"/>
    <cellStyle name="Normal 31" xfId="60"/>
    <cellStyle name="Normal 32" xfId="61"/>
    <cellStyle name="Normal 33" xfId="62"/>
    <cellStyle name="Normal 34" xfId="63"/>
    <cellStyle name="Normal 35" xfId="64"/>
    <cellStyle name="Normal 36" xfId="65"/>
    <cellStyle name="Normal 37" xfId="66"/>
    <cellStyle name="Normal 38" xfId="67"/>
    <cellStyle name="Normal 39" xfId="68"/>
    <cellStyle name="Normal 4" xfId="69"/>
    <cellStyle name="Normal 40" xfId="70"/>
    <cellStyle name="Normal 41" xfId="71"/>
    <cellStyle name="Normal 42" xfId="72"/>
    <cellStyle name="Normal 43" xfId="73"/>
    <cellStyle name="Normal 44" xfId="74"/>
    <cellStyle name="Normal 45" xfId="75"/>
    <cellStyle name="Normal 46" xfId="76"/>
    <cellStyle name="Normal 47" xfId="77"/>
    <cellStyle name="Normal 48" xfId="78"/>
    <cellStyle name="Normal 49" xfId="79"/>
    <cellStyle name="Normal 5" xfId="80"/>
    <cellStyle name="Normal 50" xfId="81"/>
    <cellStyle name="Normal 51" xfId="82"/>
    <cellStyle name="Normal 52" xfId="83"/>
    <cellStyle name="Normal 53" xfId="139"/>
    <cellStyle name="Normal 54" xfId="84"/>
    <cellStyle name="Normal 55" xfId="85"/>
    <cellStyle name="Normal 56" xfId="86"/>
    <cellStyle name="Normal 57" xfId="87"/>
    <cellStyle name="Normal 58" xfId="88"/>
    <cellStyle name="Normal 59" xfId="89"/>
    <cellStyle name="Normal 6" xfId="90"/>
    <cellStyle name="Normal 60" xfId="91"/>
    <cellStyle name="Normal 61" xfId="92"/>
    <cellStyle name="Normal 62" xfId="93"/>
    <cellStyle name="Normal 63" xfId="94"/>
    <cellStyle name="Normal 64" xfId="95"/>
    <cellStyle name="Normal 65" xfId="96"/>
    <cellStyle name="Normal 66" xfId="97"/>
    <cellStyle name="Normal 67" xfId="98"/>
    <cellStyle name="Normal 68" xfId="99"/>
    <cellStyle name="Normal 69" xfId="100"/>
    <cellStyle name="Normal 7" xfId="101"/>
    <cellStyle name="Normal 70" xfId="102"/>
    <cellStyle name="Normal 71" xfId="103"/>
    <cellStyle name="Normal 72" xfId="104"/>
    <cellStyle name="Normal 73" xfId="105"/>
    <cellStyle name="Normal 74" xfId="106"/>
    <cellStyle name="Normal 75" xfId="107"/>
    <cellStyle name="Normal 76" xfId="108"/>
    <cellStyle name="Normal 77" xfId="109"/>
    <cellStyle name="Normal 78" xfId="110"/>
    <cellStyle name="Normal 79" xfId="111"/>
    <cellStyle name="Normal 8" xfId="112"/>
    <cellStyle name="Normal 80" xfId="113"/>
    <cellStyle name="Normal 81" xfId="114"/>
    <cellStyle name="Normal 82" xfId="115"/>
    <cellStyle name="Normal 83" xfId="116"/>
    <cellStyle name="Normal 84" xfId="117"/>
    <cellStyle name="Normal 85" xfId="118"/>
    <cellStyle name="Normal 9" xfId="119"/>
    <cellStyle name="Note 2" xfId="120"/>
    <cellStyle name="Note 3" xfId="126"/>
    <cellStyle name="Note 4" xfId="140"/>
    <cellStyle name="Output" xfId="121" builtinId="21" customBuiltin="1"/>
    <cellStyle name="Title" xfId="122" builtinId="15" customBuiltin="1"/>
    <cellStyle name="Total" xfId="123" builtinId="25" customBuiltin="1"/>
    <cellStyle name="Warning Text" xfId="12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69293985614012"/>
          <c:y val="6.1224576952807482E-2"/>
          <c:w val="0.79493959538237224"/>
          <c:h val="0.67638580252625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Trt_Means!$Z$4</c:f>
              <c:strCache>
                <c:ptCount val="1"/>
                <c:pt idx="0">
                  <c:v>N Requirement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Trt_Means!$F$5:$F$40</c:f>
              <c:numCache>
                <c:formatCode>General</c:formatCode>
                <c:ptCount val="36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</c:numCache>
            </c:numRef>
          </c:cat>
          <c:val>
            <c:numRef>
              <c:f>Trt_Means!$X$5:$X$40</c:f>
              <c:numCache>
                <c:formatCode>General</c:formatCode>
                <c:ptCount val="36"/>
                <c:pt idx="0">
                  <c:v>5.4491999999999958</c:v>
                </c:pt>
                <c:pt idx="1">
                  <c:v>0</c:v>
                </c:pt>
                <c:pt idx="2">
                  <c:v>0</c:v>
                </c:pt>
                <c:pt idx="3">
                  <c:v>31.059006000000011</c:v>
                </c:pt>
                <c:pt idx="4">
                  <c:v>42.077145000000009</c:v>
                </c:pt>
                <c:pt idx="5">
                  <c:v>1.9954110000000009</c:v>
                </c:pt>
                <c:pt idx="6">
                  <c:v>14.141391000000009</c:v>
                </c:pt>
                <c:pt idx="7">
                  <c:v>10.826700000000017</c:v>
                </c:pt>
                <c:pt idx="8">
                  <c:v>51.279840000000014</c:v>
                </c:pt>
                <c:pt idx="9">
                  <c:v>18.656339999999989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8.4104099999999935</c:v>
                </c:pt>
                <c:pt idx="15">
                  <c:v>1.1185200000000017</c:v>
                </c:pt>
                <c:pt idx="16">
                  <c:v>43.550579999999989</c:v>
                </c:pt>
                <c:pt idx="17">
                  <c:v>8.0662500000000001</c:v>
                </c:pt>
                <c:pt idx="18">
                  <c:v>0</c:v>
                </c:pt>
                <c:pt idx="19">
                  <c:v>3.8933099999999947</c:v>
                </c:pt>
                <c:pt idx="20">
                  <c:v>12.093925800000003</c:v>
                </c:pt>
                <c:pt idx="21">
                  <c:v>13.499389200000014</c:v>
                </c:pt>
                <c:pt idx="22">
                  <c:v>65.232588300000018</c:v>
                </c:pt>
                <c:pt idx="23">
                  <c:v>23.217865033200013</c:v>
                </c:pt>
                <c:pt idx="24">
                  <c:v>32.906678863200014</c:v>
                </c:pt>
                <c:pt idx="25">
                  <c:v>68.839999999200018</c:v>
                </c:pt>
                <c:pt idx="26">
                  <c:v>43.210009015200001</c:v>
                </c:pt>
                <c:pt idx="27">
                  <c:v>66.007671322800007</c:v>
                </c:pt>
                <c:pt idx="28">
                  <c:v>9.2990807364000059</c:v>
                </c:pt>
                <c:pt idx="29">
                  <c:v>0</c:v>
                </c:pt>
                <c:pt idx="30">
                  <c:v>0</c:v>
                </c:pt>
                <c:pt idx="31">
                  <c:v>58.918053906000011</c:v>
                </c:pt>
                <c:pt idx="32">
                  <c:v>70.839600000000019</c:v>
                </c:pt>
                <c:pt idx="33">
                  <c:v>27.131285736000009</c:v>
                </c:pt>
                <c:pt idx="34">
                  <c:v>13.795080000000008</c:v>
                </c:pt>
                <c:pt idx="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86976"/>
        <c:axId val="169501056"/>
      </c:barChart>
      <c:barChart>
        <c:barDir val="col"/>
        <c:grouping val="clustered"/>
        <c:varyColors val="0"/>
        <c:ser>
          <c:idx val="1"/>
          <c:order val="1"/>
          <c:invertIfNegative val="0"/>
          <c:dPt>
            <c:idx val="3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5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6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7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3"/>
            <c:invertIfNegative val="0"/>
            <c:bubble3D val="0"/>
            <c:spPr>
              <a:solidFill>
                <a:schemeClr val="accent2"/>
              </a:solidFill>
            </c:spPr>
          </c:dPt>
          <c:val>
            <c:numRef>
              <c:f>Trt_Means!$AC$5:$AC$40</c:f>
              <c:numCache>
                <c:formatCode>General</c:formatCode>
                <c:ptCount val="36"/>
                <c:pt idx="0">
                  <c:v>-38.185560000000002</c:v>
                </c:pt>
                <c:pt idx="1">
                  <c:v>-42</c:v>
                </c:pt>
                <c:pt idx="2">
                  <c:v>-42</c:v>
                </c:pt>
                <c:pt idx="3">
                  <c:v>-20.258695799999995</c:v>
                </c:pt>
                <c:pt idx="4">
                  <c:v>-12.545998499999996</c:v>
                </c:pt>
                <c:pt idx="5">
                  <c:v>-40.603212300000003</c:v>
                </c:pt>
                <c:pt idx="6">
                  <c:v>-32.101026299999994</c:v>
                </c:pt>
                <c:pt idx="7">
                  <c:v>-34.421309999999991</c:v>
                </c:pt>
                <c:pt idx="8">
                  <c:v>-6.1041119999999935</c:v>
                </c:pt>
                <c:pt idx="9">
                  <c:v>-28.940562000000007</c:v>
                </c:pt>
                <c:pt idx="10">
                  <c:v>-42</c:v>
                </c:pt>
                <c:pt idx="11">
                  <c:v>-42</c:v>
                </c:pt>
                <c:pt idx="12">
                  <c:v>-42</c:v>
                </c:pt>
                <c:pt idx="13">
                  <c:v>-42</c:v>
                </c:pt>
                <c:pt idx="14">
                  <c:v>-36.112713000000007</c:v>
                </c:pt>
                <c:pt idx="15">
                  <c:v>-41.217036</c:v>
                </c:pt>
                <c:pt idx="16">
                  <c:v>-11.51459400000001</c:v>
                </c:pt>
                <c:pt idx="17">
                  <c:v>-36.353625000000001</c:v>
                </c:pt>
                <c:pt idx="18">
                  <c:v>-42</c:v>
                </c:pt>
                <c:pt idx="19">
                  <c:v>-39.274683000000003</c:v>
                </c:pt>
                <c:pt idx="20">
                  <c:v>-33.534251939999997</c:v>
                </c:pt>
                <c:pt idx="21">
                  <c:v>-32.550427559999989</c:v>
                </c:pt>
                <c:pt idx="22">
                  <c:v>3.662811810000008</c:v>
                </c:pt>
                <c:pt idx="23">
                  <c:v>-25.747494476759993</c:v>
                </c:pt>
                <c:pt idx="24">
                  <c:v>-18.96532479575999</c:v>
                </c:pt>
                <c:pt idx="25">
                  <c:v>6.1879999994400094</c:v>
                </c:pt>
                <c:pt idx="26">
                  <c:v>-11.75299368936</c:v>
                </c:pt>
                <c:pt idx="27">
                  <c:v>4.2053699259599995</c:v>
                </c:pt>
                <c:pt idx="28">
                  <c:v>-35.490643484519993</c:v>
                </c:pt>
                <c:pt idx="29">
                  <c:v>-42</c:v>
                </c:pt>
                <c:pt idx="30">
                  <c:v>-42</c:v>
                </c:pt>
                <c:pt idx="31">
                  <c:v>-0.75736226579999766</c:v>
                </c:pt>
                <c:pt idx="32">
                  <c:v>7.5877200000000116</c:v>
                </c:pt>
                <c:pt idx="33">
                  <c:v>-23.008099984799994</c:v>
                </c:pt>
                <c:pt idx="34">
                  <c:v>-32.343443999999991</c:v>
                </c:pt>
                <c:pt idx="35">
                  <c:v>-42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5"/>
        <c:overlap val="90"/>
        <c:axId val="169502976"/>
        <c:axId val="169504768"/>
      </c:barChart>
      <c:catAx>
        <c:axId val="16948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01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950105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Optimum N rate, lb/ac</a:t>
                </a:r>
              </a:p>
            </c:rich>
          </c:tx>
          <c:layout>
            <c:manualLayout>
              <c:xMode val="edge"/>
              <c:yMode val="edge"/>
              <c:x val="2.720859449109881E-2"/>
              <c:y val="0.248918533241597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486976"/>
        <c:crosses val="autoZero"/>
        <c:crossBetween val="between"/>
      </c:valAx>
      <c:catAx>
        <c:axId val="169502976"/>
        <c:scaling>
          <c:orientation val="minMax"/>
        </c:scaling>
        <c:delete val="1"/>
        <c:axPos val="b"/>
        <c:majorTickMark val="out"/>
        <c:minorTickMark val="none"/>
        <c:tickLblPos val="nextTo"/>
        <c:crossAx val="169504768"/>
        <c:crosses val="autoZero"/>
        <c:auto val="1"/>
        <c:lblAlgn val="ctr"/>
        <c:lblOffset val="100"/>
        <c:noMultiLvlLbl val="0"/>
      </c:catAx>
      <c:valAx>
        <c:axId val="169504768"/>
        <c:scaling>
          <c:orientation val="minMax"/>
          <c:max val="100"/>
          <c:min val="-10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Net Loss and/or Gain, $/ac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02976"/>
        <c:crosses val="max"/>
        <c:crossBetween val="between"/>
        <c:majorUnit val="5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" r="0.750000000000006" t="1" header="0.5" footer="0.5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6.5289442986293383E-2"/>
          <c:w val="0.82304768153981278"/>
          <c:h val="0.79822506561679785"/>
        </c:manualLayout>
      </c:layout>
      <c:scatterChart>
        <c:scatterStyle val="lineMarker"/>
        <c:varyColors val="0"/>
        <c:ser>
          <c:idx val="0"/>
          <c:order val="0"/>
          <c:tx>
            <c:strRef>
              <c:f>Trt_Means!$X$119</c:f>
              <c:strCache>
                <c:ptCount val="1"/>
                <c:pt idx="0">
                  <c:v>100 Pre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Trt_Means!$T$120:$T$129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Trt_Means!$X$120:$X$129</c:f>
              <c:numCache>
                <c:formatCode>General</c:formatCode>
                <c:ptCount val="10"/>
                <c:pt idx="0">
                  <c:v>54.026965199999999</c:v>
                </c:pt>
                <c:pt idx="1">
                  <c:v>39.396862200000001</c:v>
                </c:pt>
                <c:pt idx="2">
                  <c:v>21.164360899999998</c:v>
                </c:pt>
                <c:pt idx="3">
                  <c:v>43.915607199999997</c:v>
                </c:pt>
                <c:pt idx="4">
                  <c:v>88.329077699999999</c:v>
                </c:pt>
                <c:pt idx="5">
                  <c:v>60.7</c:v>
                </c:pt>
                <c:pt idx="6">
                  <c:v>42.7795463</c:v>
                </c:pt>
                <c:pt idx="7">
                  <c:v>40.71</c:v>
                </c:pt>
                <c:pt idx="8">
                  <c:v>50.31</c:v>
                </c:pt>
                <c:pt idx="9">
                  <c:v>93.3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Trt_Means!$Y$119</c:f>
              <c:strCache>
                <c:ptCount val="1"/>
                <c:pt idx="0">
                  <c:v>SBNRC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Trt_Means!$T$120:$T$129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Trt_Means!$Y$120:$Y$129</c:f>
              <c:numCache>
                <c:formatCode>General</c:formatCode>
                <c:ptCount val="10"/>
                <c:pt idx="0">
                  <c:v>66.8</c:v>
                </c:pt>
                <c:pt idx="1">
                  <c:v>55.5</c:v>
                </c:pt>
                <c:pt idx="2">
                  <c:v>51.4</c:v>
                </c:pt>
                <c:pt idx="3">
                  <c:v>55.26</c:v>
                </c:pt>
                <c:pt idx="4">
                  <c:v>91.8</c:v>
                </c:pt>
                <c:pt idx="5">
                  <c:v>43.7</c:v>
                </c:pt>
                <c:pt idx="6">
                  <c:v>53</c:v>
                </c:pt>
                <c:pt idx="7">
                  <c:v>42.7</c:v>
                </c:pt>
                <c:pt idx="8">
                  <c:v>55.48</c:v>
                </c:pt>
                <c:pt idx="9">
                  <c:v>90.02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Trt_Means!$W$119</c:f>
              <c:strCache>
                <c:ptCount val="1"/>
                <c:pt idx="0">
                  <c:v>Yield goal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Trt_Means!$T$120:$T$129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Trt_Means!$W$120:$W$129</c:f>
              <c:numCache>
                <c:formatCode>General</c:formatCode>
                <c:ptCount val="10"/>
                <c:pt idx="0">
                  <c:v>57</c:v>
                </c:pt>
                <c:pt idx="1">
                  <c:v>57</c:v>
                </c:pt>
                <c:pt idx="2">
                  <c:v>57</c:v>
                </c:pt>
                <c:pt idx="3">
                  <c:v>57</c:v>
                </c:pt>
                <c:pt idx="4">
                  <c:v>57</c:v>
                </c:pt>
                <c:pt idx="5">
                  <c:v>57</c:v>
                </c:pt>
                <c:pt idx="6">
                  <c:v>57</c:v>
                </c:pt>
                <c:pt idx="7">
                  <c:v>57</c:v>
                </c:pt>
                <c:pt idx="8">
                  <c:v>57</c:v>
                </c:pt>
                <c:pt idx="9">
                  <c:v>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28320"/>
        <c:axId val="178730112"/>
      </c:scatterChart>
      <c:valAx>
        <c:axId val="17872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8730112"/>
        <c:crosses val="autoZero"/>
        <c:crossBetween val="midCat"/>
      </c:valAx>
      <c:valAx>
        <c:axId val="178730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87283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30739282589676"/>
          <c:y val="0.54770446377129689"/>
          <c:w val="0.15556802274715664"/>
          <c:h val="0.251151654823634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Lahoma 502, Winter Wheat</a:t>
            </a:r>
          </a:p>
        </c:rich>
      </c:tx>
      <c:layout>
        <c:manualLayout>
          <c:xMode val="edge"/>
          <c:yMode val="edge"/>
          <c:x val="0.3587963692038495"/>
          <c:y val="2.107759785840723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000048225424927"/>
          <c:y val="9.2741935483870969E-2"/>
          <c:w val="0.69876711701175975"/>
          <c:h val="0.54435483870967738"/>
        </c:manualLayout>
      </c:layout>
      <c:scatterChart>
        <c:scatterStyle val="lineMarker"/>
        <c:varyColors val="0"/>
        <c:ser>
          <c:idx val="0"/>
          <c:order val="0"/>
          <c:tx>
            <c:strRef>
              <c:f>Trt_Means!$X$119</c:f>
              <c:strCache>
                <c:ptCount val="1"/>
                <c:pt idx="0">
                  <c:v>100 Pre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Trt_Means!$T$120:$T$129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Trt_Means!$X$120:$X$129</c:f>
              <c:numCache>
                <c:formatCode>General</c:formatCode>
                <c:ptCount val="10"/>
                <c:pt idx="0">
                  <c:v>54.026965199999999</c:v>
                </c:pt>
                <c:pt idx="1">
                  <c:v>39.396862200000001</c:v>
                </c:pt>
                <c:pt idx="2">
                  <c:v>21.164360899999998</c:v>
                </c:pt>
                <c:pt idx="3">
                  <c:v>43.915607199999997</c:v>
                </c:pt>
                <c:pt idx="4">
                  <c:v>88.329077699999999</c:v>
                </c:pt>
                <c:pt idx="5">
                  <c:v>60.7</c:v>
                </c:pt>
                <c:pt idx="6">
                  <c:v>42.7795463</c:v>
                </c:pt>
                <c:pt idx="7">
                  <c:v>40.71</c:v>
                </c:pt>
                <c:pt idx="8">
                  <c:v>50.31</c:v>
                </c:pt>
                <c:pt idx="9">
                  <c:v>93.3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Trt_Means!$Y$119</c:f>
              <c:strCache>
                <c:ptCount val="1"/>
                <c:pt idx="0">
                  <c:v>SBNRC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Trt_Means!$T$120:$T$129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Trt_Means!$Y$120:$Y$129</c:f>
              <c:numCache>
                <c:formatCode>General</c:formatCode>
                <c:ptCount val="10"/>
                <c:pt idx="0">
                  <c:v>66.8</c:v>
                </c:pt>
                <c:pt idx="1">
                  <c:v>55.5</c:v>
                </c:pt>
                <c:pt idx="2">
                  <c:v>51.4</c:v>
                </c:pt>
                <c:pt idx="3">
                  <c:v>55.26</c:v>
                </c:pt>
                <c:pt idx="4">
                  <c:v>91.8</c:v>
                </c:pt>
                <c:pt idx="5">
                  <c:v>43.7</c:v>
                </c:pt>
                <c:pt idx="6">
                  <c:v>53</c:v>
                </c:pt>
                <c:pt idx="7">
                  <c:v>42.7</c:v>
                </c:pt>
                <c:pt idx="8">
                  <c:v>55.48</c:v>
                </c:pt>
                <c:pt idx="9">
                  <c:v>90.02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50976"/>
        <c:axId val="178752896"/>
      </c:scatterChart>
      <c:valAx>
        <c:axId val="178750976"/>
        <c:scaling>
          <c:orientation val="minMax"/>
          <c:max val="200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8752896"/>
        <c:crosses val="autoZero"/>
        <c:crossBetween val="midCat"/>
      </c:valAx>
      <c:valAx>
        <c:axId val="178752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Oberserved Yield, Predicted Yield, bu/ac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87509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24978127734037"/>
          <c:y val="0.66003051944088387"/>
          <c:w val="0.26465004374453194"/>
          <c:h val="0.154932028845231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8008298755187"/>
          <c:y val="5.0335570469798654E-2"/>
          <c:w val="0.81327800829875518"/>
          <c:h val="0.77852348993288589"/>
        </c:manualLayout>
      </c:layout>
      <c:scatterChart>
        <c:scatterStyle val="lineMarker"/>
        <c:varyColors val="0"/>
        <c:ser>
          <c:idx val="0"/>
          <c:order val="0"/>
          <c:tx>
            <c:strRef>
              <c:f>Trt_Means!$R$119</c:f>
              <c:strCache>
                <c:ptCount val="1"/>
                <c:pt idx="0">
                  <c:v>Yld Goal % Error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Trt_Means!$Q$120:$Q$129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Trt_Means!$R$120:$R$129</c:f>
              <c:numCache>
                <c:formatCode>General</c:formatCode>
                <c:ptCount val="10"/>
                <c:pt idx="0">
                  <c:v>0.94784149473684209</c:v>
                </c:pt>
                <c:pt idx="1">
                  <c:v>0.69117302105263156</c:v>
                </c:pt>
                <c:pt idx="2">
                  <c:v>0.37130457719298243</c:v>
                </c:pt>
                <c:pt idx="3">
                  <c:v>0.77044924912280699</c:v>
                </c:pt>
                <c:pt idx="4">
                  <c:v>1.549632942105263</c:v>
                </c:pt>
                <c:pt idx="5">
                  <c:v>1.0649122807017544</c:v>
                </c:pt>
                <c:pt idx="6">
                  <c:v>0.7505183561403509</c:v>
                </c:pt>
                <c:pt idx="7">
                  <c:v>0.71421052631578952</c:v>
                </c:pt>
                <c:pt idx="8">
                  <c:v>0.88263157894736843</c:v>
                </c:pt>
                <c:pt idx="9">
                  <c:v>1.6368421052631579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Trt_Means!$S$119</c:f>
              <c:strCache>
                <c:ptCount val="1"/>
                <c:pt idx="0">
                  <c:v>SBNRC % Error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Trt_Means!$Q$120:$Q$129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Trt_Means!$S$120:$S$129</c:f>
              <c:numCache>
                <c:formatCode>General</c:formatCode>
                <c:ptCount val="10"/>
                <c:pt idx="0">
                  <c:v>1.2364196240287804</c:v>
                </c:pt>
                <c:pt idx="1">
                  <c:v>1.4087416332359586</c:v>
                </c:pt>
                <c:pt idx="2">
                  <c:v>2.4286110146609721</c:v>
                </c:pt>
                <c:pt idx="3">
                  <c:v>1.2583225764893899</c:v>
                </c:pt>
                <c:pt idx="4">
                  <c:v>1.0392953531314864</c:v>
                </c:pt>
                <c:pt idx="5">
                  <c:v>0.71993410214168041</c:v>
                </c:pt>
                <c:pt idx="6">
                  <c:v>1.2389098198547281</c:v>
                </c:pt>
                <c:pt idx="7">
                  <c:v>1.0488823384917711</c:v>
                </c:pt>
                <c:pt idx="8">
                  <c:v>1.1027628702047305</c:v>
                </c:pt>
                <c:pt idx="9">
                  <c:v>0.9648445873526259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345600"/>
        <c:axId val="170347520"/>
      </c:scatterChart>
      <c:valAx>
        <c:axId val="170345600"/>
        <c:scaling>
          <c:orientation val="minMax"/>
          <c:max val="200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0347520"/>
        <c:crosses val="autoZero"/>
        <c:crossBetween val="midCat"/>
        <c:majorUnit val="2"/>
      </c:valAx>
      <c:valAx>
        <c:axId val="17034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Error, 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03456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437644983173789"/>
          <c:y val="4.6283006570487409E-2"/>
          <c:w val="0.22951242090589297"/>
          <c:h val="0.1672976448413747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9950248756218"/>
          <c:y val="2.8252405949256341E-2"/>
          <c:w val="0.85475124378109457"/>
          <c:h val="0.81828703703703709"/>
        </c:manualLayout>
      </c:layout>
      <c:scatterChart>
        <c:scatterStyle val="lineMarker"/>
        <c:varyColors val="0"/>
        <c:ser>
          <c:idx val="0"/>
          <c:order val="0"/>
          <c:tx>
            <c:strRef>
              <c:f>N_Rate_Prediction!$T$7</c:f>
              <c:strCache>
                <c:ptCount val="1"/>
                <c:pt idx="0">
                  <c:v>SBNRC</c:v>
                </c:pt>
              </c:strCache>
            </c:strRef>
          </c:tx>
          <c:spPr>
            <a:ln w="47625">
              <a:noFill/>
            </a:ln>
          </c:spPr>
          <c:xVal>
            <c:numRef>
              <c:f>N_Rate_Prediction!$S$8:$S$22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xVal>
          <c:yVal>
            <c:numRef>
              <c:f>N_Rate_Prediction!$T$8:$T$22</c:f>
              <c:numCache>
                <c:formatCode>0.0</c:formatCode>
                <c:ptCount val="15"/>
                <c:pt idx="0">
                  <c:v>66.872619047618997</c:v>
                </c:pt>
                <c:pt idx="1">
                  <c:v>55.518749999999997</c:v>
                </c:pt>
                <c:pt idx="2">
                  <c:v>51.477678571428569</c:v>
                </c:pt>
                <c:pt idx="3">
                  <c:v>55.268749999999997</c:v>
                </c:pt>
                <c:pt idx="4">
                  <c:v>91.871279761904759</c:v>
                </c:pt>
                <c:pt idx="5">
                  <c:v>43.772470238095231</c:v>
                </c:pt>
                <c:pt idx="6">
                  <c:v>53.04285714285713</c:v>
                </c:pt>
                <c:pt idx="7">
                  <c:v>42.739583333333336</c:v>
                </c:pt>
                <c:pt idx="8">
                  <c:v>55.483326724632278</c:v>
                </c:pt>
                <c:pt idx="9">
                  <c:v>90.027100118205396</c:v>
                </c:pt>
                <c:pt idx="10">
                  <c:v>50.02</c:v>
                </c:pt>
                <c:pt idx="11">
                  <c:v>75</c:v>
                </c:pt>
                <c:pt idx="12">
                  <c:v>78</c:v>
                </c:pt>
                <c:pt idx="13">
                  <c:v>54.9</c:v>
                </c:pt>
                <c:pt idx="14">
                  <c:v>25.092081817739963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N_Rate_Prediction!$U$7</c:f>
              <c:strCache>
                <c:ptCount val="1"/>
                <c:pt idx="0">
                  <c:v>100 Pre</c:v>
                </c:pt>
              </c:strCache>
            </c:strRef>
          </c:tx>
          <c:spPr>
            <a:ln w="47625">
              <a:noFill/>
            </a:ln>
          </c:spPr>
          <c:xVal>
            <c:numRef>
              <c:f>N_Rate_Prediction!$S$8:$S$22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xVal>
          <c:yVal>
            <c:numRef>
              <c:f>N_Rate_Prediction!$U$8:$U$22</c:f>
              <c:numCache>
                <c:formatCode>0.0</c:formatCode>
                <c:ptCount val="15"/>
                <c:pt idx="0">
                  <c:v>54.026965199999999</c:v>
                </c:pt>
                <c:pt idx="1">
                  <c:v>39.396862200000001</c:v>
                </c:pt>
                <c:pt idx="2">
                  <c:v>21.164360899999998</c:v>
                </c:pt>
                <c:pt idx="3">
                  <c:v>43.915607199999997</c:v>
                </c:pt>
                <c:pt idx="4">
                  <c:v>88.329077699999999</c:v>
                </c:pt>
                <c:pt idx="5">
                  <c:v>60.7</c:v>
                </c:pt>
                <c:pt idx="6">
                  <c:v>42.7795463</c:v>
                </c:pt>
                <c:pt idx="7">
                  <c:v>40.700000000000003</c:v>
                </c:pt>
                <c:pt idx="8">
                  <c:v>50.3</c:v>
                </c:pt>
                <c:pt idx="9">
                  <c:v>88.32</c:v>
                </c:pt>
                <c:pt idx="10">
                  <c:v>73.034999999999997</c:v>
                </c:pt>
                <c:pt idx="11">
                  <c:v>31.33</c:v>
                </c:pt>
                <c:pt idx="12">
                  <c:v>44.69</c:v>
                </c:pt>
                <c:pt idx="13">
                  <c:v>61.23</c:v>
                </c:pt>
                <c:pt idx="14">
                  <c:v>39.880000000000003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449536"/>
        <c:axId val="170451712"/>
      </c:scatterChart>
      <c:valAx>
        <c:axId val="17044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0451712"/>
        <c:crosses val="autoZero"/>
        <c:crossBetween val="midCat"/>
      </c:valAx>
      <c:valAx>
        <c:axId val="170451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Yield, bu/ac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04495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6547381204215146"/>
          <c:y val="0.60146799358413527"/>
          <c:w val="0.11960081482352017"/>
          <c:h val="0.16743438320209972"/>
        </c:manualLayout>
      </c:layout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14310443098099"/>
          <c:y val="8.4795489080611339E-2"/>
          <c:w val="0.86084278425045568"/>
          <c:h val="0.78283021333998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'Treatment Means'!$G$5</c:f>
              <c:strCache>
                <c:ptCount val="1"/>
                <c:pt idx="0">
                  <c:v>Year</c:v>
                </c:pt>
              </c:strCache>
            </c:strRef>
          </c:tx>
          <c:invertIfNegative val="0"/>
          <c:cat>
            <c:numRef>
              <c:f>'Treatment Means'!$G$6:$G$45</c:f>
              <c:numCache>
                <c:formatCode>General</c:formatCode>
                <c:ptCount val="40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</c:numCache>
            </c:numRef>
          </c:cat>
          <c:val>
            <c:numRef>
              <c:f>'Treatment Means'!$AH$6:$AH$45</c:f>
              <c:numCache>
                <c:formatCode>General</c:formatCode>
                <c:ptCount val="40"/>
                <c:pt idx="0">
                  <c:v>2.0075999999999881</c:v>
                </c:pt>
                <c:pt idx="1">
                  <c:v>0</c:v>
                </c:pt>
                <c:pt idx="2">
                  <c:v>32.273604000000006</c:v>
                </c:pt>
                <c:pt idx="3">
                  <c:v>67.930731000000009</c:v>
                </c:pt>
                <c:pt idx="4">
                  <c:v>67.323431999999997</c:v>
                </c:pt>
                <c:pt idx="5">
                  <c:v>34.008744</c:v>
                </c:pt>
                <c:pt idx="6">
                  <c:v>51.186630000000001</c:v>
                </c:pt>
                <c:pt idx="7">
                  <c:v>5.4707100000000173</c:v>
                </c:pt>
                <c:pt idx="8">
                  <c:v>98.816939999999988</c:v>
                </c:pt>
                <c:pt idx="9">
                  <c:v>55.180319999999995</c:v>
                </c:pt>
                <c:pt idx="10">
                  <c:v>0.86757000000000573</c:v>
                </c:pt>
                <c:pt idx="11">
                  <c:v>0</c:v>
                </c:pt>
                <c:pt idx="12">
                  <c:v>20.032979999999998</c:v>
                </c:pt>
                <c:pt idx="13">
                  <c:v>28.113569999999996</c:v>
                </c:pt>
                <c:pt idx="14">
                  <c:v>16.139669999999995</c:v>
                </c:pt>
                <c:pt idx="15">
                  <c:v>31.576679999999996</c:v>
                </c:pt>
                <c:pt idx="16">
                  <c:v>103.49894999999998</c:v>
                </c:pt>
                <c:pt idx="17">
                  <c:v>63.762809999999995</c:v>
                </c:pt>
                <c:pt idx="18">
                  <c:v>49.974899999999991</c:v>
                </c:pt>
                <c:pt idx="19">
                  <c:v>19.602779999999992</c:v>
                </c:pt>
                <c:pt idx="20">
                  <c:v>59.818951500000011</c:v>
                </c:pt>
                <c:pt idx="21">
                  <c:v>54.969235200000007</c:v>
                </c:pt>
                <c:pt idx="22">
                  <c:v>98.148194100000012</c:v>
                </c:pt>
                <c:pt idx="23">
                  <c:v>47.522800152000002</c:v>
                </c:pt>
                <c:pt idx="24">
                  <c:v>59.508861332400009</c:v>
                </c:pt>
                <c:pt idx="25">
                  <c:v>98.54423449920003</c:v>
                </c:pt>
                <c:pt idx="26">
                  <c:v>79.696171280400009</c:v>
                </c:pt>
                <c:pt idx="27">
                  <c:v>99.9285039528</c:v>
                </c:pt>
                <c:pt idx="28">
                  <c:v>43.565556696000009</c:v>
                </c:pt>
                <c:pt idx="29">
                  <c:v>0</c:v>
                </c:pt>
                <c:pt idx="30">
                  <c:v>21.558521971199983</c:v>
                </c:pt>
                <c:pt idx="31">
                  <c:v>139.65760960919999</c:v>
                </c:pt>
                <c:pt idx="32">
                  <c:v>116.72760000000001</c:v>
                </c:pt>
                <c:pt idx="33">
                  <c:v>54.098428088399992</c:v>
                </c:pt>
                <c:pt idx="34">
                  <c:v>18.068400000000011</c:v>
                </c:pt>
                <c:pt idx="35">
                  <c:v>33.268799999999985</c:v>
                </c:pt>
                <c:pt idx="36">
                  <c:v>132.04272</c:v>
                </c:pt>
                <c:pt idx="37">
                  <c:v>143.09886</c:v>
                </c:pt>
                <c:pt idx="38">
                  <c:v>52.484400000000001</c:v>
                </c:pt>
                <c:pt idx="39">
                  <c:v>49.272239999999989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01632"/>
        <c:axId val="170503168"/>
      </c:barChart>
      <c:catAx>
        <c:axId val="17050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0503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0503168"/>
        <c:scaling>
          <c:orientation val="minMax"/>
          <c:max val="14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Optimum N Rate, lb/ac</a:t>
                </a:r>
              </a:p>
            </c:rich>
          </c:tx>
          <c:layout>
            <c:manualLayout>
              <c:xMode val="edge"/>
              <c:yMode val="edge"/>
              <c:x val="2.5890023006383461E-2"/>
              <c:y val="0.272728026221602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05016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433" r="0.75000000000000433" t="1" header="0.5" footer="0.5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502, 1971-2013</a:t>
            </a:r>
          </a:p>
        </c:rich>
      </c:tx>
      <c:layout>
        <c:manualLayout>
          <c:xMode val="edge"/>
          <c:yMode val="edge"/>
          <c:x val="0.45393198419286634"/>
          <c:y val="7.7376563223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70978980984268"/>
          <c:y val="3.5928238381966959E-2"/>
          <c:w val="0.86235816158410239"/>
          <c:h val="0.81864080535757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'Treatment Means'!$L$5</c:f>
              <c:strCache>
                <c:ptCount val="1"/>
                <c:pt idx="0">
                  <c:v>0-20-55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'Treatment Means'!$G$6:$G$47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</c:numCache>
            </c:numRef>
          </c:cat>
          <c:val>
            <c:numRef>
              <c:f>'Treatment Means'!$L$6:$L$47</c:f>
              <c:numCache>
                <c:formatCode>General</c:formatCode>
                <c:ptCount val="42"/>
                <c:pt idx="0">
                  <c:v>2467.92</c:v>
                </c:pt>
                <c:pt idx="1">
                  <c:v>1878.2400000000002</c:v>
                </c:pt>
                <c:pt idx="2">
                  <c:v>1111.9416000000001</c:v>
                </c:pt>
                <c:pt idx="3">
                  <c:v>1805.1263999999999</c:v>
                </c:pt>
                <c:pt idx="4">
                  <c:v>1563.2232000000004</c:v>
                </c:pt>
                <c:pt idx="5">
                  <c:v>1140.4008000000001</c:v>
                </c:pt>
                <c:pt idx="6">
                  <c:v>1392.4680000000003</c:v>
                </c:pt>
                <c:pt idx="7">
                  <c:v>2531.7600000000002</c:v>
                </c:pt>
                <c:pt idx="8">
                  <c:v>1400.6160000000004</c:v>
                </c:pt>
                <c:pt idx="9">
                  <c:v>1313.2560000000001</c:v>
                </c:pt>
                <c:pt idx="10">
                  <c:v>1847.8320000000001</c:v>
                </c:pt>
                <c:pt idx="11">
                  <c:v>2589.7200000000003</c:v>
                </c:pt>
                <c:pt idx="12">
                  <c:v>2242.1280000000002</c:v>
                </c:pt>
                <c:pt idx="13">
                  <c:v>1372.056</c:v>
                </c:pt>
                <c:pt idx="14">
                  <c:v>2713.7040000000002</c:v>
                </c:pt>
                <c:pt idx="15">
                  <c:v>2049.096</c:v>
                </c:pt>
                <c:pt idx="16">
                  <c:v>1819.2720000000004</c:v>
                </c:pt>
                <c:pt idx="17">
                  <c:v>1215.6480000000001</c:v>
                </c:pt>
                <c:pt idx="18">
                  <c:v>1776.6000000000001</c:v>
                </c:pt>
                <c:pt idx="19">
                  <c:v>1522.4160000000004</c:v>
                </c:pt>
                <c:pt idx="20">
                  <c:v>1202.1979199999998</c:v>
                </c:pt>
                <c:pt idx="21">
                  <c:v>1152.5976000000001</c:v>
                </c:pt>
                <c:pt idx="22">
                  <c:v>745.42776000000015</c:v>
                </c:pt>
                <c:pt idx="23">
                  <c:v>1974.7605561600001</c:v>
                </c:pt>
                <c:pt idx="24">
                  <c:v>1210.5175286399999</c:v>
                </c:pt>
                <c:pt idx="25">
                  <c:v>1263.8791468800002</c:v>
                </c:pt>
                <c:pt idx="26">
                  <c:v>1912.7655993600001</c:v>
                </c:pt>
                <c:pt idx="27">
                  <c:v>1289.1910483199999</c:v>
                </c:pt>
                <c:pt idx="28">
                  <c:v>1626.6862214400001</c:v>
                </c:pt>
                <c:pt idx="29">
                  <c:v>1849.4905228800001</c:v>
                </c:pt>
                <c:pt idx="30">
                  <c:v>2445.9918873600004</c:v>
                </c:pt>
                <c:pt idx="31">
                  <c:v>2663.4018297600005</c:v>
                </c:pt>
                <c:pt idx="32">
                  <c:v>1344.0000000000002</c:v>
                </c:pt>
                <c:pt idx="33">
                  <c:v>1607.2072800000001</c:v>
                </c:pt>
                <c:pt idx="34">
                  <c:v>2311.6800000000003</c:v>
                </c:pt>
                <c:pt idx="35">
                  <c:v>2600.6400000000003</c:v>
                </c:pt>
                <c:pt idx="36">
                  <c:v>2841.2160000000003</c:v>
                </c:pt>
                <c:pt idx="37">
                  <c:v>1555.0080000000003</c:v>
                </c:pt>
                <c:pt idx="38">
                  <c:v>874.94399999999996</c:v>
                </c:pt>
                <c:pt idx="39">
                  <c:v>1848.6720000000003</c:v>
                </c:pt>
                <c:pt idx="40">
                  <c:v>1819.1040000000003</c:v>
                </c:pt>
                <c:pt idx="41">
                  <c:v>1546.2720000000004</c:v>
                </c:pt>
              </c:numCache>
            </c:numRef>
          </c:val>
        </c:ser>
        <c:ser>
          <c:idx val="2"/>
          <c:order val="1"/>
          <c:tx>
            <c:strRef>
              <c:f>'Treatment Means'!$T$5</c:f>
              <c:strCache>
                <c:ptCount val="1"/>
                <c:pt idx="0">
                  <c:v>112-20-55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'Treatment Means'!$G$6:$G$47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</c:numCache>
            </c:numRef>
          </c:cat>
          <c:val>
            <c:numRef>
              <c:f>'Treatment Means'!$T$6:$T$47</c:f>
              <c:numCache>
                <c:formatCode>General</c:formatCode>
                <c:ptCount val="42"/>
                <c:pt idx="0">
                  <c:v>2514.96</c:v>
                </c:pt>
                <c:pt idx="1">
                  <c:v>1467.6480000000001</c:v>
                </c:pt>
                <c:pt idx="2">
                  <c:v>1868.1432</c:v>
                </c:pt>
                <c:pt idx="3">
                  <c:v>3396.8088000000007</c:v>
                </c:pt>
                <c:pt idx="4">
                  <c:v>3140.6759999999999</c:v>
                </c:pt>
                <c:pt idx="5">
                  <c:v>1937.2584000000002</c:v>
                </c:pt>
                <c:pt idx="6">
                  <c:v>2591.8200000000002</c:v>
                </c:pt>
                <c:pt idx="7">
                  <c:v>2659.9440000000004</c:v>
                </c:pt>
                <c:pt idx="8">
                  <c:v>3715.9920000000002</c:v>
                </c:pt>
                <c:pt idx="9">
                  <c:v>2606.1840000000002</c:v>
                </c:pt>
                <c:pt idx="10">
                  <c:v>1868.16</c:v>
                </c:pt>
                <c:pt idx="11">
                  <c:v>2514.4560000000001</c:v>
                </c:pt>
                <c:pt idx="12">
                  <c:v>2711.5200000000004</c:v>
                </c:pt>
                <c:pt idx="13">
                  <c:v>2030.7839999999999</c:v>
                </c:pt>
                <c:pt idx="14">
                  <c:v>3091.8720000000003</c:v>
                </c:pt>
                <c:pt idx="15">
                  <c:v>2788.9679999999998</c:v>
                </c:pt>
                <c:pt idx="16">
                  <c:v>4244.3519999999999</c:v>
                </c:pt>
                <c:pt idx="17">
                  <c:v>2709.672</c:v>
                </c:pt>
                <c:pt idx="18">
                  <c:v>2947.5600000000004</c:v>
                </c:pt>
                <c:pt idx="19">
                  <c:v>1981.7280000000001</c:v>
                </c:pt>
                <c:pt idx="20">
                  <c:v>2603.8135200000006</c:v>
                </c:pt>
                <c:pt idx="21">
                  <c:v>2440.5796800000003</c:v>
                </c:pt>
                <c:pt idx="22">
                  <c:v>3045.1344000000008</c:v>
                </c:pt>
                <c:pt idx="23">
                  <c:v>3088.2654969600003</c:v>
                </c:pt>
                <c:pt idx="24">
                  <c:v>2604.8674176000004</c:v>
                </c:pt>
                <c:pt idx="25">
                  <c:v>3572.8653945600008</c:v>
                </c:pt>
                <c:pt idx="26">
                  <c:v>3780.1235875200005</c:v>
                </c:pt>
                <c:pt idx="27">
                  <c:v>3630.6120614400006</c:v>
                </c:pt>
                <c:pt idx="28">
                  <c:v>2647.4691398400005</c:v>
                </c:pt>
                <c:pt idx="29">
                  <c:v>1422.2450524799999</c:v>
                </c:pt>
                <c:pt idx="30">
                  <c:v>2951.1288038400003</c:v>
                </c:pt>
                <c:pt idx="31">
                  <c:v>5935.7140214400006</c:v>
                </c:pt>
                <c:pt idx="32">
                  <c:v>4079.0400000000004</c:v>
                </c:pt>
                <c:pt idx="33">
                  <c:v>2874.7855113600003</c:v>
                </c:pt>
                <c:pt idx="34">
                  <c:v>2735.0400000000004</c:v>
                </c:pt>
                <c:pt idx="35">
                  <c:v>3380.1600000000003</c:v>
                </c:pt>
                <c:pt idx="36">
                  <c:v>5935.1040000000003</c:v>
                </c:pt>
                <c:pt idx="37">
                  <c:v>4907.9520000000002</c:v>
                </c:pt>
                <c:pt idx="38">
                  <c:v>2104.7040000000002</c:v>
                </c:pt>
                <c:pt idx="39">
                  <c:v>3003.1679999999997</c:v>
                </c:pt>
                <c:pt idx="40">
                  <c:v>4113.9840000000004</c:v>
                </c:pt>
                <c:pt idx="41">
                  <c:v>2681.28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804224"/>
        <c:axId val="178805760"/>
      </c:barChart>
      <c:catAx>
        <c:axId val="17880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7880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805760"/>
        <c:scaling>
          <c:orientation val="minMax"/>
          <c:max val="6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kg/ha</a:t>
                </a:r>
              </a:p>
            </c:rich>
          </c:tx>
          <c:layout>
            <c:manualLayout>
              <c:xMode val="edge"/>
              <c:yMode val="edge"/>
              <c:x val="1.5268229649390038E-2"/>
              <c:y val="0.304167979002624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804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89923892573817"/>
          <c:y val="0.13464727497298132"/>
          <c:w val="7.9866859017239028E-2"/>
          <c:h val="0.1271358962482630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 orientation="landscape" horizontalDpi="1200" verticalDpi="12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50507237994924"/>
          <c:y val="9.7084882628436717E-2"/>
          <c:w val="0.86084278425045568"/>
          <c:h val="0.78283021333998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'Treatment Means'!$Z$5</c:f>
              <c:strCache>
                <c:ptCount val="1"/>
                <c:pt idx="0">
                  <c:v>N demand</c:v>
                </c:pt>
              </c:strCache>
            </c:strRef>
          </c:tx>
          <c:invertIfNegative val="0"/>
          <c:cat>
            <c:numRef>
              <c:f>'Treatment Means'!$G$6:$G$47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</c:numCache>
            </c:numRef>
          </c:cat>
          <c:val>
            <c:numRef>
              <c:f>'Treatment Means'!$Z$6:$Z$47</c:f>
              <c:numCache>
                <c:formatCode>General</c:formatCode>
                <c:ptCount val="42"/>
                <c:pt idx="0">
                  <c:v>2.2485119999999985</c:v>
                </c:pt>
                <c:pt idx="1">
                  <c:v>-19.626297600000004</c:v>
                </c:pt>
                <c:pt idx="2">
                  <c:v>36.146436479999998</c:v>
                </c:pt>
                <c:pt idx="3">
                  <c:v>76.082418720000049</c:v>
                </c:pt>
                <c:pt idx="4">
                  <c:v>75.402243839999983</c:v>
                </c:pt>
                <c:pt idx="5">
                  <c:v>38.089793280000002</c:v>
                </c:pt>
                <c:pt idx="6">
                  <c:v>57.329025599999994</c:v>
                </c:pt>
                <c:pt idx="7">
                  <c:v>6.1271952000000098</c:v>
                </c:pt>
                <c:pt idx="8">
                  <c:v>110.67497279999999</c:v>
                </c:pt>
                <c:pt idx="9">
                  <c:v>61.801958400000011</c:v>
                </c:pt>
                <c:pt idx="10">
                  <c:v>0.97167839999999883</c:v>
                </c:pt>
                <c:pt idx="11">
                  <c:v>-3.5976192000000062</c:v>
                </c:pt>
                <c:pt idx="12">
                  <c:v>22.436937600000014</c:v>
                </c:pt>
                <c:pt idx="13">
                  <c:v>31.487198399999993</c:v>
                </c:pt>
                <c:pt idx="14">
                  <c:v>18.076430400000007</c:v>
                </c:pt>
                <c:pt idx="15">
                  <c:v>35.365881599999994</c:v>
                </c:pt>
                <c:pt idx="16">
                  <c:v>115.91882399999999</c:v>
                </c:pt>
                <c:pt idx="17">
                  <c:v>71.414347199999995</c:v>
                </c:pt>
                <c:pt idx="18">
                  <c:v>55.971888000000014</c:v>
                </c:pt>
                <c:pt idx="19">
                  <c:v>21.955113599999986</c:v>
                </c:pt>
                <c:pt idx="20">
                  <c:v>66.997225680000042</c:v>
                </c:pt>
                <c:pt idx="21">
                  <c:v>61.565543424000012</c:v>
                </c:pt>
                <c:pt idx="22">
                  <c:v>109.92597739200005</c:v>
                </c:pt>
                <c:pt idx="23">
                  <c:v>53.225536170240012</c:v>
                </c:pt>
                <c:pt idx="24">
                  <c:v>66.649924692288025</c:v>
                </c:pt>
                <c:pt idx="25">
                  <c:v>110.36954263910404</c:v>
                </c:pt>
                <c:pt idx="26">
                  <c:v>89.259711834048019</c:v>
                </c:pt>
                <c:pt idx="27">
                  <c:v>111.91992442713604</c:v>
                </c:pt>
                <c:pt idx="28">
                  <c:v>48.793423499520024</c:v>
                </c:pt>
                <c:pt idx="29">
                  <c:v>-20.42233348512001</c:v>
                </c:pt>
                <c:pt idx="30">
                  <c:v>24.145544607743993</c:v>
                </c:pt>
                <c:pt idx="31">
                  <c:v>156.416522762304</c:v>
                </c:pt>
                <c:pt idx="32">
                  <c:v>130.73491200000001</c:v>
                </c:pt>
                <c:pt idx="33">
                  <c:v>60.590239459008018</c:v>
                </c:pt>
                <c:pt idx="34">
                  <c:v>20.236608000000007</c:v>
                </c:pt>
                <c:pt idx="35">
                  <c:v>37.261056000000004</c:v>
                </c:pt>
                <c:pt idx="36">
                  <c:v>147.8878464</c:v>
                </c:pt>
                <c:pt idx="37">
                  <c:v>160.27072319999999</c:v>
                </c:pt>
                <c:pt idx="38">
                  <c:v>58.782528000000013</c:v>
                </c:pt>
                <c:pt idx="39">
                  <c:v>55.184908799999974</c:v>
                </c:pt>
                <c:pt idx="40">
                  <c:v>109.69526400000001</c:v>
                </c:pt>
                <c:pt idx="41">
                  <c:v>54.253382399999992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80672"/>
        <c:axId val="179182208"/>
      </c:barChart>
      <c:catAx>
        <c:axId val="17918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182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9182208"/>
        <c:scaling>
          <c:orientation val="minMax"/>
          <c:max val="1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Optimum N Rate, kg/ha</a:t>
                </a:r>
              </a:p>
            </c:rich>
          </c:tx>
          <c:layout>
            <c:manualLayout>
              <c:xMode val="edge"/>
              <c:yMode val="edge"/>
              <c:x val="2.588997141735528E-2"/>
              <c:y val="0.27272792677565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180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Lahoma, OK, Wheat 502</a:t>
            </a:r>
          </a:p>
        </c:rich>
      </c:tx>
      <c:layout>
        <c:manualLayout>
          <c:xMode val="edge"/>
          <c:yMode val="edge"/>
          <c:x val="0.37364620938628157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52346570397112"/>
          <c:y val="0.12957764301502395"/>
          <c:w val="0.77436823104693142"/>
          <c:h val="0.69577560488502388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[1]Trt_Means!$X$3</c:f>
              <c:strCache>
                <c:ptCount val="1"/>
                <c:pt idx="0">
                  <c:v>Check N uptake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[1]Trt_Means!$W$4:$W$37</c:f>
              <c:numCache>
                <c:formatCode>General</c:formatCode>
                <c:ptCount val="3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</c:numCache>
            </c:numRef>
          </c:xVal>
          <c:yVal>
            <c:numRef>
              <c:f>[1]Trt_Means!$X$4:$X$37</c:f>
              <c:numCache>
                <c:formatCode>General</c:formatCode>
                <c:ptCount val="34"/>
                <c:pt idx="0">
                  <c:v>50.680500000000002</c:v>
                </c:pt>
                <c:pt idx="1">
                  <c:v>38.570999999999998</c:v>
                </c:pt>
                <c:pt idx="2">
                  <c:v>22.834515</c:v>
                </c:pt>
                <c:pt idx="3">
                  <c:v>37.069559999999996</c:v>
                </c:pt>
                <c:pt idx="4">
                  <c:v>32.101905000000002</c:v>
                </c:pt>
                <c:pt idx="5">
                  <c:v>23.418945000000001</c:v>
                </c:pt>
                <c:pt idx="6">
                  <c:v>28.595325000000003</c:v>
                </c:pt>
                <c:pt idx="7">
                  <c:v>51.991500000000002</c:v>
                </c:pt>
                <c:pt idx="8">
                  <c:v>28.762650000000004</c:v>
                </c:pt>
                <c:pt idx="9">
                  <c:v>26.96865</c:v>
                </c:pt>
                <c:pt idx="10">
                  <c:v>37.946549999999995</c:v>
                </c:pt>
                <c:pt idx="11">
                  <c:v>53.181750000000001</c:v>
                </c:pt>
                <c:pt idx="12">
                  <c:v>46.043700000000001</c:v>
                </c:pt>
                <c:pt idx="13">
                  <c:v>28.17615</c:v>
                </c:pt>
                <c:pt idx="14">
                  <c:v>55.727849999999997</c:v>
                </c:pt>
                <c:pt idx="15">
                  <c:v>42.079650000000001</c:v>
                </c:pt>
                <c:pt idx="16">
                  <c:v>37.360050000000001</c:v>
                </c:pt>
                <c:pt idx="17">
                  <c:v>24.964200000000002</c:v>
                </c:pt>
                <c:pt idx="18">
                  <c:v>36.483750000000001</c:v>
                </c:pt>
                <c:pt idx="19">
                  <c:v>31.263900000000003</c:v>
                </c:pt>
                <c:pt idx="20">
                  <c:v>24.687992999999995</c:v>
                </c:pt>
                <c:pt idx="21">
                  <c:v>23.669415000000001</c:v>
                </c:pt>
                <c:pt idx="22">
                  <c:v>15.3078915</c:v>
                </c:pt>
                <c:pt idx="23">
                  <c:v>40.553118563999995</c:v>
                </c:pt>
                <c:pt idx="24">
                  <c:v>24.858842105999997</c:v>
                </c:pt>
                <c:pt idx="25">
                  <c:v>25.954661051999999</c:v>
                </c:pt>
                <c:pt idx="26">
                  <c:v>39.280007843999996</c:v>
                </c:pt>
                <c:pt idx="27">
                  <c:v>26.474459027999998</c:v>
                </c:pt>
                <c:pt idx="28">
                  <c:v>33.405163475999998</c:v>
                </c:pt>
                <c:pt idx="29">
                  <c:v>37.980608951999997</c:v>
                </c:pt>
                <c:pt idx="30">
                  <c:v>50.23019054400001</c:v>
                </c:pt>
                <c:pt idx="31">
                  <c:v>54.694859004000008</c:v>
                </c:pt>
                <c:pt idx="32">
                  <c:v>27.599999999999998</c:v>
                </c:pt>
                <c:pt idx="33">
                  <c:v>33.005149500000002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[1]Trt_Means!$Y$3</c:f>
              <c:strCache>
                <c:ptCount val="1"/>
                <c:pt idx="0">
                  <c:v>Max N uptake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[1]Trt_Means!$W$4:$W$37</c:f>
              <c:numCache>
                <c:formatCode>General</c:formatCode>
                <c:ptCount val="3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</c:numCache>
            </c:numRef>
          </c:xVal>
          <c:yVal>
            <c:numRef>
              <c:f>[1]Trt_Means!$Y$4:$Y$37</c:f>
              <c:numCache>
                <c:formatCode>General</c:formatCode>
                <c:ptCount val="34"/>
                <c:pt idx="0">
                  <c:v>51.646499999999996</c:v>
                </c:pt>
                <c:pt idx="1">
                  <c:v>30.139200000000002</c:v>
                </c:pt>
                <c:pt idx="2">
                  <c:v>38.363654999999994</c:v>
                </c:pt>
                <c:pt idx="3">
                  <c:v>69.75589500000001</c:v>
                </c:pt>
                <c:pt idx="4">
                  <c:v>64.496024999999989</c:v>
                </c:pt>
                <c:pt idx="5">
                  <c:v>39.782984999999996</c:v>
                </c:pt>
                <c:pt idx="6">
                  <c:v>53.224874999999997</c:v>
                </c:pt>
                <c:pt idx="7">
                  <c:v>54.623850000000004</c:v>
                </c:pt>
                <c:pt idx="8">
                  <c:v>76.310549999999992</c:v>
                </c:pt>
                <c:pt idx="9">
                  <c:v>53.519849999999998</c:v>
                </c:pt>
                <c:pt idx="10">
                  <c:v>38.363999999999997</c:v>
                </c:pt>
                <c:pt idx="11">
                  <c:v>51.636149999999994</c:v>
                </c:pt>
                <c:pt idx="12">
                  <c:v>55.683</c:v>
                </c:pt>
                <c:pt idx="13">
                  <c:v>41.703599999999994</c:v>
                </c:pt>
                <c:pt idx="14">
                  <c:v>63.4938</c:v>
                </c:pt>
                <c:pt idx="15">
                  <c:v>57.27344999999999</c:v>
                </c:pt>
                <c:pt idx="16">
                  <c:v>87.160799999999995</c:v>
                </c:pt>
                <c:pt idx="17">
                  <c:v>55.645049999999998</c:v>
                </c:pt>
                <c:pt idx="18">
                  <c:v>60.530250000000002</c:v>
                </c:pt>
                <c:pt idx="19">
                  <c:v>40.696199999999997</c:v>
                </c:pt>
                <c:pt idx="20">
                  <c:v>53.471170500000007</c:v>
                </c:pt>
                <c:pt idx="21">
                  <c:v>50.119046999999995</c:v>
                </c:pt>
                <c:pt idx="22">
                  <c:v>62.534010000000009</c:v>
                </c:pt>
                <c:pt idx="23">
                  <c:v>63.419737883999993</c:v>
                </c:pt>
                <c:pt idx="24">
                  <c:v>53.492813040000001</c:v>
                </c:pt>
                <c:pt idx="25">
                  <c:v>73.371342924000004</c:v>
                </c:pt>
                <c:pt idx="26">
                  <c:v>77.627537957999991</c:v>
                </c:pt>
                <c:pt idx="27">
                  <c:v>74.557211976000005</c:v>
                </c:pt>
                <c:pt idx="28">
                  <c:v>54.367669836000005</c:v>
                </c:pt>
                <c:pt idx="29">
                  <c:v>29.206818041999995</c:v>
                </c:pt>
                <c:pt idx="30">
                  <c:v>60.603537935999995</c:v>
                </c:pt>
                <c:pt idx="31">
                  <c:v>121.89412722599999</c:v>
                </c:pt>
                <c:pt idx="32">
                  <c:v>83.766000000000005</c:v>
                </c:pt>
                <c:pt idx="33">
                  <c:v>59.035773894000002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33920"/>
        <c:axId val="179236224"/>
      </c:scatterChart>
      <c:scatterChart>
        <c:scatterStyle val="lineMarker"/>
        <c:varyColors val="0"/>
        <c:ser>
          <c:idx val="2"/>
          <c:order val="2"/>
          <c:tx>
            <c:v>Difference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[1]Trt_Means!$W$4:$W$37</c:f>
              <c:numCache>
                <c:formatCode>General</c:formatCode>
                <c:ptCount val="3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</c:numCache>
            </c:numRef>
          </c:xVal>
          <c:yVal>
            <c:numRef>
              <c:f>[1]Trt_Means!$Z$4:$Z$37</c:f>
              <c:numCache>
                <c:formatCode>General</c:formatCode>
                <c:ptCount val="34"/>
                <c:pt idx="0">
                  <c:v>0.96599999999999397</c:v>
                </c:pt>
                <c:pt idx="1">
                  <c:v>-8.4317999999999955</c:v>
                </c:pt>
                <c:pt idx="2">
                  <c:v>15.529139999999995</c:v>
                </c:pt>
                <c:pt idx="3">
                  <c:v>32.686335000000014</c:v>
                </c:pt>
                <c:pt idx="4">
                  <c:v>32.394119999999987</c:v>
                </c:pt>
                <c:pt idx="5">
                  <c:v>16.364039999999996</c:v>
                </c:pt>
                <c:pt idx="6">
                  <c:v>24.629549999999995</c:v>
                </c:pt>
                <c:pt idx="7">
                  <c:v>2.6323500000000024</c:v>
                </c:pt>
                <c:pt idx="8">
                  <c:v>47.547899999999984</c:v>
                </c:pt>
                <c:pt idx="9">
                  <c:v>26.551199999999998</c:v>
                </c:pt>
                <c:pt idx="10">
                  <c:v>0.41745000000000232</c:v>
                </c:pt>
                <c:pt idx="11">
                  <c:v>-1.5456000000000074</c:v>
                </c:pt>
                <c:pt idx="12">
                  <c:v>9.6392999999999986</c:v>
                </c:pt>
                <c:pt idx="13">
                  <c:v>13.527449999999995</c:v>
                </c:pt>
                <c:pt idx="14">
                  <c:v>7.7659500000000037</c:v>
                </c:pt>
                <c:pt idx="15">
                  <c:v>15.193799999999989</c:v>
                </c:pt>
                <c:pt idx="16">
                  <c:v>49.800749999999994</c:v>
                </c:pt>
                <c:pt idx="17">
                  <c:v>30.680849999999996</c:v>
                </c:pt>
                <c:pt idx="18">
                  <c:v>24.046500000000002</c:v>
                </c:pt>
                <c:pt idx="19">
                  <c:v>9.4322999999999944</c:v>
                </c:pt>
                <c:pt idx="20">
                  <c:v>28.783177500000011</c:v>
                </c:pt>
                <c:pt idx="21">
                  <c:v>26.449631999999994</c:v>
                </c:pt>
                <c:pt idx="22">
                  <c:v>47.226118500000013</c:v>
                </c:pt>
                <c:pt idx="23">
                  <c:v>22.866619319999998</c:v>
                </c:pt>
                <c:pt idx="24">
                  <c:v>28.633970934000004</c:v>
                </c:pt>
                <c:pt idx="25">
                  <c:v>47.416681872000005</c:v>
                </c:pt>
                <c:pt idx="26">
                  <c:v>38.347530113999994</c:v>
                </c:pt>
                <c:pt idx="27">
                  <c:v>48.082752948000007</c:v>
                </c:pt>
                <c:pt idx="28">
                  <c:v>20.962506360000006</c:v>
                </c:pt>
                <c:pt idx="29">
                  <c:v>-8.7737909100000024</c:v>
                </c:pt>
                <c:pt idx="30">
                  <c:v>10.373347391999985</c:v>
                </c:pt>
                <c:pt idx="31">
                  <c:v>67.199268221999986</c:v>
                </c:pt>
                <c:pt idx="32">
                  <c:v>56.166000000000011</c:v>
                </c:pt>
                <c:pt idx="33">
                  <c:v>26.030624394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42496"/>
        <c:axId val="179244032"/>
      </c:scatterChart>
      <c:valAx>
        <c:axId val="17923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7653429602888087"/>
              <c:y val="0.901409633654947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236224"/>
        <c:crosses val="autoZero"/>
        <c:crossBetween val="midCat"/>
      </c:valAx>
      <c:valAx>
        <c:axId val="17923622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N uptake, lb/ac</a:t>
                </a:r>
              </a:p>
            </c:rich>
          </c:tx>
          <c:layout>
            <c:manualLayout>
              <c:xMode val="edge"/>
              <c:yMode val="edge"/>
              <c:x val="2.7075812274368231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233920"/>
        <c:crosses val="autoZero"/>
        <c:crossBetween val="midCat"/>
      </c:valAx>
      <c:valAx>
        <c:axId val="17924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244032"/>
        <c:crosses val="autoZero"/>
        <c:crossBetween val="midCat"/>
      </c:valAx>
      <c:valAx>
        <c:axId val="17924403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Difference, N uptake, lb/ac</a:t>
                </a:r>
              </a:p>
            </c:rich>
          </c:tx>
          <c:layout>
            <c:manualLayout>
              <c:xMode val="edge"/>
              <c:yMode val="edge"/>
              <c:x val="0.93682310469314078"/>
              <c:y val="0.27042283094894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242496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6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6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444043321299639"/>
          <c:y val="3.6619718309859155E-2"/>
          <c:w val="0.20397111913357402"/>
          <c:h val="0.16338057742782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4362815081871E-2"/>
          <c:y val="6.432766906429678E-2"/>
          <c:w val="0.86245431434994568"/>
          <c:h val="0.79239992347383625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[1]Trt_Means!$AB$3</c:f>
              <c:strCache>
                <c:ptCount val="1"/>
                <c:pt idx="0">
                  <c:v>100-40-60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[1]Trt_Means!$AA$4:$AA$36</c:f>
              <c:numCache>
                <c:formatCode>General</c:formatCode>
                <c:ptCount val="33"/>
                <c:pt idx="0">
                  <c:v>9.6599999999999395E-3</c:v>
                </c:pt>
                <c:pt idx="1">
                  <c:v>-8.4317999999999949E-2</c:v>
                </c:pt>
                <c:pt idx="2">
                  <c:v>0.15529139999999994</c:v>
                </c:pt>
                <c:pt idx="3">
                  <c:v>0.32686335000000016</c:v>
                </c:pt>
                <c:pt idx="4">
                  <c:v>0.32394119999999987</c:v>
                </c:pt>
                <c:pt idx="5">
                  <c:v>0.16364039999999996</c:v>
                </c:pt>
                <c:pt idx="6">
                  <c:v>0.24629549999999995</c:v>
                </c:pt>
                <c:pt idx="7">
                  <c:v>2.6323500000000024E-2</c:v>
                </c:pt>
                <c:pt idx="8">
                  <c:v>0.47547899999999982</c:v>
                </c:pt>
                <c:pt idx="9">
                  <c:v>0.26551199999999997</c:v>
                </c:pt>
                <c:pt idx="10">
                  <c:v>4.1745000000000228E-3</c:v>
                </c:pt>
                <c:pt idx="11">
                  <c:v>-1.5456000000000074E-2</c:v>
                </c:pt>
                <c:pt idx="12">
                  <c:v>9.6392999999999993E-2</c:v>
                </c:pt>
                <c:pt idx="13">
                  <c:v>0.13527449999999994</c:v>
                </c:pt>
                <c:pt idx="14">
                  <c:v>7.7659500000000034E-2</c:v>
                </c:pt>
                <c:pt idx="15">
                  <c:v>0.15193799999999988</c:v>
                </c:pt>
                <c:pt idx="16">
                  <c:v>0.49800749999999994</c:v>
                </c:pt>
                <c:pt idx="17">
                  <c:v>0.30680849999999998</c:v>
                </c:pt>
                <c:pt idx="18">
                  <c:v>0.24046500000000001</c:v>
                </c:pt>
                <c:pt idx="19">
                  <c:v>9.4322999999999949E-2</c:v>
                </c:pt>
                <c:pt idx="20">
                  <c:v>0.28783177500000012</c:v>
                </c:pt>
                <c:pt idx="21">
                  <c:v>0.26449631999999995</c:v>
                </c:pt>
                <c:pt idx="22">
                  <c:v>0.47226118500000014</c:v>
                </c:pt>
                <c:pt idx="23">
                  <c:v>0.22866619319999998</c:v>
                </c:pt>
                <c:pt idx="24">
                  <c:v>0.28633970934000003</c:v>
                </c:pt>
                <c:pt idx="25">
                  <c:v>0.47416681872000005</c:v>
                </c:pt>
                <c:pt idx="26">
                  <c:v>0.38347530113999995</c:v>
                </c:pt>
                <c:pt idx="27">
                  <c:v>0.48082752948000007</c:v>
                </c:pt>
                <c:pt idx="28">
                  <c:v>0.20962506360000005</c:v>
                </c:pt>
                <c:pt idx="29">
                  <c:v>-8.7737909100000025E-2</c:v>
                </c:pt>
                <c:pt idx="30">
                  <c:v>0.10373347391999985</c:v>
                </c:pt>
                <c:pt idx="31">
                  <c:v>0.67199268221999986</c:v>
                </c:pt>
                <c:pt idx="32">
                  <c:v>0.56166000000000016</c:v>
                </c:pt>
              </c:numCache>
            </c:numRef>
          </c:xVal>
          <c:yVal>
            <c:numRef>
              <c:f>[1]Trt_Means!$AB$4:$AB$36</c:f>
              <c:numCache>
                <c:formatCode>General</c:formatCode>
                <c:ptCount val="33"/>
                <c:pt idx="0">
                  <c:v>37.424999999999997</c:v>
                </c:pt>
                <c:pt idx="1">
                  <c:v>21.84</c:v>
                </c:pt>
                <c:pt idx="2">
                  <c:v>27.79975</c:v>
                </c:pt>
                <c:pt idx="3">
                  <c:v>50.547750000000001</c:v>
                </c:pt>
                <c:pt idx="4">
                  <c:v>46.736249999999998</c:v>
                </c:pt>
                <c:pt idx="5">
                  <c:v>28.828250000000001</c:v>
                </c:pt>
                <c:pt idx="6">
                  <c:v>38.568750000000001</c:v>
                </c:pt>
                <c:pt idx="7">
                  <c:v>39.582500000000003</c:v>
                </c:pt>
                <c:pt idx="8">
                  <c:v>55.297499999999999</c:v>
                </c:pt>
                <c:pt idx="9">
                  <c:v>38.782499999999999</c:v>
                </c:pt>
                <c:pt idx="10">
                  <c:v>27.8</c:v>
                </c:pt>
                <c:pt idx="11">
                  <c:v>37.417499999999997</c:v>
                </c:pt>
                <c:pt idx="12">
                  <c:v>40.35</c:v>
                </c:pt>
                <c:pt idx="13">
                  <c:v>30.22</c:v>
                </c:pt>
                <c:pt idx="14">
                  <c:v>46.01</c:v>
                </c:pt>
                <c:pt idx="15">
                  <c:v>41.502499999999998</c:v>
                </c:pt>
                <c:pt idx="16">
                  <c:v>63.16</c:v>
                </c:pt>
                <c:pt idx="17">
                  <c:v>40.322499999999998</c:v>
                </c:pt>
                <c:pt idx="18">
                  <c:v>43.862499999999997</c:v>
                </c:pt>
                <c:pt idx="19">
                  <c:v>29.49</c:v>
                </c:pt>
                <c:pt idx="20">
                  <c:v>38.747225</c:v>
                </c:pt>
                <c:pt idx="21">
                  <c:v>36.318150000000003</c:v>
                </c:pt>
                <c:pt idx="22">
                  <c:v>45.314500000000002</c:v>
                </c:pt>
                <c:pt idx="23">
                  <c:v>45.956331800000001</c:v>
                </c:pt>
                <c:pt idx="24">
                  <c:v>38.762908000000003</c:v>
                </c:pt>
                <c:pt idx="25">
                  <c:v>53.167639800000003</c:v>
                </c:pt>
                <c:pt idx="26">
                  <c:v>56.251839099999998</c:v>
                </c:pt>
                <c:pt idx="27">
                  <c:v>54.026965199999999</c:v>
                </c:pt>
                <c:pt idx="28">
                  <c:v>39.396862200000001</c:v>
                </c:pt>
                <c:pt idx="29">
                  <c:v>21.164360899999998</c:v>
                </c:pt>
                <c:pt idx="30">
                  <c:v>43.915607199999997</c:v>
                </c:pt>
                <c:pt idx="31">
                  <c:v>88.329077699999999</c:v>
                </c:pt>
                <c:pt idx="32">
                  <c:v>60.7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92032"/>
        <c:axId val="179294208"/>
      </c:scatterChart>
      <c:valAx>
        <c:axId val="17929203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NUE</a:t>
                </a:r>
              </a:p>
            </c:rich>
          </c:tx>
          <c:layout>
            <c:manualLayout>
              <c:xMode val="edge"/>
              <c:yMode val="edge"/>
              <c:x val="0.50557659846422542"/>
              <c:y val="0.912283318345652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294208"/>
        <c:crosses val="autoZero"/>
        <c:crossBetween val="midCat"/>
      </c:valAx>
      <c:valAx>
        <c:axId val="179294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Max yield, bu/ac</a:t>
                </a:r>
              </a:p>
            </c:rich>
          </c:tx>
          <c:layout>
            <c:manualLayout>
              <c:xMode val="edge"/>
              <c:yMode val="edge"/>
              <c:x val="2.9739776951672861E-2"/>
              <c:y val="0.342106317490258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2920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85637412777483E-2"/>
          <c:y val="7.2607494738470904E-2"/>
          <c:w val="0.86964776399514865"/>
          <c:h val="0.7656790354238849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[1]Trt_Means!$AC$3</c:f>
              <c:strCache>
                <c:ptCount val="1"/>
                <c:pt idx="0">
                  <c:v>0-40-60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[1]Trt_Means!$AA$4:$AA$37</c:f>
              <c:numCache>
                <c:formatCode>General</c:formatCode>
                <c:ptCount val="34"/>
                <c:pt idx="0">
                  <c:v>9.6599999999999395E-3</c:v>
                </c:pt>
                <c:pt idx="1">
                  <c:v>-8.4317999999999949E-2</c:v>
                </c:pt>
                <c:pt idx="2">
                  <c:v>0.15529139999999994</c:v>
                </c:pt>
                <c:pt idx="3">
                  <c:v>0.32686335000000016</c:v>
                </c:pt>
                <c:pt idx="4">
                  <c:v>0.32394119999999987</c:v>
                </c:pt>
                <c:pt idx="5">
                  <c:v>0.16364039999999996</c:v>
                </c:pt>
                <c:pt idx="6">
                  <c:v>0.24629549999999995</c:v>
                </c:pt>
                <c:pt idx="7">
                  <c:v>2.6323500000000024E-2</c:v>
                </c:pt>
                <c:pt idx="8">
                  <c:v>0.47547899999999982</c:v>
                </c:pt>
                <c:pt idx="9">
                  <c:v>0.26551199999999997</c:v>
                </c:pt>
                <c:pt idx="10">
                  <c:v>4.1745000000000228E-3</c:v>
                </c:pt>
                <c:pt idx="11">
                  <c:v>-1.5456000000000074E-2</c:v>
                </c:pt>
                <c:pt idx="12">
                  <c:v>9.6392999999999993E-2</c:v>
                </c:pt>
                <c:pt idx="13">
                  <c:v>0.13527449999999994</c:v>
                </c:pt>
                <c:pt idx="14">
                  <c:v>7.7659500000000034E-2</c:v>
                </c:pt>
                <c:pt idx="15">
                  <c:v>0.15193799999999988</c:v>
                </c:pt>
                <c:pt idx="16">
                  <c:v>0.49800749999999994</c:v>
                </c:pt>
                <c:pt idx="17">
                  <c:v>0.30680849999999998</c:v>
                </c:pt>
                <c:pt idx="18">
                  <c:v>0.24046500000000001</c:v>
                </c:pt>
                <c:pt idx="19">
                  <c:v>9.4322999999999949E-2</c:v>
                </c:pt>
                <c:pt idx="20">
                  <c:v>0.28783177500000012</c:v>
                </c:pt>
                <c:pt idx="21">
                  <c:v>0.26449631999999995</c:v>
                </c:pt>
                <c:pt idx="22">
                  <c:v>0.47226118500000014</c:v>
                </c:pt>
                <c:pt idx="23">
                  <c:v>0.22866619319999998</c:v>
                </c:pt>
                <c:pt idx="24">
                  <c:v>0.28633970934000003</c:v>
                </c:pt>
                <c:pt idx="25">
                  <c:v>0.47416681872000005</c:v>
                </c:pt>
                <c:pt idx="26">
                  <c:v>0.38347530113999995</c:v>
                </c:pt>
                <c:pt idx="27">
                  <c:v>0.48082752948000007</c:v>
                </c:pt>
                <c:pt idx="28">
                  <c:v>0.20962506360000005</c:v>
                </c:pt>
                <c:pt idx="29">
                  <c:v>-8.7737909100000025E-2</c:v>
                </c:pt>
                <c:pt idx="30">
                  <c:v>0.10373347391999985</c:v>
                </c:pt>
                <c:pt idx="31">
                  <c:v>0.67199268221999986</c:v>
                </c:pt>
                <c:pt idx="32">
                  <c:v>0.56166000000000016</c:v>
                </c:pt>
                <c:pt idx="33">
                  <c:v>0.26030624394000001</c:v>
                </c:pt>
              </c:numCache>
            </c:numRef>
          </c:xVal>
          <c:yVal>
            <c:numRef>
              <c:f>[1]Trt_Means!$AC$4:$AC$37</c:f>
              <c:numCache>
                <c:formatCode>General</c:formatCode>
                <c:ptCount val="34"/>
                <c:pt idx="0">
                  <c:v>36.725000000000001</c:v>
                </c:pt>
                <c:pt idx="1">
                  <c:v>27.95</c:v>
                </c:pt>
                <c:pt idx="2">
                  <c:v>16.546749999999999</c:v>
                </c:pt>
                <c:pt idx="3">
                  <c:v>26.861999999999998</c:v>
                </c:pt>
                <c:pt idx="4">
                  <c:v>23.262250000000002</c:v>
                </c:pt>
                <c:pt idx="5">
                  <c:v>16.97025</c:v>
                </c:pt>
                <c:pt idx="6">
                  <c:v>20.721250000000001</c:v>
                </c:pt>
                <c:pt idx="7">
                  <c:v>37.674999999999997</c:v>
                </c:pt>
                <c:pt idx="8">
                  <c:v>20.842500000000001</c:v>
                </c:pt>
                <c:pt idx="9">
                  <c:v>19.5425</c:v>
                </c:pt>
                <c:pt idx="10">
                  <c:v>27.497499999999999</c:v>
                </c:pt>
                <c:pt idx="11">
                  <c:v>38.537500000000001</c:v>
                </c:pt>
                <c:pt idx="12">
                  <c:v>33.365000000000002</c:v>
                </c:pt>
                <c:pt idx="13">
                  <c:v>20.4175</c:v>
                </c:pt>
                <c:pt idx="14">
                  <c:v>40.3825</c:v>
                </c:pt>
                <c:pt idx="15">
                  <c:v>30.4925</c:v>
                </c:pt>
                <c:pt idx="16">
                  <c:v>27.072500000000002</c:v>
                </c:pt>
                <c:pt idx="17">
                  <c:v>18.09</c:v>
                </c:pt>
                <c:pt idx="18">
                  <c:v>26.4375</c:v>
                </c:pt>
                <c:pt idx="19">
                  <c:v>22.655000000000001</c:v>
                </c:pt>
                <c:pt idx="20">
                  <c:v>17.889849999999999</c:v>
                </c:pt>
                <c:pt idx="21">
                  <c:v>17.15175</c:v>
                </c:pt>
                <c:pt idx="22">
                  <c:v>11.092675</c:v>
                </c:pt>
                <c:pt idx="23">
                  <c:v>29.3863178</c:v>
                </c:pt>
                <c:pt idx="24">
                  <c:v>18.013653699999999</c:v>
                </c:pt>
                <c:pt idx="25">
                  <c:v>18.807725399999999</c:v>
                </c:pt>
                <c:pt idx="26">
                  <c:v>28.463773799999998</c:v>
                </c:pt>
                <c:pt idx="27">
                  <c:v>19.1843906</c:v>
                </c:pt>
                <c:pt idx="28">
                  <c:v>24.206640199999999</c:v>
                </c:pt>
                <c:pt idx="29">
                  <c:v>27.5221804</c:v>
                </c:pt>
                <c:pt idx="30">
                  <c:v>36.398688800000002</c:v>
                </c:pt>
                <c:pt idx="31">
                  <c:v>39.633955800000003</c:v>
                </c:pt>
                <c:pt idx="32">
                  <c:v>20</c:v>
                </c:pt>
                <c:pt idx="33">
                  <c:v>23.916775000000001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305472"/>
        <c:axId val="179336704"/>
      </c:scatterChart>
      <c:valAx>
        <c:axId val="17930547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NUE</a:t>
                </a:r>
              </a:p>
            </c:rich>
          </c:tx>
          <c:layout>
            <c:manualLayout>
              <c:xMode val="edge"/>
              <c:yMode val="edge"/>
              <c:x val="0.5009320762279017"/>
              <c:y val="0.900992841011152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336704"/>
        <c:crosses val="autoZero"/>
        <c:crossBetween val="midCat"/>
      </c:valAx>
      <c:valAx>
        <c:axId val="179336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Check yield, bu/ac</a:t>
                </a:r>
              </a:p>
            </c:rich>
          </c:tx>
          <c:layout>
            <c:manualLayout>
              <c:xMode val="edge"/>
              <c:yMode val="edge"/>
              <c:x val="2.9795158286778398E-2"/>
              <c:y val="0.310232034949119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3054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502, 1971-2007</a:t>
            </a:r>
          </a:p>
        </c:rich>
      </c:tx>
      <c:layout>
        <c:manualLayout>
          <c:xMode val="edge"/>
          <c:yMode val="edge"/>
          <c:x val="0.42578818254485984"/>
          <c:y val="7.8925320902051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0503846998662"/>
          <c:y val="4.5340106142880872E-2"/>
          <c:w val="0.865697160853378"/>
          <c:h val="0.818640805357582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Trt_Means!$I$4</c:f>
              <c:strCache>
                <c:ptCount val="1"/>
                <c:pt idx="0">
                  <c:v>0 kg N/ha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Trt_Means!$F$5:$F$40</c:f>
              <c:numCache>
                <c:formatCode>General</c:formatCode>
                <c:ptCount val="36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</c:numCache>
            </c:numRef>
          </c:cat>
          <c:val>
            <c:numRef>
              <c:f>Trt_Means!$I$5:$I$40</c:f>
              <c:numCache>
                <c:formatCode>General</c:formatCode>
                <c:ptCount val="36"/>
                <c:pt idx="0">
                  <c:v>2467.92</c:v>
                </c:pt>
                <c:pt idx="1">
                  <c:v>1878.2400000000002</c:v>
                </c:pt>
                <c:pt idx="2">
                  <c:v>1111.9416000000001</c:v>
                </c:pt>
                <c:pt idx="3">
                  <c:v>1805.1263999999999</c:v>
                </c:pt>
                <c:pt idx="4">
                  <c:v>1563.2232000000004</c:v>
                </c:pt>
                <c:pt idx="5">
                  <c:v>1140.4008000000001</c:v>
                </c:pt>
                <c:pt idx="6">
                  <c:v>1392.4680000000003</c:v>
                </c:pt>
                <c:pt idx="7">
                  <c:v>2531.7600000000002</c:v>
                </c:pt>
                <c:pt idx="8">
                  <c:v>1400.6160000000004</c:v>
                </c:pt>
                <c:pt idx="9">
                  <c:v>1313.2560000000001</c:v>
                </c:pt>
                <c:pt idx="10">
                  <c:v>1847.8320000000001</c:v>
                </c:pt>
                <c:pt idx="11">
                  <c:v>2589.7200000000003</c:v>
                </c:pt>
                <c:pt idx="12">
                  <c:v>2242.1280000000002</c:v>
                </c:pt>
                <c:pt idx="13">
                  <c:v>1372.056</c:v>
                </c:pt>
                <c:pt idx="14">
                  <c:v>2713.7040000000002</c:v>
                </c:pt>
                <c:pt idx="15">
                  <c:v>2049.096</c:v>
                </c:pt>
                <c:pt idx="16">
                  <c:v>1819.2720000000004</c:v>
                </c:pt>
                <c:pt idx="17">
                  <c:v>1215.6480000000001</c:v>
                </c:pt>
                <c:pt idx="18">
                  <c:v>1776.6000000000001</c:v>
                </c:pt>
                <c:pt idx="19">
                  <c:v>1522.4160000000004</c:v>
                </c:pt>
                <c:pt idx="20">
                  <c:v>1202.1979199999998</c:v>
                </c:pt>
                <c:pt idx="21">
                  <c:v>1152.5976000000001</c:v>
                </c:pt>
                <c:pt idx="22">
                  <c:v>745.42776000000015</c:v>
                </c:pt>
                <c:pt idx="23">
                  <c:v>1974.7605561600001</c:v>
                </c:pt>
                <c:pt idx="24">
                  <c:v>1210.5175286399999</c:v>
                </c:pt>
                <c:pt idx="25">
                  <c:v>1263.8791468800002</c:v>
                </c:pt>
                <c:pt idx="26">
                  <c:v>1912.7655993600001</c:v>
                </c:pt>
                <c:pt idx="27">
                  <c:v>1289.1910483199999</c:v>
                </c:pt>
                <c:pt idx="28">
                  <c:v>1626.6862214400001</c:v>
                </c:pt>
                <c:pt idx="29">
                  <c:v>1849.4905228800001</c:v>
                </c:pt>
                <c:pt idx="30">
                  <c:v>2445.9918873600004</c:v>
                </c:pt>
                <c:pt idx="31">
                  <c:v>2663.4018297600005</c:v>
                </c:pt>
                <c:pt idx="32">
                  <c:v>1344.0000000000002</c:v>
                </c:pt>
                <c:pt idx="33">
                  <c:v>1607.2072800000001</c:v>
                </c:pt>
                <c:pt idx="34">
                  <c:v>2315.712</c:v>
                </c:pt>
                <c:pt idx="35">
                  <c:v>2602.6559999999999</c:v>
                </c:pt>
              </c:numCache>
            </c:numRef>
          </c:val>
        </c:ser>
        <c:ser>
          <c:idx val="2"/>
          <c:order val="1"/>
          <c:tx>
            <c:strRef>
              <c:f>Trt_Means!$P$4</c:f>
              <c:strCache>
                <c:ptCount val="1"/>
                <c:pt idx="0">
                  <c:v>112 kg N/ha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Trt_Means!$F$5:$F$40</c:f>
              <c:numCache>
                <c:formatCode>General</c:formatCode>
                <c:ptCount val="36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</c:numCache>
            </c:numRef>
          </c:cat>
          <c:val>
            <c:numRef>
              <c:f>Trt_Means!$P$5:$P$40</c:f>
              <c:numCache>
                <c:formatCode>General</c:formatCode>
                <c:ptCount val="36"/>
                <c:pt idx="0">
                  <c:v>2514.96</c:v>
                </c:pt>
                <c:pt idx="1">
                  <c:v>1467.6480000000001</c:v>
                </c:pt>
                <c:pt idx="2">
                  <c:v>1868.1432</c:v>
                </c:pt>
                <c:pt idx="3">
                  <c:v>3396.8088000000007</c:v>
                </c:pt>
                <c:pt idx="4">
                  <c:v>3140.6759999999999</c:v>
                </c:pt>
                <c:pt idx="5">
                  <c:v>1937.2584000000002</c:v>
                </c:pt>
                <c:pt idx="6">
                  <c:v>2591.8200000000002</c:v>
                </c:pt>
                <c:pt idx="7">
                  <c:v>2659.9440000000004</c:v>
                </c:pt>
                <c:pt idx="8">
                  <c:v>3715.9920000000002</c:v>
                </c:pt>
                <c:pt idx="9">
                  <c:v>2606.1840000000002</c:v>
                </c:pt>
                <c:pt idx="10">
                  <c:v>1868.16</c:v>
                </c:pt>
                <c:pt idx="11">
                  <c:v>2514.4560000000001</c:v>
                </c:pt>
                <c:pt idx="12">
                  <c:v>2711.5200000000004</c:v>
                </c:pt>
                <c:pt idx="13">
                  <c:v>2030.7839999999999</c:v>
                </c:pt>
                <c:pt idx="14">
                  <c:v>3091.8720000000003</c:v>
                </c:pt>
                <c:pt idx="15">
                  <c:v>2788.9679999999998</c:v>
                </c:pt>
                <c:pt idx="16">
                  <c:v>4244.3519999999999</c:v>
                </c:pt>
                <c:pt idx="17">
                  <c:v>2709.672</c:v>
                </c:pt>
                <c:pt idx="18">
                  <c:v>2947.5600000000004</c:v>
                </c:pt>
                <c:pt idx="19">
                  <c:v>1981.7280000000001</c:v>
                </c:pt>
                <c:pt idx="20">
                  <c:v>2603.8135200000006</c:v>
                </c:pt>
                <c:pt idx="21">
                  <c:v>2440.5796800000003</c:v>
                </c:pt>
                <c:pt idx="22">
                  <c:v>3045.1344000000008</c:v>
                </c:pt>
                <c:pt idx="23">
                  <c:v>3088.2654969600003</c:v>
                </c:pt>
                <c:pt idx="24">
                  <c:v>2604.8674176000004</c:v>
                </c:pt>
                <c:pt idx="25">
                  <c:v>3572.8653945600008</c:v>
                </c:pt>
                <c:pt idx="26">
                  <c:v>3780.1235875200005</c:v>
                </c:pt>
                <c:pt idx="27">
                  <c:v>3630.6120614400006</c:v>
                </c:pt>
                <c:pt idx="28">
                  <c:v>2647.4691398400005</c:v>
                </c:pt>
                <c:pt idx="29">
                  <c:v>1422.2450524799999</c:v>
                </c:pt>
                <c:pt idx="30">
                  <c:v>2951.1288038400003</c:v>
                </c:pt>
                <c:pt idx="31">
                  <c:v>5935.7140214400006</c:v>
                </c:pt>
                <c:pt idx="32">
                  <c:v>4079.0400000000004</c:v>
                </c:pt>
                <c:pt idx="33">
                  <c:v>2874.7855113600003</c:v>
                </c:pt>
                <c:pt idx="34">
                  <c:v>2735.712</c:v>
                </c:pt>
                <c:pt idx="35">
                  <c:v>3380.8320000000008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30496"/>
        <c:axId val="169532032"/>
      </c:barChart>
      <c:catAx>
        <c:axId val="16953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3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532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kg/ha</a:t>
                </a:r>
              </a:p>
            </c:rich>
          </c:tx>
          <c:layout>
            <c:manualLayout>
              <c:xMode val="edge"/>
              <c:yMode val="edge"/>
              <c:x val="1.3548084785784507E-2"/>
              <c:y val="0.307304945090818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30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56433815084665"/>
          <c:y val="9.3199096381609017E-2"/>
          <c:w val="0.13915881868325383"/>
          <c:h val="0.1083125057129052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 orientation="landscape" horizontalDpi="1200" verticalDpi="12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502, 1971-2006</a:t>
            </a:r>
          </a:p>
        </c:rich>
      </c:tx>
      <c:layout>
        <c:manualLayout>
          <c:xMode val="edge"/>
          <c:yMode val="edge"/>
          <c:x val="0.37216888629662032"/>
          <c:y val="5.5415710831421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28150134048257"/>
          <c:y val="4.4619422572178477E-2"/>
          <c:w val="0.86461126005361932"/>
          <c:h val="0.81627296587926512"/>
        </c:manualLayout>
      </c:layout>
      <c:barChart>
        <c:barDir val="col"/>
        <c:grouping val="clustered"/>
        <c:varyColors val="0"/>
        <c:ser>
          <c:idx val="1"/>
          <c:order val="0"/>
          <c:tx>
            <c:v>0 N/ha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[1]Trt_Means!$F$4:$F$38</c:f>
              <c:numCache>
                <c:formatCode>General</c:formatCode>
                <c:ptCount val="35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</c:numCache>
            </c:numRef>
          </c:cat>
          <c:val>
            <c:numRef>
              <c:f>[1]Trt_Means!$AG$72:$AG$106</c:f>
              <c:numCache>
                <c:formatCode>General</c:formatCode>
                <c:ptCount val="35"/>
                <c:pt idx="0">
                  <c:v>2467.92</c:v>
                </c:pt>
                <c:pt idx="1">
                  <c:v>1878.2400000000002</c:v>
                </c:pt>
                <c:pt idx="2">
                  <c:v>1111.9416000000001</c:v>
                </c:pt>
                <c:pt idx="3">
                  <c:v>1805.1263999999999</c:v>
                </c:pt>
                <c:pt idx="4">
                  <c:v>1563.2232000000004</c:v>
                </c:pt>
                <c:pt idx="5">
                  <c:v>1140.4008000000001</c:v>
                </c:pt>
                <c:pt idx="6">
                  <c:v>1392.4680000000003</c:v>
                </c:pt>
                <c:pt idx="7">
                  <c:v>2531.7600000000002</c:v>
                </c:pt>
                <c:pt idx="8">
                  <c:v>1400.6160000000004</c:v>
                </c:pt>
                <c:pt idx="9">
                  <c:v>1313.2560000000001</c:v>
                </c:pt>
                <c:pt idx="10">
                  <c:v>1847.8320000000001</c:v>
                </c:pt>
                <c:pt idx="11">
                  <c:v>2589.7200000000003</c:v>
                </c:pt>
                <c:pt idx="12">
                  <c:v>2242.1280000000002</c:v>
                </c:pt>
                <c:pt idx="13">
                  <c:v>1372.056</c:v>
                </c:pt>
                <c:pt idx="14">
                  <c:v>2713.7040000000002</c:v>
                </c:pt>
                <c:pt idx="15">
                  <c:v>2049.096</c:v>
                </c:pt>
                <c:pt idx="16">
                  <c:v>1819.2720000000004</c:v>
                </c:pt>
                <c:pt idx="17">
                  <c:v>1215.6480000000001</c:v>
                </c:pt>
                <c:pt idx="18">
                  <c:v>1776.6000000000001</c:v>
                </c:pt>
                <c:pt idx="19">
                  <c:v>1522.4160000000004</c:v>
                </c:pt>
                <c:pt idx="20">
                  <c:v>1202.1979199999998</c:v>
                </c:pt>
                <c:pt idx="21">
                  <c:v>1152.5976000000001</c:v>
                </c:pt>
                <c:pt idx="22">
                  <c:v>745.42776000000015</c:v>
                </c:pt>
                <c:pt idx="23">
                  <c:v>1974.7605561600001</c:v>
                </c:pt>
                <c:pt idx="24">
                  <c:v>1210.5175286399999</c:v>
                </c:pt>
                <c:pt idx="25">
                  <c:v>1263.8791468800002</c:v>
                </c:pt>
                <c:pt idx="26">
                  <c:v>1912.7655993600001</c:v>
                </c:pt>
                <c:pt idx="27">
                  <c:v>1289.1910483199999</c:v>
                </c:pt>
                <c:pt idx="28">
                  <c:v>1626.6862214400001</c:v>
                </c:pt>
                <c:pt idx="29">
                  <c:v>1849.4905228800001</c:v>
                </c:pt>
                <c:pt idx="30">
                  <c:v>2445.9918873600004</c:v>
                </c:pt>
                <c:pt idx="31">
                  <c:v>2663.4018297600005</c:v>
                </c:pt>
                <c:pt idx="32">
                  <c:v>1344.0000000000002</c:v>
                </c:pt>
                <c:pt idx="33">
                  <c:v>1607.2072800000001</c:v>
                </c:pt>
                <c:pt idx="34">
                  <c:v>2311.6800000000003</c:v>
                </c:pt>
              </c:numCache>
            </c:numRef>
          </c:val>
        </c:ser>
        <c:ser>
          <c:idx val="2"/>
          <c:order val="1"/>
          <c:tx>
            <c:v>112 kg N/ha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[1]Trt_Means!$F$4:$F$38</c:f>
              <c:numCache>
                <c:formatCode>General</c:formatCode>
                <c:ptCount val="35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</c:numCache>
            </c:numRef>
          </c:cat>
          <c:val>
            <c:numRef>
              <c:f>[1]Trt_Means!$AH$72:$AH$106</c:f>
              <c:numCache>
                <c:formatCode>General</c:formatCode>
                <c:ptCount val="35"/>
                <c:pt idx="0">
                  <c:v>2514.96</c:v>
                </c:pt>
                <c:pt idx="1">
                  <c:v>1467.6480000000001</c:v>
                </c:pt>
                <c:pt idx="2">
                  <c:v>1868.1432</c:v>
                </c:pt>
                <c:pt idx="3">
                  <c:v>3396.8088000000007</c:v>
                </c:pt>
                <c:pt idx="4">
                  <c:v>3140.6759999999999</c:v>
                </c:pt>
                <c:pt idx="5">
                  <c:v>1937.2584000000002</c:v>
                </c:pt>
                <c:pt idx="6">
                  <c:v>2591.8200000000002</c:v>
                </c:pt>
                <c:pt idx="7">
                  <c:v>2659.9440000000004</c:v>
                </c:pt>
                <c:pt idx="8">
                  <c:v>3715.9920000000002</c:v>
                </c:pt>
                <c:pt idx="9">
                  <c:v>2606.1840000000002</c:v>
                </c:pt>
                <c:pt idx="10">
                  <c:v>1868.16</c:v>
                </c:pt>
                <c:pt idx="11">
                  <c:v>2514.4560000000001</c:v>
                </c:pt>
                <c:pt idx="12">
                  <c:v>2711.5200000000004</c:v>
                </c:pt>
                <c:pt idx="13">
                  <c:v>2030.7839999999999</c:v>
                </c:pt>
                <c:pt idx="14">
                  <c:v>3091.8720000000003</c:v>
                </c:pt>
                <c:pt idx="15">
                  <c:v>2788.9679999999998</c:v>
                </c:pt>
                <c:pt idx="16">
                  <c:v>4244.3519999999999</c:v>
                </c:pt>
                <c:pt idx="17">
                  <c:v>2709.672</c:v>
                </c:pt>
                <c:pt idx="18">
                  <c:v>2947.5600000000004</c:v>
                </c:pt>
                <c:pt idx="19">
                  <c:v>1981.7280000000001</c:v>
                </c:pt>
                <c:pt idx="20">
                  <c:v>2603.8135200000006</c:v>
                </c:pt>
                <c:pt idx="21">
                  <c:v>2440.5796800000003</c:v>
                </c:pt>
                <c:pt idx="22">
                  <c:v>3045.1344000000008</c:v>
                </c:pt>
                <c:pt idx="23">
                  <c:v>3088.2654969600003</c:v>
                </c:pt>
                <c:pt idx="24">
                  <c:v>2604.8674176000004</c:v>
                </c:pt>
                <c:pt idx="25">
                  <c:v>3572.8653945600008</c:v>
                </c:pt>
                <c:pt idx="26">
                  <c:v>3780.1235875200005</c:v>
                </c:pt>
                <c:pt idx="27">
                  <c:v>3630.6120614400006</c:v>
                </c:pt>
                <c:pt idx="28">
                  <c:v>2647.4691398400005</c:v>
                </c:pt>
                <c:pt idx="29">
                  <c:v>1422.2450524799999</c:v>
                </c:pt>
                <c:pt idx="30">
                  <c:v>2951.1288038400003</c:v>
                </c:pt>
                <c:pt idx="31">
                  <c:v>5935.7140214400006</c:v>
                </c:pt>
                <c:pt idx="32">
                  <c:v>4079.0400000000004</c:v>
                </c:pt>
                <c:pt idx="33">
                  <c:v>2874.7855113600003</c:v>
                </c:pt>
                <c:pt idx="34">
                  <c:v>2728.32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65760"/>
        <c:axId val="179367296"/>
      </c:barChart>
      <c:catAx>
        <c:axId val="17936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36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367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kg/ha</a:t>
                </a:r>
              </a:p>
            </c:rich>
          </c:tx>
          <c:layout>
            <c:manualLayout>
              <c:xMode val="edge"/>
              <c:yMode val="edge"/>
              <c:x val="5.39451087132627E-4"/>
              <c:y val="0.30394665233774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365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77703250056706"/>
          <c:y val="0.10327457099358643"/>
          <c:w val="0.13915880885259713"/>
          <c:h val="0.108312563291793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33" r="0.75000000000000433" t="1" header="0.5" footer="0.5"/>
    <c:pageSetup orientation="landscape" horizontalDpi="1200" verticalDpi="12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EONR vs Wheat Grain Yield
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328006793268568E-2"/>
          <c:y val="8.9371913617180831E-2"/>
          <c:w val="0.86743052339045867"/>
          <c:h val="0.783046055413286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'Treatment Means'!$AJ$5</c:f>
              <c:strCache>
                <c:ptCount val="1"/>
                <c:pt idx="0">
                  <c:v>100-40-60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112922649374729"/>
                  <c:y val="-0.1423599709610766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'Treatment Means'!$AI$6:$AI$45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80</c:v>
                </c:pt>
                <c:pt idx="4">
                  <c:v>100</c:v>
                </c:pt>
                <c:pt idx="5">
                  <c:v>40</c:v>
                </c:pt>
                <c:pt idx="6">
                  <c:v>80</c:v>
                </c:pt>
                <c:pt idx="7">
                  <c:v>20</c:v>
                </c:pt>
                <c:pt idx="8">
                  <c:v>80</c:v>
                </c:pt>
                <c:pt idx="9">
                  <c:v>80</c:v>
                </c:pt>
                <c:pt idx="10">
                  <c:v>20</c:v>
                </c:pt>
                <c:pt idx="11">
                  <c:v>40</c:v>
                </c:pt>
                <c:pt idx="12">
                  <c:v>20</c:v>
                </c:pt>
                <c:pt idx="13">
                  <c:v>40</c:v>
                </c:pt>
                <c:pt idx="14">
                  <c:v>20</c:v>
                </c:pt>
                <c:pt idx="15">
                  <c:v>40</c:v>
                </c:pt>
                <c:pt idx="16">
                  <c:v>80</c:v>
                </c:pt>
                <c:pt idx="17">
                  <c:v>80</c:v>
                </c:pt>
                <c:pt idx="18">
                  <c:v>40</c:v>
                </c:pt>
                <c:pt idx="19">
                  <c:v>20</c:v>
                </c:pt>
                <c:pt idx="20">
                  <c:v>80</c:v>
                </c:pt>
                <c:pt idx="21">
                  <c:v>80</c:v>
                </c:pt>
                <c:pt idx="22">
                  <c:v>100</c:v>
                </c:pt>
                <c:pt idx="23">
                  <c:v>60</c:v>
                </c:pt>
                <c:pt idx="24">
                  <c:v>100</c:v>
                </c:pt>
                <c:pt idx="25">
                  <c:v>100</c:v>
                </c:pt>
                <c:pt idx="26">
                  <c:v>60</c:v>
                </c:pt>
                <c:pt idx="27">
                  <c:v>100</c:v>
                </c:pt>
                <c:pt idx="28">
                  <c:v>80</c:v>
                </c:pt>
                <c:pt idx="29">
                  <c:v>0</c:v>
                </c:pt>
                <c:pt idx="30">
                  <c:v>20</c:v>
                </c:pt>
                <c:pt idx="31">
                  <c:v>80</c:v>
                </c:pt>
                <c:pt idx="32">
                  <c:v>100</c:v>
                </c:pt>
                <c:pt idx="33">
                  <c:v>100</c:v>
                </c:pt>
                <c:pt idx="34">
                  <c:v>80</c:v>
                </c:pt>
                <c:pt idx="35">
                  <c:v>20</c:v>
                </c:pt>
                <c:pt idx="36">
                  <c:v>80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xVal>
          <c:yVal>
            <c:numRef>
              <c:f>'Treatment Means'!$AJ$6:$AJ$45</c:f>
              <c:numCache>
                <c:formatCode>General</c:formatCode>
                <c:ptCount val="40"/>
                <c:pt idx="0">
                  <c:v>37.424999999999997</c:v>
                </c:pt>
                <c:pt idx="1">
                  <c:v>21.84</c:v>
                </c:pt>
                <c:pt idx="2">
                  <c:v>27.79975</c:v>
                </c:pt>
                <c:pt idx="3">
                  <c:v>50.547750000000001</c:v>
                </c:pt>
                <c:pt idx="4">
                  <c:v>46.736249999999998</c:v>
                </c:pt>
                <c:pt idx="5">
                  <c:v>28.828250000000001</c:v>
                </c:pt>
                <c:pt idx="6">
                  <c:v>38.568750000000001</c:v>
                </c:pt>
                <c:pt idx="7">
                  <c:v>39.582500000000003</c:v>
                </c:pt>
                <c:pt idx="8">
                  <c:v>55.297499999999999</c:v>
                </c:pt>
                <c:pt idx="9">
                  <c:v>38.782499999999999</c:v>
                </c:pt>
                <c:pt idx="10">
                  <c:v>27.8</c:v>
                </c:pt>
                <c:pt idx="11">
                  <c:v>37.417499999999997</c:v>
                </c:pt>
                <c:pt idx="12">
                  <c:v>40.35</c:v>
                </c:pt>
                <c:pt idx="13">
                  <c:v>30.22</c:v>
                </c:pt>
                <c:pt idx="14">
                  <c:v>46.01</c:v>
                </c:pt>
                <c:pt idx="15">
                  <c:v>41.502499999999998</c:v>
                </c:pt>
                <c:pt idx="16">
                  <c:v>63.16</c:v>
                </c:pt>
                <c:pt idx="17">
                  <c:v>40.322499999999998</c:v>
                </c:pt>
                <c:pt idx="18">
                  <c:v>43.862499999999997</c:v>
                </c:pt>
                <c:pt idx="19">
                  <c:v>29.49</c:v>
                </c:pt>
                <c:pt idx="20">
                  <c:v>38.747225</c:v>
                </c:pt>
                <c:pt idx="21">
                  <c:v>36.318150000000003</c:v>
                </c:pt>
                <c:pt idx="22">
                  <c:v>45.314500000000002</c:v>
                </c:pt>
                <c:pt idx="23">
                  <c:v>45.956331800000001</c:v>
                </c:pt>
                <c:pt idx="24">
                  <c:v>38.762908000000003</c:v>
                </c:pt>
                <c:pt idx="25">
                  <c:v>53.167639800000003</c:v>
                </c:pt>
                <c:pt idx="26">
                  <c:v>56.251839099999998</c:v>
                </c:pt>
                <c:pt idx="27">
                  <c:v>54.026965199999999</c:v>
                </c:pt>
                <c:pt idx="28">
                  <c:v>39.396862200000001</c:v>
                </c:pt>
                <c:pt idx="29">
                  <c:v>21.164360899999998</c:v>
                </c:pt>
                <c:pt idx="30">
                  <c:v>43.915607199999997</c:v>
                </c:pt>
                <c:pt idx="31">
                  <c:v>88.329077699999999</c:v>
                </c:pt>
                <c:pt idx="32">
                  <c:v>60.7</c:v>
                </c:pt>
                <c:pt idx="33">
                  <c:v>42.7795463</c:v>
                </c:pt>
                <c:pt idx="34">
                  <c:v>40.700000000000003</c:v>
                </c:pt>
                <c:pt idx="35">
                  <c:v>50.3</c:v>
                </c:pt>
                <c:pt idx="36">
                  <c:v>88.32</c:v>
                </c:pt>
                <c:pt idx="37">
                  <c:v>73.034999999999997</c:v>
                </c:pt>
                <c:pt idx="38">
                  <c:v>31.32</c:v>
                </c:pt>
                <c:pt idx="39">
                  <c:v>44.69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479296"/>
        <c:axId val="179481216"/>
      </c:scatterChart>
      <c:valAx>
        <c:axId val="17947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EONR, lb N/ac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481216"/>
        <c:crosses val="autoZero"/>
        <c:crossBetween val="midCat"/>
      </c:valAx>
      <c:valAx>
        <c:axId val="179481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Yield, bu/ac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4792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50503846998662"/>
          <c:y val="6.5656727570449561E-2"/>
          <c:w val="0.86084278425045568"/>
          <c:h val="0.78283021333998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'Treatment Means'!$G$5</c:f>
              <c:strCache>
                <c:ptCount val="1"/>
                <c:pt idx="0">
                  <c:v>Year</c:v>
                </c:pt>
              </c:strCache>
            </c:strRef>
          </c:tx>
          <c:invertIfNegative val="0"/>
          <c:cat>
            <c:numRef>
              <c:f>'Treatment Means'!$G$6:$G$47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</c:numCache>
            </c:numRef>
          </c:cat>
          <c:val>
            <c:numRef>
              <c:f>'Treatment Means'!$S$6:$S$47</c:f>
              <c:numCache>
                <c:formatCode>General</c:formatCode>
                <c:ptCount val="42"/>
                <c:pt idx="0">
                  <c:v>37.424999999999997</c:v>
                </c:pt>
                <c:pt idx="1">
                  <c:v>21.84</c:v>
                </c:pt>
                <c:pt idx="2">
                  <c:v>27.79975</c:v>
                </c:pt>
                <c:pt idx="3">
                  <c:v>50.547750000000001</c:v>
                </c:pt>
                <c:pt idx="4">
                  <c:v>46.736249999999998</c:v>
                </c:pt>
                <c:pt idx="5">
                  <c:v>28.828250000000001</c:v>
                </c:pt>
                <c:pt idx="6">
                  <c:v>38.568750000000001</c:v>
                </c:pt>
                <c:pt idx="7">
                  <c:v>39.582500000000003</c:v>
                </c:pt>
                <c:pt idx="8">
                  <c:v>55.297499999999999</c:v>
                </c:pt>
                <c:pt idx="9">
                  <c:v>38.782499999999999</c:v>
                </c:pt>
                <c:pt idx="10">
                  <c:v>27.8</c:v>
                </c:pt>
                <c:pt idx="11">
                  <c:v>37.417499999999997</c:v>
                </c:pt>
                <c:pt idx="12">
                  <c:v>40.35</c:v>
                </c:pt>
                <c:pt idx="13">
                  <c:v>30.22</c:v>
                </c:pt>
                <c:pt idx="14">
                  <c:v>46.01</c:v>
                </c:pt>
                <c:pt idx="15">
                  <c:v>41.502499999999998</c:v>
                </c:pt>
                <c:pt idx="16">
                  <c:v>63.16</c:v>
                </c:pt>
                <c:pt idx="17">
                  <c:v>40.322499999999998</c:v>
                </c:pt>
                <c:pt idx="18">
                  <c:v>43.862499999999997</c:v>
                </c:pt>
                <c:pt idx="19">
                  <c:v>29.49</c:v>
                </c:pt>
                <c:pt idx="20">
                  <c:v>38.747225</c:v>
                </c:pt>
                <c:pt idx="21">
                  <c:v>36.318150000000003</c:v>
                </c:pt>
                <c:pt idx="22">
                  <c:v>45.314500000000002</c:v>
                </c:pt>
                <c:pt idx="23">
                  <c:v>45.956331800000001</c:v>
                </c:pt>
                <c:pt idx="24">
                  <c:v>38.762908000000003</c:v>
                </c:pt>
                <c:pt idx="25">
                  <c:v>53.167639800000003</c:v>
                </c:pt>
                <c:pt idx="26">
                  <c:v>56.251839099999998</c:v>
                </c:pt>
                <c:pt idx="27">
                  <c:v>54.026965199999999</c:v>
                </c:pt>
                <c:pt idx="28">
                  <c:v>39.396862200000001</c:v>
                </c:pt>
                <c:pt idx="29">
                  <c:v>21.164360899999998</c:v>
                </c:pt>
                <c:pt idx="30">
                  <c:v>43.915607199999997</c:v>
                </c:pt>
                <c:pt idx="31">
                  <c:v>88.329077699999999</c:v>
                </c:pt>
                <c:pt idx="32">
                  <c:v>60.7</c:v>
                </c:pt>
                <c:pt idx="33">
                  <c:v>42.7795463</c:v>
                </c:pt>
                <c:pt idx="34">
                  <c:v>40.700000000000003</c:v>
                </c:pt>
                <c:pt idx="35">
                  <c:v>50.3</c:v>
                </c:pt>
                <c:pt idx="36">
                  <c:v>88.32</c:v>
                </c:pt>
                <c:pt idx="37">
                  <c:v>73.034999999999997</c:v>
                </c:pt>
                <c:pt idx="38">
                  <c:v>31.32</c:v>
                </c:pt>
                <c:pt idx="39">
                  <c:v>44.69</c:v>
                </c:pt>
                <c:pt idx="40">
                  <c:v>61.22</c:v>
                </c:pt>
                <c:pt idx="41">
                  <c:v>39.9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02464"/>
        <c:axId val="179520640"/>
      </c:barChart>
      <c:catAx>
        <c:axId val="17950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520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9520640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2.5889984667758114E-2"/>
              <c:y val="0.27272792677565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5024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455" r="0.75000000000000455" t="1" header="0.5" footer="0.5"/>
    <c:pageSetup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Experiment 502, 1971-2013</a:t>
            </a:r>
          </a:p>
        </c:rich>
      </c:tx>
      <c:layout>
        <c:manualLayout>
          <c:xMode val="edge"/>
          <c:yMode val="edge"/>
          <c:x val="0.27403477690288713"/>
          <c:y val="1.85186690373380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041666666666668"/>
          <c:y val="4.8387096774193547E-2"/>
          <c:w val="0.79166666666666663"/>
          <c:h val="0.738709677419354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'Treatment Means'!$W$5</c:f>
              <c:strCache>
                <c:ptCount val="1"/>
                <c:pt idx="0">
                  <c:v>RI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3316688538932632"/>
                  <c:y val="-0.18336330539327744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y = 0.0185x - 34.896
R² = 0.09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'Treatment Means'!$G$6:$G$47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</c:numCache>
            </c:numRef>
          </c:xVal>
          <c:yVal>
            <c:numRef>
              <c:f>'Treatment Means'!$W$6:$W$47</c:f>
              <c:numCache>
                <c:formatCode>General</c:formatCode>
                <c:ptCount val="42"/>
                <c:pt idx="0">
                  <c:v>1.0190605854322667</c:v>
                </c:pt>
                <c:pt idx="2">
                  <c:v>1.6800731261425959</c:v>
                </c:pt>
                <c:pt idx="3">
                  <c:v>1.8817567567567572</c:v>
                </c:pt>
                <c:pt idx="4">
                  <c:v>2.0091027308192451</c:v>
                </c:pt>
                <c:pt idx="5">
                  <c:v>1.6987522281639929</c:v>
                </c:pt>
                <c:pt idx="6">
                  <c:v>1.8613138686131383</c:v>
                </c:pt>
                <c:pt idx="7">
                  <c:v>1.050630391506304</c:v>
                </c:pt>
                <c:pt idx="8">
                  <c:v>2.6531126304426045</c:v>
                </c:pt>
                <c:pt idx="9">
                  <c:v>1.9845209159524115</c:v>
                </c:pt>
                <c:pt idx="10">
                  <c:v>1.0110010000909173</c:v>
                </c:pt>
                <c:pt idx="12">
                  <c:v>1.2093511164393826</c:v>
                </c:pt>
                <c:pt idx="13">
                  <c:v>1.4801028529447777</c:v>
                </c:pt>
                <c:pt idx="14">
                  <c:v>1.1393549185909739</c:v>
                </c:pt>
                <c:pt idx="15">
                  <c:v>1.3610723948511929</c:v>
                </c:pt>
                <c:pt idx="16">
                  <c:v>2.3329947363560803</c:v>
                </c:pt>
                <c:pt idx="17">
                  <c:v>2.2289939192924266</c:v>
                </c:pt>
                <c:pt idx="18">
                  <c:v>1.6591016548463358</c:v>
                </c:pt>
                <c:pt idx="19">
                  <c:v>1.3016994041050538</c:v>
                </c:pt>
                <c:pt idx="20">
                  <c:v>2.1658775786269877</c:v>
                </c:pt>
                <c:pt idx="21">
                  <c:v>2.1174603174603175</c:v>
                </c:pt>
                <c:pt idx="22">
                  <c:v>4.0850831742568863</c:v>
                </c:pt>
                <c:pt idx="23">
                  <c:v>1.5638683319486868</c:v>
                </c:pt>
                <c:pt idx="24">
                  <c:v>2.1518626174100377</c:v>
                </c:pt>
                <c:pt idx="25">
                  <c:v>2.8269042996555025</c:v>
                </c:pt>
                <c:pt idx="26">
                  <c:v>1.9762607549951794</c:v>
                </c:pt>
                <c:pt idx="27">
                  <c:v>2.8161939738653992</c:v>
                </c:pt>
                <c:pt idx="28">
                  <c:v>1.6275229389330952</c:v>
                </c:pt>
                <c:pt idx="30">
                  <c:v>1.2065161863742739</c:v>
                </c:pt>
                <c:pt idx="31">
                  <c:v>2.2286212899293791</c:v>
                </c:pt>
                <c:pt idx="32">
                  <c:v>3.0349999999999997</c:v>
                </c:pt>
                <c:pt idx="33">
                  <c:v>1.7886837293071496</c:v>
                </c:pt>
                <c:pt idx="34">
                  <c:v>1.183139534883721</c:v>
                </c:pt>
                <c:pt idx="35">
                  <c:v>1.2997416020671835</c:v>
                </c:pt>
                <c:pt idx="36">
                  <c:v>2.0889309366130555</c:v>
                </c:pt>
                <c:pt idx="37">
                  <c:v>3.1562229904926529</c:v>
                </c:pt>
                <c:pt idx="38">
                  <c:v>2.4055299539170512</c:v>
                </c:pt>
                <c:pt idx="39">
                  <c:v>1.6245001817520897</c:v>
                </c:pt>
                <c:pt idx="40">
                  <c:v>2.2615441448097524</c:v>
                </c:pt>
                <c:pt idx="41">
                  <c:v>1.7340286831812253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63136"/>
        <c:axId val="179565312"/>
      </c:scatterChart>
      <c:valAx>
        <c:axId val="179563136"/>
        <c:scaling>
          <c:orientation val="minMax"/>
          <c:max val="2012"/>
          <c:min val="197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712620297462822"/>
              <c:y val="0.901828464990263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565312"/>
        <c:crosses val="autoZero"/>
        <c:crossBetween val="midCat"/>
      </c:valAx>
      <c:valAx>
        <c:axId val="1795653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Response Index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5631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502, 1971-2009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625"/>
          <c:y val="4.5138888888888888E-2"/>
          <c:w val="0.8"/>
          <c:h val="0.7013888888888888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'Treatment Means'!$J$6:$J$43</c:f>
              <c:numCache>
                <c:formatCode>General</c:formatCode>
                <c:ptCount val="38"/>
                <c:pt idx="0">
                  <c:v>36.00416666666667</c:v>
                </c:pt>
                <c:pt idx="1">
                  <c:v>25.131666666666664</c:v>
                </c:pt>
                <c:pt idx="2">
                  <c:v>27.325833333333332</c:v>
                </c:pt>
                <c:pt idx="3">
                  <c:v>41.68954166666667</c:v>
                </c:pt>
                <c:pt idx="4">
                  <c:v>35.710125000000005</c:v>
                </c:pt>
                <c:pt idx="5">
                  <c:v>26.504041666666666</c:v>
                </c:pt>
                <c:pt idx="6">
                  <c:v>33.874958333333332</c:v>
                </c:pt>
                <c:pt idx="7">
                  <c:v>39.713333333333331</c:v>
                </c:pt>
                <c:pt idx="8">
                  <c:v>42.496250000000003</c:v>
                </c:pt>
                <c:pt idx="9">
                  <c:v>32.458750000000002</c:v>
                </c:pt>
                <c:pt idx="10">
                  <c:v>31.107083333333335</c:v>
                </c:pt>
                <c:pt idx="11">
                  <c:v>45.711666666666673</c:v>
                </c:pt>
                <c:pt idx="12">
                  <c:v>41.138749999999995</c:v>
                </c:pt>
                <c:pt idx="13">
                  <c:v>30.5825</c:v>
                </c:pt>
                <c:pt idx="14">
                  <c:v>43.625416666666666</c:v>
                </c:pt>
                <c:pt idx="15">
                  <c:v>39.299583333333338</c:v>
                </c:pt>
                <c:pt idx="16">
                  <c:v>50.254166666666663</c:v>
                </c:pt>
                <c:pt idx="17">
                  <c:v>35.437083333333327</c:v>
                </c:pt>
                <c:pt idx="18">
                  <c:v>43.024583333333339</c:v>
                </c:pt>
                <c:pt idx="19">
                  <c:v>27.380416666666672</c:v>
                </c:pt>
                <c:pt idx="20">
                  <c:v>33.136354166666671</c:v>
                </c:pt>
                <c:pt idx="21">
                  <c:v>31.682337500000003</c:v>
                </c:pt>
                <c:pt idx="22">
                  <c:v>27.556741666666667</c:v>
                </c:pt>
                <c:pt idx="23">
                  <c:v>38.69734893333333</c:v>
                </c:pt>
                <c:pt idx="24">
                  <c:v>28.222481483333336</c:v>
                </c:pt>
                <c:pt idx="25">
                  <c:v>35.192765466666664</c:v>
                </c:pt>
                <c:pt idx="26">
                  <c:v>44.053908200000002</c:v>
                </c:pt>
                <c:pt idx="27">
                  <c:v>35.390916566666668</c:v>
                </c:pt>
                <c:pt idx="28">
                  <c:v>37.028016650000005</c:v>
                </c:pt>
                <c:pt idx="29">
                  <c:v>25.400118333333328</c:v>
                </c:pt>
                <c:pt idx="30">
                  <c:v>43.727166916666668</c:v>
                </c:pt>
                <c:pt idx="31">
                  <c:v>69.238376516666662</c:v>
                </c:pt>
                <c:pt idx="32">
                  <c:v>42.533333333333331</c:v>
                </c:pt>
                <c:pt idx="33">
                  <c:v>34.270861150000002</c:v>
                </c:pt>
                <c:pt idx="34">
                  <c:v>37.266666666666673</c:v>
                </c:pt>
                <c:pt idx="35">
                  <c:v>46.133333333333333</c:v>
                </c:pt>
                <c:pt idx="36">
                  <c:v>70.734999999999999</c:v>
                </c:pt>
                <c:pt idx="37">
                  <c:v>44.049583333333338</c:v>
                </c:pt>
              </c:numCache>
            </c:numRef>
          </c:xVal>
          <c:yVal>
            <c:numRef>
              <c:f>'Treatment Means'!$K$6:$K$43</c:f>
              <c:numCache>
                <c:formatCode>General</c:formatCode>
                <c:ptCount val="38"/>
                <c:pt idx="0">
                  <c:v>36.725000000000001</c:v>
                </c:pt>
                <c:pt idx="1">
                  <c:v>27.95</c:v>
                </c:pt>
                <c:pt idx="2">
                  <c:v>16.546749999999999</c:v>
                </c:pt>
                <c:pt idx="3">
                  <c:v>26.861999999999998</c:v>
                </c:pt>
                <c:pt idx="4">
                  <c:v>23.262250000000002</c:v>
                </c:pt>
                <c:pt idx="5">
                  <c:v>16.97025</c:v>
                </c:pt>
                <c:pt idx="6">
                  <c:v>20.721250000000001</c:v>
                </c:pt>
                <c:pt idx="7">
                  <c:v>37.674999999999997</c:v>
                </c:pt>
                <c:pt idx="8">
                  <c:v>20.842500000000001</c:v>
                </c:pt>
                <c:pt idx="9">
                  <c:v>19.5425</c:v>
                </c:pt>
                <c:pt idx="10">
                  <c:v>27.497499999999999</c:v>
                </c:pt>
                <c:pt idx="11">
                  <c:v>38.537500000000001</c:v>
                </c:pt>
                <c:pt idx="12">
                  <c:v>33.365000000000002</c:v>
                </c:pt>
                <c:pt idx="13">
                  <c:v>20.4175</c:v>
                </c:pt>
                <c:pt idx="14">
                  <c:v>40.3825</c:v>
                </c:pt>
                <c:pt idx="15">
                  <c:v>30.4925</c:v>
                </c:pt>
                <c:pt idx="16">
                  <c:v>27.072500000000002</c:v>
                </c:pt>
                <c:pt idx="17">
                  <c:v>18.09</c:v>
                </c:pt>
                <c:pt idx="18">
                  <c:v>26.4375</c:v>
                </c:pt>
                <c:pt idx="19">
                  <c:v>22.655000000000001</c:v>
                </c:pt>
                <c:pt idx="20">
                  <c:v>17.889849999999999</c:v>
                </c:pt>
                <c:pt idx="21">
                  <c:v>17.15175</c:v>
                </c:pt>
                <c:pt idx="22">
                  <c:v>11.092675</c:v>
                </c:pt>
                <c:pt idx="23">
                  <c:v>29.3863178</c:v>
                </c:pt>
                <c:pt idx="24">
                  <c:v>18.013653699999999</c:v>
                </c:pt>
                <c:pt idx="25">
                  <c:v>18.807725399999999</c:v>
                </c:pt>
                <c:pt idx="26">
                  <c:v>28.463773799999998</c:v>
                </c:pt>
                <c:pt idx="27">
                  <c:v>19.1843906</c:v>
                </c:pt>
                <c:pt idx="28">
                  <c:v>24.206640199999999</c:v>
                </c:pt>
                <c:pt idx="29">
                  <c:v>27.5221804</c:v>
                </c:pt>
                <c:pt idx="30">
                  <c:v>36.398688800000002</c:v>
                </c:pt>
                <c:pt idx="31">
                  <c:v>39.633955800000003</c:v>
                </c:pt>
                <c:pt idx="32">
                  <c:v>20</c:v>
                </c:pt>
                <c:pt idx="33">
                  <c:v>23.916775000000001</c:v>
                </c:pt>
                <c:pt idx="34">
                  <c:v>34.4</c:v>
                </c:pt>
                <c:pt idx="35">
                  <c:v>38.700000000000003</c:v>
                </c:pt>
                <c:pt idx="36">
                  <c:v>42.28</c:v>
                </c:pt>
                <c:pt idx="37">
                  <c:v>23.14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'Treatment Means'!$J$6:$J$43</c:f>
              <c:numCache>
                <c:formatCode>General</c:formatCode>
                <c:ptCount val="38"/>
                <c:pt idx="0">
                  <c:v>36.00416666666667</c:v>
                </c:pt>
                <c:pt idx="1">
                  <c:v>25.131666666666664</c:v>
                </c:pt>
                <c:pt idx="2">
                  <c:v>27.325833333333332</c:v>
                </c:pt>
                <c:pt idx="3">
                  <c:v>41.68954166666667</c:v>
                </c:pt>
                <c:pt idx="4">
                  <c:v>35.710125000000005</c:v>
                </c:pt>
                <c:pt idx="5">
                  <c:v>26.504041666666666</c:v>
                </c:pt>
                <c:pt idx="6">
                  <c:v>33.874958333333332</c:v>
                </c:pt>
                <c:pt idx="7">
                  <c:v>39.713333333333331</c:v>
                </c:pt>
                <c:pt idx="8">
                  <c:v>42.496250000000003</c:v>
                </c:pt>
                <c:pt idx="9">
                  <c:v>32.458750000000002</c:v>
                </c:pt>
                <c:pt idx="10">
                  <c:v>31.107083333333335</c:v>
                </c:pt>
                <c:pt idx="11">
                  <c:v>45.711666666666673</c:v>
                </c:pt>
                <c:pt idx="12">
                  <c:v>41.138749999999995</c:v>
                </c:pt>
                <c:pt idx="13">
                  <c:v>30.5825</c:v>
                </c:pt>
                <c:pt idx="14">
                  <c:v>43.625416666666666</c:v>
                </c:pt>
                <c:pt idx="15">
                  <c:v>39.299583333333338</c:v>
                </c:pt>
                <c:pt idx="16">
                  <c:v>50.254166666666663</c:v>
                </c:pt>
                <c:pt idx="17">
                  <c:v>35.437083333333327</c:v>
                </c:pt>
                <c:pt idx="18">
                  <c:v>43.024583333333339</c:v>
                </c:pt>
                <c:pt idx="19">
                  <c:v>27.380416666666672</c:v>
                </c:pt>
                <c:pt idx="20">
                  <c:v>33.136354166666671</c:v>
                </c:pt>
                <c:pt idx="21">
                  <c:v>31.682337500000003</c:v>
                </c:pt>
                <c:pt idx="22">
                  <c:v>27.556741666666667</c:v>
                </c:pt>
                <c:pt idx="23">
                  <c:v>38.69734893333333</c:v>
                </c:pt>
                <c:pt idx="24">
                  <c:v>28.222481483333336</c:v>
                </c:pt>
                <c:pt idx="25">
                  <c:v>35.192765466666664</c:v>
                </c:pt>
                <c:pt idx="26">
                  <c:v>44.053908200000002</c:v>
                </c:pt>
                <c:pt idx="27">
                  <c:v>35.390916566666668</c:v>
                </c:pt>
                <c:pt idx="28">
                  <c:v>37.028016650000005</c:v>
                </c:pt>
                <c:pt idx="29">
                  <c:v>25.400118333333328</c:v>
                </c:pt>
                <c:pt idx="30">
                  <c:v>43.727166916666668</c:v>
                </c:pt>
                <c:pt idx="31">
                  <c:v>69.238376516666662</c:v>
                </c:pt>
                <c:pt idx="32">
                  <c:v>42.533333333333331</c:v>
                </c:pt>
                <c:pt idx="33">
                  <c:v>34.270861150000002</c:v>
                </c:pt>
                <c:pt idx="34">
                  <c:v>37.266666666666673</c:v>
                </c:pt>
                <c:pt idx="35">
                  <c:v>46.133333333333333</c:v>
                </c:pt>
                <c:pt idx="36">
                  <c:v>70.734999999999999</c:v>
                </c:pt>
                <c:pt idx="37">
                  <c:v>44.049583333333338</c:v>
                </c:pt>
              </c:numCache>
            </c:numRef>
          </c:xVal>
          <c:yVal>
            <c:numRef>
              <c:f>'Treatment Means'!$P$6:$P$43</c:f>
              <c:numCache>
                <c:formatCode>General</c:formatCode>
                <c:ptCount val="38"/>
                <c:pt idx="0">
                  <c:v>35.225000000000001</c:v>
                </c:pt>
                <c:pt idx="1">
                  <c:v>25.017499999999998</c:v>
                </c:pt>
                <c:pt idx="2">
                  <c:v>30.310500000000001</c:v>
                </c:pt>
                <c:pt idx="3">
                  <c:v>46.857250000000001</c:v>
                </c:pt>
                <c:pt idx="4">
                  <c:v>40.111499999999999</c:v>
                </c:pt>
                <c:pt idx="5">
                  <c:v>28.737500000000001</c:v>
                </c:pt>
                <c:pt idx="6">
                  <c:v>39.688000000000002</c:v>
                </c:pt>
                <c:pt idx="7">
                  <c:v>38.357500000000002</c:v>
                </c:pt>
                <c:pt idx="8">
                  <c:v>52.302500000000002</c:v>
                </c:pt>
                <c:pt idx="9">
                  <c:v>34.905000000000001</c:v>
                </c:pt>
                <c:pt idx="10">
                  <c:v>32.729999999999997</c:v>
                </c:pt>
                <c:pt idx="11">
                  <c:v>51.0625</c:v>
                </c:pt>
                <c:pt idx="12">
                  <c:v>44.6175</c:v>
                </c:pt>
                <c:pt idx="13">
                  <c:v>34.664999999999999</c:v>
                </c:pt>
                <c:pt idx="14">
                  <c:v>44.467500000000001</c:v>
                </c:pt>
                <c:pt idx="15">
                  <c:v>42.652500000000003</c:v>
                </c:pt>
                <c:pt idx="16">
                  <c:v>57.292499999999997</c:v>
                </c:pt>
                <c:pt idx="17">
                  <c:v>39.534999999999997</c:v>
                </c:pt>
                <c:pt idx="18">
                  <c:v>49.274999999999999</c:v>
                </c:pt>
                <c:pt idx="19">
                  <c:v>28.98</c:v>
                </c:pt>
                <c:pt idx="20">
                  <c:v>38.242049999999999</c:v>
                </c:pt>
                <c:pt idx="21">
                  <c:v>37.047175000000003</c:v>
                </c:pt>
                <c:pt idx="22">
                  <c:v>33.002749999999999</c:v>
                </c:pt>
                <c:pt idx="23">
                  <c:v>41.355914499999997</c:v>
                </c:pt>
                <c:pt idx="24">
                  <c:v>26.554293900000001</c:v>
                </c:pt>
                <c:pt idx="25">
                  <c:v>37.790983799999999</c:v>
                </c:pt>
                <c:pt idx="26">
                  <c:v>52.240373900000002</c:v>
                </c:pt>
                <c:pt idx="27">
                  <c:v>37.082539400000002</c:v>
                </c:pt>
                <c:pt idx="28">
                  <c:v>41.573239000000001</c:v>
                </c:pt>
                <c:pt idx="29">
                  <c:v>27.9365907</c:v>
                </c:pt>
                <c:pt idx="30">
                  <c:v>44.606480300000001</c:v>
                </c:pt>
                <c:pt idx="31">
                  <c:v>75.740281999999993</c:v>
                </c:pt>
                <c:pt idx="32">
                  <c:v>53.7</c:v>
                </c:pt>
                <c:pt idx="33">
                  <c:v>38.118406299999997</c:v>
                </c:pt>
                <c:pt idx="34">
                  <c:v>33.799999999999997</c:v>
                </c:pt>
                <c:pt idx="35">
                  <c:v>46.5</c:v>
                </c:pt>
                <c:pt idx="36">
                  <c:v>81.78</c:v>
                </c:pt>
                <c:pt idx="37">
                  <c:v>43.51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'Treatment Means'!$J$6:$J$43</c:f>
              <c:numCache>
                <c:formatCode>General</c:formatCode>
                <c:ptCount val="38"/>
                <c:pt idx="0">
                  <c:v>36.00416666666667</c:v>
                </c:pt>
                <c:pt idx="1">
                  <c:v>25.131666666666664</c:v>
                </c:pt>
                <c:pt idx="2">
                  <c:v>27.325833333333332</c:v>
                </c:pt>
                <c:pt idx="3">
                  <c:v>41.68954166666667</c:v>
                </c:pt>
                <c:pt idx="4">
                  <c:v>35.710125000000005</c:v>
                </c:pt>
                <c:pt idx="5">
                  <c:v>26.504041666666666</c:v>
                </c:pt>
                <c:pt idx="6">
                  <c:v>33.874958333333332</c:v>
                </c:pt>
                <c:pt idx="7">
                  <c:v>39.713333333333331</c:v>
                </c:pt>
                <c:pt idx="8">
                  <c:v>42.496250000000003</c:v>
                </c:pt>
                <c:pt idx="9">
                  <c:v>32.458750000000002</c:v>
                </c:pt>
                <c:pt idx="10">
                  <c:v>31.107083333333335</c:v>
                </c:pt>
                <c:pt idx="11">
                  <c:v>45.711666666666673</c:v>
                </c:pt>
                <c:pt idx="12">
                  <c:v>41.138749999999995</c:v>
                </c:pt>
                <c:pt idx="13">
                  <c:v>30.5825</c:v>
                </c:pt>
                <c:pt idx="14">
                  <c:v>43.625416666666666</c:v>
                </c:pt>
                <c:pt idx="15">
                  <c:v>39.299583333333338</c:v>
                </c:pt>
                <c:pt idx="16">
                  <c:v>50.254166666666663</c:v>
                </c:pt>
                <c:pt idx="17">
                  <c:v>35.437083333333327</c:v>
                </c:pt>
                <c:pt idx="18">
                  <c:v>43.024583333333339</c:v>
                </c:pt>
                <c:pt idx="19">
                  <c:v>27.380416666666672</c:v>
                </c:pt>
                <c:pt idx="20">
                  <c:v>33.136354166666671</c:v>
                </c:pt>
                <c:pt idx="21">
                  <c:v>31.682337500000003</c:v>
                </c:pt>
                <c:pt idx="22">
                  <c:v>27.556741666666667</c:v>
                </c:pt>
                <c:pt idx="23">
                  <c:v>38.69734893333333</c:v>
                </c:pt>
                <c:pt idx="24">
                  <c:v>28.222481483333336</c:v>
                </c:pt>
                <c:pt idx="25">
                  <c:v>35.192765466666664</c:v>
                </c:pt>
                <c:pt idx="26">
                  <c:v>44.053908200000002</c:v>
                </c:pt>
                <c:pt idx="27">
                  <c:v>35.390916566666668</c:v>
                </c:pt>
                <c:pt idx="28">
                  <c:v>37.028016650000005</c:v>
                </c:pt>
                <c:pt idx="29">
                  <c:v>25.400118333333328</c:v>
                </c:pt>
                <c:pt idx="30">
                  <c:v>43.727166916666668</c:v>
                </c:pt>
                <c:pt idx="31">
                  <c:v>69.238376516666662</c:v>
                </c:pt>
                <c:pt idx="32">
                  <c:v>42.533333333333331</c:v>
                </c:pt>
                <c:pt idx="33">
                  <c:v>34.270861150000002</c:v>
                </c:pt>
                <c:pt idx="34">
                  <c:v>37.266666666666673</c:v>
                </c:pt>
                <c:pt idx="35">
                  <c:v>46.133333333333333</c:v>
                </c:pt>
                <c:pt idx="36">
                  <c:v>70.734999999999999</c:v>
                </c:pt>
                <c:pt idx="37">
                  <c:v>44.049583333333338</c:v>
                </c:pt>
              </c:numCache>
            </c:numRef>
          </c:xVal>
          <c:yVal>
            <c:numRef>
              <c:f>'Treatment Means'!$S$6:$S$43</c:f>
              <c:numCache>
                <c:formatCode>General</c:formatCode>
                <c:ptCount val="38"/>
                <c:pt idx="0">
                  <c:v>37.424999999999997</c:v>
                </c:pt>
                <c:pt idx="1">
                  <c:v>21.84</c:v>
                </c:pt>
                <c:pt idx="2">
                  <c:v>27.79975</c:v>
                </c:pt>
                <c:pt idx="3">
                  <c:v>50.547750000000001</c:v>
                </c:pt>
                <c:pt idx="4">
                  <c:v>46.736249999999998</c:v>
                </c:pt>
                <c:pt idx="5">
                  <c:v>28.828250000000001</c:v>
                </c:pt>
                <c:pt idx="6">
                  <c:v>38.568750000000001</c:v>
                </c:pt>
                <c:pt idx="7">
                  <c:v>39.582500000000003</c:v>
                </c:pt>
                <c:pt idx="8">
                  <c:v>55.297499999999999</c:v>
                </c:pt>
                <c:pt idx="9">
                  <c:v>38.782499999999999</c:v>
                </c:pt>
                <c:pt idx="10">
                  <c:v>27.8</c:v>
                </c:pt>
                <c:pt idx="11">
                  <c:v>37.417499999999997</c:v>
                </c:pt>
                <c:pt idx="12">
                  <c:v>40.35</c:v>
                </c:pt>
                <c:pt idx="13">
                  <c:v>30.22</c:v>
                </c:pt>
                <c:pt idx="14">
                  <c:v>46.01</c:v>
                </c:pt>
                <c:pt idx="15">
                  <c:v>41.502499999999998</c:v>
                </c:pt>
                <c:pt idx="16">
                  <c:v>63.16</c:v>
                </c:pt>
                <c:pt idx="17">
                  <c:v>40.322499999999998</c:v>
                </c:pt>
                <c:pt idx="18">
                  <c:v>43.862499999999997</c:v>
                </c:pt>
                <c:pt idx="19">
                  <c:v>29.49</c:v>
                </c:pt>
                <c:pt idx="20">
                  <c:v>38.747225</c:v>
                </c:pt>
                <c:pt idx="21">
                  <c:v>36.318150000000003</c:v>
                </c:pt>
                <c:pt idx="22">
                  <c:v>45.314500000000002</c:v>
                </c:pt>
                <c:pt idx="23">
                  <c:v>45.956331800000001</c:v>
                </c:pt>
                <c:pt idx="24">
                  <c:v>38.762908000000003</c:v>
                </c:pt>
                <c:pt idx="25">
                  <c:v>53.167639800000003</c:v>
                </c:pt>
                <c:pt idx="26">
                  <c:v>56.251839099999998</c:v>
                </c:pt>
                <c:pt idx="27">
                  <c:v>54.026965199999999</c:v>
                </c:pt>
                <c:pt idx="28">
                  <c:v>39.396862200000001</c:v>
                </c:pt>
                <c:pt idx="29">
                  <c:v>21.164360899999998</c:v>
                </c:pt>
                <c:pt idx="30">
                  <c:v>43.915607199999997</c:v>
                </c:pt>
                <c:pt idx="31">
                  <c:v>88.329077699999999</c:v>
                </c:pt>
                <c:pt idx="32">
                  <c:v>60.7</c:v>
                </c:pt>
                <c:pt idx="33">
                  <c:v>42.7795463</c:v>
                </c:pt>
                <c:pt idx="34">
                  <c:v>40.700000000000003</c:v>
                </c:pt>
                <c:pt idx="35">
                  <c:v>50.3</c:v>
                </c:pt>
                <c:pt idx="36">
                  <c:v>88.32</c:v>
                </c:pt>
                <c:pt idx="37">
                  <c:v>73.034999999999997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781248"/>
        <c:axId val="181783168"/>
      </c:scatterChart>
      <c:valAx>
        <c:axId val="181781248"/>
        <c:scaling>
          <c:orientation val="minMax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Environment Mean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1783168"/>
        <c:crosses val="autoZero"/>
        <c:crossBetween val="midCat"/>
      </c:valAx>
      <c:valAx>
        <c:axId val="181783168"/>
        <c:scaling>
          <c:orientation val="minMax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Treatment Yield, bu/ac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178124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502, 1971-2012</a:t>
            </a:r>
          </a:p>
        </c:rich>
      </c:tx>
      <c:layout>
        <c:manualLayout>
          <c:xMode val="edge"/>
          <c:yMode val="edge"/>
          <c:x val="0.45393196875125591"/>
          <c:y val="7.7376563223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70978980984268"/>
          <c:y val="3.5928238381966959E-2"/>
          <c:w val="0.86235816158410239"/>
          <c:h val="0.81864080535757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'Treatment Means'!$O$5</c:f>
              <c:strCache>
                <c:ptCount val="1"/>
                <c:pt idx="0">
                  <c:v>45-20-55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'Treatment Means'!$G$6:$G$46</c:f>
              <c:numCache>
                <c:formatCode>General</c:formatCode>
                <c:ptCount val="41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</c:numCache>
            </c:numRef>
          </c:cat>
          <c:val>
            <c:numRef>
              <c:f>'Treatment Means'!$O$6:$O$46</c:f>
              <c:numCache>
                <c:formatCode>General</c:formatCode>
                <c:ptCount val="41"/>
                <c:pt idx="0">
                  <c:v>2387.2800000000002</c:v>
                </c:pt>
                <c:pt idx="1">
                  <c:v>1705.3680000000002</c:v>
                </c:pt>
                <c:pt idx="2">
                  <c:v>2191.3584000000001</c:v>
                </c:pt>
                <c:pt idx="3">
                  <c:v>2669.0664000000002</c:v>
                </c:pt>
                <c:pt idx="4">
                  <c:v>2154.768</c:v>
                </c:pt>
                <c:pt idx="5">
                  <c:v>1890.5040000000001</c:v>
                </c:pt>
                <c:pt idx="6">
                  <c:v>2260.4736000000003</c:v>
                </c:pt>
                <c:pt idx="7">
                  <c:v>2406.2640000000001</c:v>
                </c:pt>
                <c:pt idx="8">
                  <c:v>2514.4560000000001</c:v>
                </c:pt>
                <c:pt idx="9">
                  <c:v>2169.0480000000002</c:v>
                </c:pt>
                <c:pt idx="10">
                  <c:v>2205.5040000000004</c:v>
                </c:pt>
                <c:pt idx="11">
                  <c:v>3463.8240000000005</c:v>
                </c:pt>
                <c:pt idx="12">
                  <c:v>2860.0320000000006</c:v>
                </c:pt>
                <c:pt idx="13">
                  <c:v>2305.2960000000003</c:v>
                </c:pt>
                <c:pt idx="14">
                  <c:v>2894.8080000000004</c:v>
                </c:pt>
                <c:pt idx="15">
                  <c:v>2762.76</c:v>
                </c:pt>
                <c:pt idx="16">
                  <c:v>3223.9200000000005</c:v>
                </c:pt>
                <c:pt idx="17">
                  <c:v>2520.672</c:v>
                </c:pt>
                <c:pt idx="18">
                  <c:v>3256.5120000000002</c:v>
                </c:pt>
                <c:pt idx="19">
                  <c:v>1890.5040000000001</c:v>
                </c:pt>
                <c:pt idx="20">
                  <c:v>2320.4411999999998</c:v>
                </c:pt>
                <c:pt idx="21">
                  <c:v>2124.2760000000003</c:v>
                </c:pt>
                <c:pt idx="22">
                  <c:v>1516.6720800000001</c:v>
                </c:pt>
                <c:pt idx="23">
                  <c:v>2544.2485756800002</c:v>
                </c:pt>
                <c:pt idx="24">
                  <c:v>1833.8322643200001</c:v>
                </c:pt>
                <c:pt idx="25">
                  <c:v>1959.8779468800003</c:v>
                </c:pt>
                <c:pt idx="26">
                  <c:v>2767.6714934400002</c:v>
                </c:pt>
                <c:pt idx="27">
                  <c:v>2083.9888003199999</c:v>
                </c:pt>
                <c:pt idx="28">
                  <c:v>2429.58272928</c:v>
                </c:pt>
                <c:pt idx="29">
                  <c:v>1845.8949465600001</c:v>
                </c:pt>
                <c:pt idx="30">
                  <c:v>3231.85451904</c:v>
                </c:pt>
                <c:pt idx="31">
                  <c:v>4555.2073190400006</c:v>
                </c:pt>
                <c:pt idx="32">
                  <c:v>2419.2000000000003</c:v>
                </c:pt>
                <c:pt idx="33">
                  <c:v>2239.0733769600001</c:v>
                </c:pt>
                <c:pt idx="34">
                  <c:v>2412.48</c:v>
                </c:pt>
                <c:pt idx="35">
                  <c:v>3474.2400000000002</c:v>
                </c:pt>
                <c:pt idx="36">
                  <c:v>4658.9760000000006</c:v>
                </c:pt>
                <c:pt idx="37">
                  <c:v>2532.9360000000006</c:v>
                </c:pt>
                <c:pt idx="38">
                  <c:v>1387.0080000000003</c:v>
                </c:pt>
                <c:pt idx="39">
                  <c:v>2438.6880000000006</c:v>
                </c:pt>
                <c:pt idx="40">
                  <c:v>3251.8080000000004</c:v>
                </c:pt>
              </c:numCache>
            </c:numRef>
          </c:val>
        </c:ser>
        <c:ser>
          <c:idx val="2"/>
          <c:order val="1"/>
          <c:tx>
            <c:strRef>
              <c:f>'Treatment Means'!$T$5</c:f>
              <c:strCache>
                <c:ptCount val="1"/>
                <c:pt idx="0">
                  <c:v>112-20-55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'Treatment Means'!$G$6:$G$46</c:f>
              <c:numCache>
                <c:formatCode>General</c:formatCode>
                <c:ptCount val="41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</c:numCache>
            </c:numRef>
          </c:cat>
          <c:val>
            <c:numRef>
              <c:f>'Treatment Means'!$T$6:$T$46</c:f>
              <c:numCache>
                <c:formatCode>General</c:formatCode>
                <c:ptCount val="41"/>
                <c:pt idx="0">
                  <c:v>2514.96</c:v>
                </c:pt>
                <c:pt idx="1">
                  <c:v>1467.6480000000001</c:v>
                </c:pt>
                <c:pt idx="2">
                  <c:v>1868.1432</c:v>
                </c:pt>
                <c:pt idx="3">
                  <c:v>3396.8088000000007</c:v>
                </c:pt>
                <c:pt idx="4">
                  <c:v>3140.6759999999999</c:v>
                </c:pt>
                <c:pt idx="5">
                  <c:v>1937.2584000000002</c:v>
                </c:pt>
                <c:pt idx="6">
                  <c:v>2591.8200000000002</c:v>
                </c:pt>
                <c:pt idx="7">
                  <c:v>2659.9440000000004</c:v>
                </c:pt>
                <c:pt idx="8">
                  <c:v>3715.9920000000002</c:v>
                </c:pt>
                <c:pt idx="9">
                  <c:v>2606.1840000000002</c:v>
                </c:pt>
                <c:pt idx="10">
                  <c:v>1868.16</c:v>
                </c:pt>
                <c:pt idx="11">
                  <c:v>2514.4560000000001</c:v>
                </c:pt>
                <c:pt idx="12">
                  <c:v>2711.5200000000004</c:v>
                </c:pt>
                <c:pt idx="13">
                  <c:v>2030.7839999999999</c:v>
                </c:pt>
                <c:pt idx="14">
                  <c:v>3091.8720000000003</c:v>
                </c:pt>
                <c:pt idx="15">
                  <c:v>2788.9679999999998</c:v>
                </c:pt>
                <c:pt idx="16">
                  <c:v>4244.3519999999999</c:v>
                </c:pt>
                <c:pt idx="17">
                  <c:v>2709.672</c:v>
                </c:pt>
                <c:pt idx="18">
                  <c:v>2947.5600000000004</c:v>
                </c:pt>
                <c:pt idx="19">
                  <c:v>1981.7280000000001</c:v>
                </c:pt>
                <c:pt idx="20">
                  <c:v>2603.8135200000006</c:v>
                </c:pt>
                <c:pt idx="21">
                  <c:v>2440.5796800000003</c:v>
                </c:pt>
                <c:pt idx="22">
                  <c:v>3045.1344000000008</c:v>
                </c:pt>
                <c:pt idx="23">
                  <c:v>3088.2654969600003</c:v>
                </c:pt>
                <c:pt idx="24">
                  <c:v>2604.8674176000004</c:v>
                </c:pt>
                <c:pt idx="25">
                  <c:v>3572.8653945600008</c:v>
                </c:pt>
                <c:pt idx="26">
                  <c:v>3780.1235875200005</c:v>
                </c:pt>
                <c:pt idx="27">
                  <c:v>3630.6120614400006</c:v>
                </c:pt>
                <c:pt idx="28">
                  <c:v>2647.4691398400005</c:v>
                </c:pt>
                <c:pt idx="29">
                  <c:v>1422.2450524799999</c:v>
                </c:pt>
                <c:pt idx="30">
                  <c:v>2951.1288038400003</c:v>
                </c:pt>
                <c:pt idx="31">
                  <c:v>5935.7140214400006</c:v>
                </c:pt>
                <c:pt idx="32">
                  <c:v>4079.0400000000004</c:v>
                </c:pt>
                <c:pt idx="33">
                  <c:v>2874.7855113600003</c:v>
                </c:pt>
                <c:pt idx="34">
                  <c:v>2735.0400000000004</c:v>
                </c:pt>
                <c:pt idx="35">
                  <c:v>3380.1600000000003</c:v>
                </c:pt>
                <c:pt idx="36">
                  <c:v>5935.1040000000003</c:v>
                </c:pt>
                <c:pt idx="37">
                  <c:v>4907.9520000000002</c:v>
                </c:pt>
                <c:pt idx="38">
                  <c:v>2104.7040000000002</c:v>
                </c:pt>
                <c:pt idx="39">
                  <c:v>3003.1679999999997</c:v>
                </c:pt>
                <c:pt idx="40">
                  <c:v>4113.9840000000004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34880"/>
        <c:axId val="181836416"/>
      </c:barChart>
      <c:catAx>
        <c:axId val="18183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8183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836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kg/ha</a:t>
                </a:r>
              </a:p>
            </c:rich>
          </c:tx>
          <c:layout>
            <c:manualLayout>
              <c:xMode val="edge"/>
              <c:yMode val="edge"/>
              <c:x val="1.5268232813654477E-2"/>
              <c:y val="0.304167979002624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834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16974733282012"/>
          <c:y val="0.13464727497298132"/>
          <c:w val="0.10852601022045388"/>
          <c:h val="0.1083123668364983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 orientation="landscape" horizontalDpi="1200" verticalDpi="12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75955641164097"/>
          <c:y val="4.1198398587273366E-2"/>
          <c:w val="0.86360671347177009"/>
          <c:h val="0.7370517928286852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'Treatment Means'!$G$6:$G$46</c:f>
              <c:numCache>
                <c:formatCode>General</c:formatCode>
                <c:ptCount val="41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</c:numCache>
            </c:numRef>
          </c:cat>
          <c:val>
            <c:numRef>
              <c:f>'Treatment Means'!$AL$6:$AL$46</c:f>
              <c:numCache>
                <c:formatCode>General</c:formatCode>
                <c:ptCount val="41"/>
                <c:pt idx="0">
                  <c:v>1.0534834623504574</c:v>
                </c:pt>
                <c:pt idx="1">
                  <c:v>0.86060486651561419</c:v>
                </c:pt>
                <c:pt idx="2">
                  <c:v>0.85250463821892397</c:v>
                </c:pt>
                <c:pt idx="3">
                  <c:v>1.2726580350342727</c:v>
                </c:pt>
                <c:pt idx="4">
                  <c:v>1.4575471698113207</c:v>
                </c:pt>
                <c:pt idx="5">
                  <c:v>1.0247311827956989</c:v>
                </c:pt>
                <c:pt idx="6">
                  <c:v>1.1465827338129497</c:v>
                </c:pt>
                <c:pt idx="7">
                  <c:v>1.1054248411645606</c:v>
                </c:pt>
                <c:pt idx="8">
                  <c:v>1.4778512728001605</c:v>
                </c:pt>
                <c:pt idx="9">
                  <c:v>1.2015335760204475</c:v>
                </c:pt>
                <c:pt idx="10">
                  <c:v>0.84704448507007923</c:v>
                </c:pt>
                <c:pt idx="11">
                  <c:v>0.72591909981569491</c:v>
                </c:pt>
                <c:pt idx="12">
                  <c:v>0.94807330827067671</c:v>
                </c:pt>
                <c:pt idx="13">
                  <c:v>0.88092114852062375</c:v>
                </c:pt>
                <c:pt idx="14">
                  <c:v>1.0680749811386454</c:v>
                </c:pt>
                <c:pt idx="15">
                  <c:v>1.0094861660079051</c:v>
                </c:pt>
                <c:pt idx="16">
                  <c:v>1.3165190203230848</c:v>
                </c:pt>
                <c:pt idx="17">
                  <c:v>1.0749800053319114</c:v>
                </c:pt>
                <c:pt idx="18">
                  <c:v>0.90512794056954182</c:v>
                </c:pt>
                <c:pt idx="19">
                  <c:v>1.0482537989869367</c:v>
                </c:pt>
                <c:pt idx="20">
                  <c:v>1.1221200175208059</c:v>
                </c:pt>
                <c:pt idx="21">
                  <c:v>1.1488995215311006</c:v>
                </c:pt>
                <c:pt idx="22">
                  <c:v>2.0077737568690526</c:v>
                </c:pt>
                <c:pt idx="23">
                  <c:v>1.2138222367421789</c:v>
                </c:pt>
                <c:pt idx="24">
                  <c:v>1.4204502059875723</c:v>
                </c:pt>
                <c:pt idx="25">
                  <c:v>1.8230040295354988</c:v>
                </c:pt>
                <c:pt idx="26">
                  <c:v>1.3658136800121465</c:v>
                </c:pt>
                <c:pt idx="27">
                  <c:v>1.7421456683848366</c:v>
                </c:pt>
                <c:pt idx="28">
                  <c:v>1.0896805891539121</c:v>
                </c:pt>
                <c:pt idx="29">
                  <c:v>0.77049078829241513</c:v>
                </c:pt>
                <c:pt idx="30">
                  <c:v>0.91313788614365354</c:v>
                </c:pt>
                <c:pt idx="31">
                  <c:v>1.3030612232795014</c:v>
                </c:pt>
                <c:pt idx="32">
                  <c:v>1.6861111111111111</c:v>
                </c:pt>
                <c:pt idx="33">
                  <c:v>1.2839175084396339</c:v>
                </c:pt>
                <c:pt idx="34">
                  <c:v>1.1337047353760448</c:v>
                </c:pt>
                <c:pt idx="35">
                  <c:v>0.97292069632495148</c:v>
                </c:pt>
                <c:pt idx="36">
                  <c:v>1.2739073993942016</c:v>
                </c:pt>
                <c:pt idx="37">
                  <c:v>1.937653379319493</c:v>
                </c:pt>
                <c:pt idx="38">
                  <c:v>1.5174418604651163</c:v>
                </c:pt>
                <c:pt idx="39">
                  <c:v>1.231468724166437</c:v>
                </c:pt>
                <c:pt idx="40">
                  <c:v>1.265137425087828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36896"/>
        <c:axId val="181938432"/>
      </c:barChart>
      <c:catAx>
        <c:axId val="18193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93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938432"/>
        <c:scaling>
          <c:orientation val="minMax"/>
          <c:max val="4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50"/>
                  <a:t>Response Index</a:t>
                </a:r>
              </a:p>
            </c:rich>
          </c:tx>
          <c:layout>
            <c:manualLayout>
              <c:xMode val="edge"/>
              <c:yMode val="edge"/>
              <c:x val="4.2895846549986939E-2"/>
              <c:y val="0.169530582870689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93689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502, 1971-2013</a:t>
            </a:r>
          </a:p>
        </c:rich>
      </c:tx>
      <c:layout>
        <c:manualLayout>
          <c:xMode val="edge"/>
          <c:yMode val="edge"/>
          <c:x val="0.45393198419286634"/>
          <c:y val="7.7376563223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70978980984268"/>
          <c:y val="3.5928238381966959E-2"/>
          <c:w val="0.86235816158410239"/>
          <c:h val="0.81864080535757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'Treatment Means'!$L$5</c:f>
              <c:strCache>
                <c:ptCount val="1"/>
                <c:pt idx="0">
                  <c:v>0-20-55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'Treatment Means'!$G$6:$G$47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</c:numCache>
            </c:numRef>
          </c:cat>
          <c:val>
            <c:numRef>
              <c:f>'Treatment Means'!$L$6:$L$47</c:f>
              <c:numCache>
                <c:formatCode>General</c:formatCode>
                <c:ptCount val="42"/>
                <c:pt idx="0">
                  <c:v>2467.92</c:v>
                </c:pt>
                <c:pt idx="1">
                  <c:v>1878.2400000000002</c:v>
                </c:pt>
                <c:pt idx="2">
                  <c:v>1111.9416000000001</c:v>
                </c:pt>
                <c:pt idx="3">
                  <c:v>1805.1263999999999</c:v>
                </c:pt>
                <c:pt idx="4">
                  <c:v>1563.2232000000004</c:v>
                </c:pt>
                <c:pt idx="5">
                  <c:v>1140.4008000000001</c:v>
                </c:pt>
                <c:pt idx="6">
                  <c:v>1392.4680000000003</c:v>
                </c:pt>
                <c:pt idx="7">
                  <c:v>2531.7600000000002</c:v>
                </c:pt>
                <c:pt idx="8">
                  <c:v>1400.6160000000004</c:v>
                </c:pt>
                <c:pt idx="9">
                  <c:v>1313.2560000000001</c:v>
                </c:pt>
                <c:pt idx="10">
                  <c:v>1847.8320000000001</c:v>
                </c:pt>
                <c:pt idx="11">
                  <c:v>2589.7200000000003</c:v>
                </c:pt>
                <c:pt idx="12">
                  <c:v>2242.1280000000002</c:v>
                </c:pt>
                <c:pt idx="13">
                  <c:v>1372.056</c:v>
                </c:pt>
                <c:pt idx="14">
                  <c:v>2713.7040000000002</c:v>
                </c:pt>
                <c:pt idx="15">
                  <c:v>2049.096</c:v>
                </c:pt>
                <c:pt idx="16">
                  <c:v>1819.2720000000004</c:v>
                </c:pt>
                <c:pt idx="17">
                  <c:v>1215.6480000000001</c:v>
                </c:pt>
                <c:pt idx="18">
                  <c:v>1776.6000000000001</c:v>
                </c:pt>
                <c:pt idx="19">
                  <c:v>1522.4160000000004</c:v>
                </c:pt>
                <c:pt idx="20">
                  <c:v>1202.1979199999998</c:v>
                </c:pt>
                <c:pt idx="21">
                  <c:v>1152.5976000000001</c:v>
                </c:pt>
                <c:pt idx="22">
                  <c:v>745.42776000000015</c:v>
                </c:pt>
                <c:pt idx="23">
                  <c:v>1974.7605561600001</c:v>
                </c:pt>
                <c:pt idx="24">
                  <c:v>1210.5175286399999</c:v>
                </c:pt>
                <c:pt idx="25">
                  <c:v>1263.8791468800002</c:v>
                </c:pt>
                <c:pt idx="26">
                  <c:v>1912.7655993600001</c:v>
                </c:pt>
                <c:pt idx="27">
                  <c:v>1289.1910483199999</c:v>
                </c:pt>
                <c:pt idx="28">
                  <c:v>1626.6862214400001</c:v>
                </c:pt>
                <c:pt idx="29">
                  <c:v>1849.4905228800001</c:v>
                </c:pt>
                <c:pt idx="30">
                  <c:v>2445.9918873600004</c:v>
                </c:pt>
                <c:pt idx="31">
                  <c:v>2663.4018297600005</c:v>
                </c:pt>
                <c:pt idx="32">
                  <c:v>1344.0000000000002</c:v>
                </c:pt>
                <c:pt idx="33">
                  <c:v>1607.2072800000001</c:v>
                </c:pt>
                <c:pt idx="34">
                  <c:v>2311.6800000000003</c:v>
                </c:pt>
                <c:pt idx="35">
                  <c:v>2600.6400000000003</c:v>
                </c:pt>
                <c:pt idx="36">
                  <c:v>2841.2160000000003</c:v>
                </c:pt>
                <c:pt idx="37">
                  <c:v>1555.0080000000003</c:v>
                </c:pt>
                <c:pt idx="38">
                  <c:v>874.94399999999996</c:v>
                </c:pt>
                <c:pt idx="39">
                  <c:v>1848.6720000000003</c:v>
                </c:pt>
                <c:pt idx="40">
                  <c:v>1819.1040000000003</c:v>
                </c:pt>
                <c:pt idx="41">
                  <c:v>1546.2720000000004</c:v>
                </c:pt>
              </c:numCache>
            </c:numRef>
          </c:val>
        </c:ser>
        <c:ser>
          <c:idx val="2"/>
          <c:order val="1"/>
          <c:tx>
            <c:strRef>
              <c:f>'Treatment Means'!$T$5</c:f>
              <c:strCache>
                <c:ptCount val="1"/>
                <c:pt idx="0">
                  <c:v>112-20-55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'Treatment Means'!$G$6:$G$47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</c:numCache>
            </c:numRef>
          </c:cat>
          <c:val>
            <c:numRef>
              <c:f>'Treatment Means'!$T$6:$T$47</c:f>
              <c:numCache>
                <c:formatCode>General</c:formatCode>
                <c:ptCount val="42"/>
                <c:pt idx="0">
                  <c:v>2514.96</c:v>
                </c:pt>
                <c:pt idx="1">
                  <c:v>1467.6480000000001</c:v>
                </c:pt>
                <c:pt idx="2">
                  <c:v>1868.1432</c:v>
                </c:pt>
                <c:pt idx="3">
                  <c:v>3396.8088000000007</c:v>
                </c:pt>
                <c:pt idx="4">
                  <c:v>3140.6759999999999</c:v>
                </c:pt>
                <c:pt idx="5">
                  <c:v>1937.2584000000002</c:v>
                </c:pt>
                <c:pt idx="6">
                  <c:v>2591.8200000000002</c:v>
                </c:pt>
                <c:pt idx="7">
                  <c:v>2659.9440000000004</c:v>
                </c:pt>
                <c:pt idx="8">
                  <c:v>3715.9920000000002</c:v>
                </c:pt>
                <c:pt idx="9">
                  <c:v>2606.1840000000002</c:v>
                </c:pt>
                <c:pt idx="10">
                  <c:v>1868.16</c:v>
                </c:pt>
                <c:pt idx="11">
                  <c:v>2514.4560000000001</c:v>
                </c:pt>
                <c:pt idx="12">
                  <c:v>2711.5200000000004</c:v>
                </c:pt>
                <c:pt idx="13">
                  <c:v>2030.7839999999999</c:v>
                </c:pt>
                <c:pt idx="14">
                  <c:v>3091.8720000000003</c:v>
                </c:pt>
                <c:pt idx="15">
                  <c:v>2788.9679999999998</c:v>
                </c:pt>
                <c:pt idx="16">
                  <c:v>4244.3519999999999</c:v>
                </c:pt>
                <c:pt idx="17">
                  <c:v>2709.672</c:v>
                </c:pt>
                <c:pt idx="18">
                  <c:v>2947.5600000000004</c:v>
                </c:pt>
                <c:pt idx="19">
                  <c:v>1981.7280000000001</c:v>
                </c:pt>
                <c:pt idx="20">
                  <c:v>2603.8135200000006</c:v>
                </c:pt>
                <c:pt idx="21">
                  <c:v>2440.5796800000003</c:v>
                </c:pt>
                <c:pt idx="22">
                  <c:v>3045.1344000000008</c:v>
                </c:pt>
                <c:pt idx="23">
                  <c:v>3088.2654969600003</c:v>
                </c:pt>
                <c:pt idx="24">
                  <c:v>2604.8674176000004</c:v>
                </c:pt>
                <c:pt idx="25">
                  <c:v>3572.8653945600008</c:v>
                </c:pt>
                <c:pt idx="26">
                  <c:v>3780.1235875200005</c:v>
                </c:pt>
                <c:pt idx="27">
                  <c:v>3630.6120614400006</c:v>
                </c:pt>
                <c:pt idx="28">
                  <c:v>2647.4691398400005</c:v>
                </c:pt>
                <c:pt idx="29">
                  <c:v>1422.2450524799999</c:v>
                </c:pt>
                <c:pt idx="30">
                  <c:v>2951.1288038400003</c:v>
                </c:pt>
                <c:pt idx="31">
                  <c:v>5935.7140214400006</c:v>
                </c:pt>
                <c:pt idx="32">
                  <c:v>4079.0400000000004</c:v>
                </c:pt>
                <c:pt idx="33">
                  <c:v>2874.7855113600003</c:v>
                </c:pt>
                <c:pt idx="34">
                  <c:v>2735.0400000000004</c:v>
                </c:pt>
                <c:pt idx="35">
                  <c:v>3380.1600000000003</c:v>
                </c:pt>
                <c:pt idx="36">
                  <c:v>5935.1040000000003</c:v>
                </c:pt>
                <c:pt idx="37">
                  <c:v>4907.9520000000002</c:v>
                </c:pt>
                <c:pt idx="38">
                  <c:v>2104.7040000000002</c:v>
                </c:pt>
                <c:pt idx="39">
                  <c:v>3003.1679999999997</c:v>
                </c:pt>
                <c:pt idx="40">
                  <c:v>4113.9840000000004</c:v>
                </c:pt>
                <c:pt idx="41">
                  <c:v>2681.28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7472"/>
        <c:axId val="181979008"/>
      </c:barChart>
      <c:catAx>
        <c:axId val="18197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8197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979008"/>
        <c:scaling>
          <c:orientation val="minMax"/>
          <c:max val="6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kg/ha</a:t>
                </a:r>
              </a:p>
            </c:rich>
          </c:tx>
          <c:layout>
            <c:manualLayout>
              <c:xMode val="edge"/>
              <c:yMode val="edge"/>
              <c:x val="1.5268229649390038E-2"/>
              <c:y val="0.304167979002624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977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89923892573817"/>
          <c:y val="0.13464727497298132"/>
          <c:w val="7.9866859017239028E-2"/>
          <c:h val="0.1271358962482630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 orientation="landscape" horizontalDpi="1200" verticalDpi="12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502, 1971-2008
</a:t>
            </a:r>
          </a:p>
        </c:rich>
      </c:tx>
      <c:layout>
        <c:manualLayout>
          <c:xMode val="edge"/>
          <c:yMode val="edge"/>
          <c:x val="0.41060411198600172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"/>
          <c:y val="4.1666666666666664E-2"/>
          <c:w val="0.83958333333333335"/>
          <c:h val="0.597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Distribution!$G$4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strRef>
              <c:f>Distribution!$F$5:$F$16</c:f>
              <c:strCache>
                <c:ptCount val="12"/>
                <c:pt idx="0">
                  <c:v>0-700</c:v>
                </c:pt>
                <c:pt idx="1">
                  <c:v>700-900</c:v>
                </c:pt>
                <c:pt idx="2">
                  <c:v>900-1100</c:v>
                </c:pt>
                <c:pt idx="3">
                  <c:v>1100-1300</c:v>
                </c:pt>
                <c:pt idx="4">
                  <c:v>1300-1500</c:v>
                </c:pt>
                <c:pt idx="5">
                  <c:v>1500-1700</c:v>
                </c:pt>
                <c:pt idx="6">
                  <c:v>1700-1900</c:v>
                </c:pt>
                <c:pt idx="7">
                  <c:v>1900-2100</c:v>
                </c:pt>
                <c:pt idx="8">
                  <c:v>2100-2300</c:v>
                </c:pt>
                <c:pt idx="9">
                  <c:v>2300-2500</c:v>
                </c:pt>
                <c:pt idx="10">
                  <c:v>2500-2700</c:v>
                </c:pt>
                <c:pt idx="11">
                  <c:v>2700-2900</c:v>
                </c:pt>
              </c:strCache>
            </c:strRef>
          </c:cat>
          <c:val>
            <c:numRef>
              <c:f>Distribution!$G$5:$G$16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991872"/>
        <c:axId val="178993792"/>
      </c:barChart>
      <c:catAx>
        <c:axId val="17899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Yield Level, kg/ha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8993792"/>
        <c:crosses val="autoZero"/>
        <c:auto val="1"/>
        <c:lblAlgn val="ctr"/>
        <c:lblOffset val="100"/>
        <c:noMultiLvlLbl val="0"/>
      </c:catAx>
      <c:valAx>
        <c:axId val="178993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8991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502, 1971-2008
</a:t>
            </a:r>
          </a:p>
        </c:rich>
      </c:tx>
      <c:layout>
        <c:manualLayout>
          <c:xMode val="edge"/>
          <c:yMode val="edge"/>
          <c:x val="0.41060411198600172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6666666666668"/>
          <c:y val="2.7777777777777776E-2"/>
          <c:w val="0.83958333333333335"/>
          <c:h val="0.597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Distribution!$G$4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strRef>
              <c:f>Distribution!$M$5:$M$22</c:f>
              <c:strCache>
                <c:ptCount val="18"/>
                <c:pt idx="0">
                  <c:v>0-1400</c:v>
                </c:pt>
                <c:pt idx="1">
                  <c:v>1400-1700</c:v>
                </c:pt>
                <c:pt idx="2">
                  <c:v>1700-2000</c:v>
                </c:pt>
                <c:pt idx="3">
                  <c:v>2000-2300</c:v>
                </c:pt>
                <c:pt idx="4">
                  <c:v>2300-2600</c:v>
                </c:pt>
                <c:pt idx="5">
                  <c:v>2600-2900</c:v>
                </c:pt>
                <c:pt idx="6">
                  <c:v>2900-3200</c:v>
                </c:pt>
                <c:pt idx="7">
                  <c:v>3200-3500</c:v>
                </c:pt>
                <c:pt idx="8">
                  <c:v>3500-3800</c:v>
                </c:pt>
                <c:pt idx="9">
                  <c:v>3800-4100</c:v>
                </c:pt>
                <c:pt idx="10">
                  <c:v>4100-4400</c:v>
                </c:pt>
                <c:pt idx="11">
                  <c:v>4400-4700</c:v>
                </c:pt>
                <c:pt idx="12">
                  <c:v>4700-5000</c:v>
                </c:pt>
                <c:pt idx="13">
                  <c:v>5000-5300</c:v>
                </c:pt>
                <c:pt idx="14">
                  <c:v>5300-5600</c:v>
                </c:pt>
                <c:pt idx="15">
                  <c:v>5600-5900</c:v>
                </c:pt>
                <c:pt idx="16">
                  <c:v>5900-6200</c:v>
                </c:pt>
                <c:pt idx="17">
                  <c:v>6200-6500</c:v>
                </c:pt>
              </c:strCache>
            </c:strRef>
          </c:cat>
          <c:val>
            <c:numRef>
              <c:f>Distribution!$L$5:$L$22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10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26560"/>
        <c:axId val="179028736"/>
      </c:barChart>
      <c:catAx>
        <c:axId val="17902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Yield Level, kg/ha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028736"/>
        <c:crosses val="autoZero"/>
        <c:auto val="1"/>
        <c:lblAlgn val="ctr"/>
        <c:lblOffset val="100"/>
        <c:noMultiLvlLbl val="0"/>
      </c:catAx>
      <c:valAx>
        <c:axId val="179028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02656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2033876351402"/>
          <c:y val="5.8104149059122527E-2"/>
          <c:w val="0.79406699428974614"/>
          <c:h val="0.66666865762572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Trt_Means!$Z$4</c:f>
              <c:strCache>
                <c:ptCount val="1"/>
                <c:pt idx="0">
                  <c:v>N Requirement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Trt_Means!$F$5:$F$40</c:f>
              <c:numCache>
                <c:formatCode>General</c:formatCode>
                <c:ptCount val="36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</c:numCache>
            </c:numRef>
          </c:cat>
          <c:val>
            <c:numRef>
              <c:f>Trt_Means!$X$5:$X$40</c:f>
              <c:numCache>
                <c:formatCode>General</c:formatCode>
                <c:ptCount val="36"/>
                <c:pt idx="0">
                  <c:v>5.4491999999999958</c:v>
                </c:pt>
                <c:pt idx="1">
                  <c:v>0</c:v>
                </c:pt>
                <c:pt idx="2">
                  <c:v>0</c:v>
                </c:pt>
                <c:pt idx="3">
                  <c:v>31.059006000000011</c:v>
                </c:pt>
                <c:pt idx="4">
                  <c:v>42.077145000000009</c:v>
                </c:pt>
                <c:pt idx="5">
                  <c:v>1.9954110000000009</c:v>
                </c:pt>
                <c:pt idx="6">
                  <c:v>14.141391000000009</c:v>
                </c:pt>
                <c:pt idx="7">
                  <c:v>10.826700000000017</c:v>
                </c:pt>
                <c:pt idx="8">
                  <c:v>51.279840000000014</c:v>
                </c:pt>
                <c:pt idx="9">
                  <c:v>18.656339999999989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8.4104099999999935</c:v>
                </c:pt>
                <c:pt idx="15">
                  <c:v>1.1185200000000017</c:v>
                </c:pt>
                <c:pt idx="16">
                  <c:v>43.550579999999989</c:v>
                </c:pt>
                <c:pt idx="17">
                  <c:v>8.0662500000000001</c:v>
                </c:pt>
                <c:pt idx="18">
                  <c:v>0</c:v>
                </c:pt>
                <c:pt idx="19">
                  <c:v>3.8933099999999947</c:v>
                </c:pt>
                <c:pt idx="20">
                  <c:v>12.093925800000003</c:v>
                </c:pt>
                <c:pt idx="21">
                  <c:v>13.499389200000014</c:v>
                </c:pt>
                <c:pt idx="22">
                  <c:v>65.232588300000018</c:v>
                </c:pt>
                <c:pt idx="23">
                  <c:v>23.217865033200013</c:v>
                </c:pt>
                <c:pt idx="24">
                  <c:v>32.906678863200014</c:v>
                </c:pt>
                <c:pt idx="25">
                  <c:v>68.839999999200018</c:v>
                </c:pt>
                <c:pt idx="26">
                  <c:v>43.210009015200001</c:v>
                </c:pt>
                <c:pt idx="27">
                  <c:v>66.007671322800007</c:v>
                </c:pt>
                <c:pt idx="28">
                  <c:v>9.2990807364000059</c:v>
                </c:pt>
                <c:pt idx="29">
                  <c:v>0</c:v>
                </c:pt>
                <c:pt idx="30">
                  <c:v>0</c:v>
                </c:pt>
                <c:pt idx="31">
                  <c:v>58.918053906000011</c:v>
                </c:pt>
                <c:pt idx="32">
                  <c:v>70.839600000000019</c:v>
                </c:pt>
                <c:pt idx="33">
                  <c:v>27.131285736000009</c:v>
                </c:pt>
                <c:pt idx="34">
                  <c:v>13.795080000000008</c:v>
                </c:pt>
                <c:pt idx="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9376"/>
        <c:axId val="178315264"/>
      </c:barChart>
      <c:barChart>
        <c:barDir val="col"/>
        <c:grouping val="clustered"/>
        <c:varyColors val="0"/>
        <c:ser>
          <c:idx val="1"/>
          <c:order val="1"/>
          <c:tx>
            <c:v>$Lost/Gaines</c:v>
          </c:tx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5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7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92D050"/>
              </a:solidFill>
            </c:spPr>
          </c:dPt>
          <c:val>
            <c:numRef>
              <c:f>Trt_Means!$AB$5:$AB$40</c:f>
              <c:numCache>
                <c:formatCode>General</c:formatCode>
                <c:ptCount val="36"/>
                <c:pt idx="0">
                  <c:v>-10.675560000000001</c:v>
                </c:pt>
                <c:pt idx="1">
                  <c:v>-14.489999999999998</c:v>
                </c:pt>
                <c:pt idx="2">
                  <c:v>-14.489999999999998</c:v>
                </c:pt>
                <c:pt idx="3">
                  <c:v>7.251304200000007</c:v>
                </c:pt>
                <c:pt idx="4">
                  <c:v>14.964001500000006</c:v>
                </c:pt>
                <c:pt idx="5">
                  <c:v>-13.093212299999998</c:v>
                </c:pt>
                <c:pt idx="6">
                  <c:v>-4.5910262999999922</c:v>
                </c:pt>
                <c:pt idx="7">
                  <c:v>-6.911309999999987</c:v>
                </c:pt>
                <c:pt idx="8">
                  <c:v>21.405888000000008</c:v>
                </c:pt>
                <c:pt idx="9">
                  <c:v>-1.4305620000000072</c:v>
                </c:pt>
                <c:pt idx="10">
                  <c:v>-14.489999999999998</c:v>
                </c:pt>
                <c:pt idx="11">
                  <c:v>-14.489999999999998</c:v>
                </c:pt>
                <c:pt idx="12">
                  <c:v>-14.489999999999998</c:v>
                </c:pt>
                <c:pt idx="13">
                  <c:v>-14.489999999999998</c:v>
                </c:pt>
                <c:pt idx="14">
                  <c:v>-8.6027130000000032</c:v>
                </c:pt>
                <c:pt idx="15">
                  <c:v>-13.707035999999997</c:v>
                </c:pt>
                <c:pt idx="16">
                  <c:v>15.995405999999992</c:v>
                </c:pt>
                <c:pt idx="17">
                  <c:v>-8.8436249999999994</c:v>
                </c:pt>
                <c:pt idx="18">
                  <c:v>-14.489999999999998</c:v>
                </c:pt>
                <c:pt idx="19">
                  <c:v>-11.764683000000002</c:v>
                </c:pt>
                <c:pt idx="20">
                  <c:v>-6.0242519399999974</c:v>
                </c:pt>
                <c:pt idx="21">
                  <c:v>-5.0404275599999888</c:v>
                </c:pt>
                <c:pt idx="22">
                  <c:v>31.17281181000001</c:v>
                </c:pt>
                <c:pt idx="23">
                  <c:v>1.7625055232400086</c:v>
                </c:pt>
                <c:pt idx="24">
                  <c:v>8.5446752042400114</c:v>
                </c:pt>
                <c:pt idx="25">
                  <c:v>33.697999999440015</c:v>
                </c:pt>
                <c:pt idx="26">
                  <c:v>15.757006310640001</c:v>
                </c:pt>
                <c:pt idx="27">
                  <c:v>31.715369925960001</c:v>
                </c:pt>
                <c:pt idx="28">
                  <c:v>-7.9806434845199945</c:v>
                </c:pt>
                <c:pt idx="29">
                  <c:v>-14.489999999999998</c:v>
                </c:pt>
                <c:pt idx="30">
                  <c:v>-14.489999999999998</c:v>
                </c:pt>
                <c:pt idx="31">
                  <c:v>26.752637734200004</c:v>
                </c:pt>
                <c:pt idx="32">
                  <c:v>35.09772000000001</c:v>
                </c:pt>
                <c:pt idx="33">
                  <c:v>4.5019000152000075</c:v>
                </c:pt>
                <c:pt idx="34">
                  <c:v>-4.833443999999993</c:v>
                </c:pt>
                <c:pt idx="35">
                  <c:v>-14.489999999999998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5"/>
        <c:overlap val="90"/>
        <c:axId val="178317184"/>
        <c:axId val="178318720"/>
      </c:barChart>
      <c:catAx>
        <c:axId val="17830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315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31526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Optimum N rate, lb/ac</a:t>
                </a:r>
              </a:p>
            </c:rich>
          </c:tx>
          <c:layout>
            <c:manualLayout>
              <c:xMode val="edge"/>
              <c:yMode val="edge"/>
              <c:x val="2.7208579639711211E-2"/>
              <c:y val="0.24891870334390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309376"/>
        <c:crosses val="autoZero"/>
        <c:crossBetween val="between"/>
      </c:valAx>
      <c:catAx>
        <c:axId val="178317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78318720"/>
        <c:crosses val="autoZero"/>
        <c:auto val="1"/>
        <c:lblAlgn val="ctr"/>
        <c:lblOffset val="100"/>
        <c:noMultiLvlLbl val="0"/>
      </c:catAx>
      <c:valAx>
        <c:axId val="178318720"/>
        <c:scaling>
          <c:orientation val="minMax"/>
          <c:max val="150"/>
          <c:min val="-15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Net Loss and/or Gain, $/ac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317184"/>
        <c:crosses val="max"/>
        <c:crossBetween val="between"/>
        <c:majorUnit val="5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83333333333334"/>
          <c:y val="4.8611111111111112E-2"/>
          <c:w val="0.76875000000000004"/>
          <c:h val="0.69791666666666663"/>
        </c:manualLayout>
      </c:layout>
      <c:scatterChart>
        <c:scatterStyle val="lineMarker"/>
        <c:varyColors val="0"/>
        <c:ser>
          <c:idx val="0"/>
          <c:order val="0"/>
          <c:tx>
            <c:strRef>
              <c:f>Distribution!$I$4</c:f>
              <c:strCache>
                <c:ptCount val="1"/>
                <c:pt idx="0">
                  <c:v>112 kg N/ha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6368591426071741"/>
                  <c:y val="-0.21812372411781861"/>
                </c:manualLayout>
              </c:layout>
              <c:numFmt formatCode="0.00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Distribution!$C$5:$C$43</c:f>
              <c:numCache>
                <c:formatCode>General</c:formatCode>
                <c:ptCount val="39"/>
                <c:pt idx="0">
                  <c:v>2467.92</c:v>
                </c:pt>
                <c:pt idx="1">
                  <c:v>1878.2400000000002</c:v>
                </c:pt>
                <c:pt idx="3">
                  <c:v>1111.9416000000001</c:v>
                </c:pt>
                <c:pt idx="4">
                  <c:v>1805.1263999999999</c:v>
                </c:pt>
                <c:pt idx="5">
                  <c:v>1563.2232000000004</c:v>
                </c:pt>
                <c:pt idx="6">
                  <c:v>1140.4008000000001</c:v>
                </c:pt>
                <c:pt idx="7">
                  <c:v>1392.4680000000003</c:v>
                </c:pt>
                <c:pt idx="8">
                  <c:v>2531.7600000000002</c:v>
                </c:pt>
                <c:pt idx="9">
                  <c:v>1400.6160000000004</c:v>
                </c:pt>
                <c:pt idx="10">
                  <c:v>1313.2560000000001</c:v>
                </c:pt>
                <c:pt idx="11">
                  <c:v>1847.8320000000001</c:v>
                </c:pt>
                <c:pt idx="12">
                  <c:v>2589.7200000000003</c:v>
                </c:pt>
                <c:pt idx="13">
                  <c:v>2242.1280000000002</c:v>
                </c:pt>
                <c:pt idx="14">
                  <c:v>1372.056</c:v>
                </c:pt>
                <c:pt idx="15">
                  <c:v>2713.7040000000002</c:v>
                </c:pt>
                <c:pt idx="16">
                  <c:v>2049.096</c:v>
                </c:pt>
                <c:pt idx="17">
                  <c:v>1819.2720000000004</c:v>
                </c:pt>
                <c:pt idx="18">
                  <c:v>1215.6480000000001</c:v>
                </c:pt>
                <c:pt idx="19">
                  <c:v>1776.6000000000001</c:v>
                </c:pt>
                <c:pt idx="20">
                  <c:v>1522.4160000000004</c:v>
                </c:pt>
                <c:pt idx="21">
                  <c:v>1202.1979199999998</c:v>
                </c:pt>
                <c:pt idx="22">
                  <c:v>1152.5976000000001</c:v>
                </c:pt>
                <c:pt idx="23">
                  <c:v>745.42776000000015</c:v>
                </c:pt>
                <c:pt idx="24">
                  <c:v>1974.7605561600001</c:v>
                </c:pt>
                <c:pt idx="25">
                  <c:v>1210.5175286399999</c:v>
                </c:pt>
                <c:pt idx="26">
                  <c:v>1263.8791468800002</c:v>
                </c:pt>
                <c:pt idx="27">
                  <c:v>1912.7655993600001</c:v>
                </c:pt>
                <c:pt idx="28">
                  <c:v>1289.1910483199999</c:v>
                </c:pt>
                <c:pt idx="29">
                  <c:v>1626.6862214400001</c:v>
                </c:pt>
                <c:pt idx="30">
                  <c:v>1849.4905228800001</c:v>
                </c:pt>
                <c:pt idx="31">
                  <c:v>2445.9918873600004</c:v>
                </c:pt>
                <c:pt idx="32">
                  <c:v>2663.4018297600005</c:v>
                </c:pt>
                <c:pt idx="33">
                  <c:v>1344.0000000000002</c:v>
                </c:pt>
                <c:pt idx="34">
                  <c:v>1607.2072800000001</c:v>
                </c:pt>
                <c:pt idx="35">
                  <c:v>2315.712</c:v>
                </c:pt>
                <c:pt idx="36">
                  <c:v>2602.6559999999999</c:v>
                </c:pt>
                <c:pt idx="37">
                  <c:v>2876.1600000000003</c:v>
                </c:pt>
                <c:pt idx="38">
                  <c:v>1555</c:v>
                </c:pt>
              </c:numCache>
            </c:numRef>
          </c:xVal>
          <c:yVal>
            <c:numRef>
              <c:f>Distribution!$I$5:$I$43</c:f>
              <c:numCache>
                <c:formatCode>General</c:formatCode>
                <c:ptCount val="39"/>
                <c:pt idx="0">
                  <c:v>2514.96</c:v>
                </c:pt>
                <c:pt idx="1">
                  <c:v>1467.6480000000001</c:v>
                </c:pt>
                <c:pt idx="2">
                  <c:v>100</c:v>
                </c:pt>
                <c:pt idx="3">
                  <c:v>1868.1432</c:v>
                </c:pt>
                <c:pt idx="4">
                  <c:v>3396.8088000000007</c:v>
                </c:pt>
                <c:pt idx="5">
                  <c:v>3140.6759999999999</c:v>
                </c:pt>
                <c:pt idx="6">
                  <c:v>1937.2584000000002</c:v>
                </c:pt>
                <c:pt idx="7">
                  <c:v>2591.8200000000002</c:v>
                </c:pt>
                <c:pt idx="8">
                  <c:v>2659.9440000000004</c:v>
                </c:pt>
                <c:pt idx="9">
                  <c:v>3715.9920000000002</c:v>
                </c:pt>
                <c:pt idx="10">
                  <c:v>2606.1840000000002</c:v>
                </c:pt>
                <c:pt idx="11">
                  <c:v>1868.16</c:v>
                </c:pt>
                <c:pt idx="12">
                  <c:v>2514.4560000000001</c:v>
                </c:pt>
                <c:pt idx="13">
                  <c:v>2711.5200000000004</c:v>
                </c:pt>
                <c:pt idx="14">
                  <c:v>2030.7839999999999</c:v>
                </c:pt>
                <c:pt idx="15">
                  <c:v>3091.8720000000003</c:v>
                </c:pt>
                <c:pt idx="16">
                  <c:v>2788.9679999999998</c:v>
                </c:pt>
                <c:pt idx="17">
                  <c:v>4244.3519999999999</c:v>
                </c:pt>
                <c:pt idx="18">
                  <c:v>2709.672</c:v>
                </c:pt>
                <c:pt idx="19">
                  <c:v>2947.5600000000004</c:v>
                </c:pt>
                <c:pt idx="20">
                  <c:v>1981.7280000000001</c:v>
                </c:pt>
                <c:pt idx="21">
                  <c:v>2603.8135200000006</c:v>
                </c:pt>
                <c:pt idx="22">
                  <c:v>2440.5796800000003</c:v>
                </c:pt>
                <c:pt idx="23">
                  <c:v>3045.1344000000008</c:v>
                </c:pt>
                <c:pt idx="24">
                  <c:v>3088.2654969600003</c:v>
                </c:pt>
                <c:pt idx="25">
                  <c:v>2604.8674176000004</c:v>
                </c:pt>
                <c:pt idx="26">
                  <c:v>3572.8653945600008</c:v>
                </c:pt>
                <c:pt idx="27">
                  <c:v>3780.1235875200005</c:v>
                </c:pt>
                <c:pt idx="28">
                  <c:v>3630.6120614400006</c:v>
                </c:pt>
                <c:pt idx="29">
                  <c:v>2647.4691398400005</c:v>
                </c:pt>
                <c:pt idx="30">
                  <c:v>1422.2450524799999</c:v>
                </c:pt>
                <c:pt idx="31">
                  <c:v>2951.1288038400003</c:v>
                </c:pt>
                <c:pt idx="32">
                  <c:v>5935.7140214400006</c:v>
                </c:pt>
                <c:pt idx="33">
                  <c:v>4079.0400000000004</c:v>
                </c:pt>
                <c:pt idx="34">
                  <c:v>2874.7855113600003</c:v>
                </c:pt>
                <c:pt idx="35">
                  <c:v>2735.712</c:v>
                </c:pt>
                <c:pt idx="36">
                  <c:v>3380.8320000000008</c:v>
                </c:pt>
                <c:pt idx="37">
                  <c:v>6271.9776000000002</c:v>
                </c:pt>
                <c:pt idx="38">
                  <c:v>4907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066368"/>
        <c:axId val="179068288"/>
      </c:scatterChart>
      <c:valAx>
        <c:axId val="17906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0N-Check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068288"/>
        <c:crosses val="autoZero"/>
        <c:crossBetween val="midCat"/>
      </c:valAx>
      <c:valAx>
        <c:axId val="179068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112 kg N/ha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0663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'2009 Comprehensive'!$C$7:$C$34</c:f>
              <c:numCache>
                <c:formatCode>0.00</c:formatCode>
                <c:ptCount val="28"/>
                <c:pt idx="0">
                  <c:v>22.389847314449998</c:v>
                </c:pt>
                <c:pt idx="1">
                  <c:v>20.913010999649995</c:v>
                </c:pt>
                <c:pt idx="2">
                  <c:v>21.2360689435125</c:v>
                </c:pt>
                <c:pt idx="3">
                  <c:v>35.381391771206246</c:v>
                </c:pt>
                <c:pt idx="4">
                  <c:v>35.912129821837496</c:v>
                </c:pt>
                <c:pt idx="5">
                  <c:v>46.273059592856242</c:v>
                </c:pt>
                <c:pt idx="6">
                  <c:v>62.356730083724997</c:v>
                </c:pt>
                <c:pt idx="7">
                  <c:v>23.889759196668752</c:v>
                </c:pt>
                <c:pt idx="8">
                  <c:v>22.989812067337496</c:v>
                </c:pt>
                <c:pt idx="9">
                  <c:v>34.781427018318745</c:v>
                </c:pt>
                <c:pt idx="10">
                  <c:v>30.512447045849992</c:v>
                </c:pt>
                <c:pt idx="11">
                  <c:v>43.75782274421249</c:v>
                </c:pt>
                <c:pt idx="12">
                  <c:v>62.564410190493753</c:v>
                </c:pt>
                <c:pt idx="13">
                  <c:v>77.794284686868735</c:v>
                </c:pt>
                <c:pt idx="14">
                  <c:v>26.312693775637495</c:v>
                </c:pt>
                <c:pt idx="15">
                  <c:v>26.589600584662492</c:v>
                </c:pt>
                <c:pt idx="16">
                  <c:v>32.612323680956244</c:v>
                </c:pt>
                <c:pt idx="17">
                  <c:v>42.67327107553124</c:v>
                </c:pt>
                <c:pt idx="18">
                  <c:v>52.157329284637498</c:v>
                </c:pt>
                <c:pt idx="19">
                  <c:v>62.149049976956235</c:v>
                </c:pt>
                <c:pt idx="20">
                  <c:v>80.355672670350003</c:v>
                </c:pt>
                <c:pt idx="21">
                  <c:v>21.305295645768748</c:v>
                </c:pt>
                <c:pt idx="22">
                  <c:v>22.066789370587497</c:v>
                </c:pt>
                <c:pt idx="23">
                  <c:v>29.958633427799995</c:v>
                </c:pt>
                <c:pt idx="24">
                  <c:v>42.211759727156249</c:v>
                </c:pt>
                <c:pt idx="25">
                  <c:v>42.211759727156249</c:v>
                </c:pt>
                <c:pt idx="26">
                  <c:v>58.110825678674978</c:v>
                </c:pt>
                <c:pt idx="27">
                  <c:v>71.633108186062515</c:v>
                </c:pt>
              </c:numCache>
            </c:numRef>
          </c:xVal>
          <c:yVal>
            <c:numRef>
              <c:f>'2009 Comprehensive'!$M$7:$M$34</c:f>
              <c:numCache>
                <c:formatCode>General</c:formatCode>
                <c:ptCount val="28"/>
                <c:pt idx="0">
                  <c:v>0.32677666666666666</c:v>
                </c:pt>
                <c:pt idx="1">
                  <c:v>0.23460999999999999</c:v>
                </c:pt>
                <c:pt idx="2">
                  <c:v>0.42964666666666668</c:v>
                </c:pt>
                <c:pt idx="3">
                  <c:v>0.32111000000000001</c:v>
                </c:pt>
                <c:pt idx="4">
                  <c:v>0.44946000000000003</c:v>
                </c:pt>
                <c:pt idx="5">
                  <c:v>0.48039666666666664</c:v>
                </c:pt>
                <c:pt idx="6">
                  <c:v>0.55873333333333342</c:v>
                </c:pt>
                <c:pt idx="7">
                  <c:v>0.28162333333333334</c:v>
                </c:pt>
                <c:pt idx="8">
                  <c:v>0.35423999999999994</c:v>
                </c:pt>
                <c:pt idx="9">
                  <c:v>0.36874333333333337</c:v>
                </c:pt>
                <c:pt idx="10">
                  <c:v>0.33511333333333332</c:v>
                </c:pt>
                <c:pt idx="11">
                  <c:v>0.57990333333333333</c:v>
                </c:pt>
                <c:pt idx="12">
                  <c:v>0.66736000000000006</c:v>
                </c:pt>
                <c:pt idx="13">
                  <c:v>0.79128333333333334</c:v>
                </c:pt>
                <c:pt idx="14">
                  <c:v>0.29957666666666666</c:v>
                </c:pt>
                <c:pt idx="15">
                  <c:v>0.28935</c:v>
                </c:pt>
                <c:pt idx="16">
                  <c:v>0.48613333333333336</c:v>
                </c:pt>
                <c:pt idx="17">
                  <c:v>0.53006666666666657</c:v>
                </c:pt>
                <c:pt idx="18">
                  <c:v>0.65865333333333342</c:v>
                </c:pt>
                <c:pt idx="19">
                  <c:v>0.66978666666666664</c:v>
                </c:pt>
                <c:pt idx="20">
                  <c:v>0.6655833333333333</c:v>
                </c:pt>
                <c:pt idx="21">
                  <c:v>0.38565333333333335</c:v>
                </c:pt>
                <c:pt idx="22">
                  <c:v>0.35840333333333335</c:v>
                </c:pt>
                <c:pt idx="23">
                  <c:v>0.37343666666666664</c:v>
                </c:pt>
                <c:pt idx="24">
                  <c:v>0.48853666666666662</c:v>
                </c:pt>
                <c:pt idx="25">
                  <c:v>0.63452666666666668</c:v>
                </c:pt>
                <c:pt idx="26">
                  <c:v>0.68503999999999998</c:v>
                </c:pt>
                <c:pt idx="27">
                  <c:v>0.67808666666666673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156672"/>
        <c:axId val="182179328"/>
      </c:scatterChart>
      <c:valAx>
        <c:axId val="18215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Yield, bu/ac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2179328"/>
        <c:crosses val="autoZero"/>
        <c:crossBetween val="midCat"/>
      </c:valAx>
      <c:valAx>
        <c:axId val="182179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NDVI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21566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Lahoma</a:t>
            </a:r>
            <a:r>
              <a:rPr lang="en-US" baseline="0"/>
              <a:t> OK, 1971-2011</a:t>
            </a:r>
            <a:endParaRPr lang="en-US"/>
          </a:p>
        </c:rich>
      </c:tx>
      <c:layout>
        <c:manualLayout>
          <c:xMode val="edge"/>
          <c:yMode val="edge"/>
          <c:x val="0.2601804461942257"/>
          <c:y val="8.5972966734207087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45341207349081E-2"/>
          <c:y val="8.0369676917421154E-2"/>
          <c:w val="0.86171325459317583"/>
          <c:h val="0.77377721921567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'YPO-RI'!$T$3</c:f>
              <c:strCache>
                <c:ptCount val="1"/>
                <c:pt idx="0">
                  <c:v>RI 0-N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1.4868547681539808E-2"/>
                  <c:y val="-0.1984122017321124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0.0003x + 0.7774
R² = 0.19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'YPO-RI'!$S$4:$S$45</c:f>
              <c:numCache>
                <c:formatCode>General</c:formatCode>
                <c:ptCount val="42"/>
                <c:pt idx="2">
                  <c:v>2514.96</c:v>
                </c:pt>
                <c:pt idx="3">
                  <c:v>1878.2400000000002</c:v>
                </c:pt>
                <c:pt idx="4">
                  <c:v>2191.3584000000001</c:v>
                </c:pt>
                <c:pt idx="5">
                  <c:v>3445.5960000000005</c:v>
                </c:pt>
                <c:pt idx="6">
                  <c:v>3140.6759999999999</c:v>
                </c:pt>
                <c:pt idx="7">
                  <c:v>1981.9800000000002</c:v>
                </c:pt>
                <c:pt idx="8">
                  <c:v>2980.0848000000001</c:v>
                </c:pt>
                <c:pt idx="9">
                  <c:v>3002.4960000000005</c:v>
                </c:pt>
                <c:pt idx="10">
                  <c:v>4079.8800000000006</c:v>
                </c:pt>
                <c:pt idx="11">
                  <c:v>2606.1840000000002</c:v>
                </c:pt>
                <c:pt idx="12">
                  <c:v>2423.0639999999999</c:v>
                </c:pt>
                <c:pt idx="13">
                  <c:v>3463.8240000000005</c:v>
                </c:pt>
                <c:pt idx="14">
                  <c:v>2998.2960000000003</c:v>
                </c:pt>
                <c:pt idx="15">
                  <c:v>2329.4880000000003</c:v>
                </c:pt>
                <c:pt idx="16">
                  <c:v>3091.8720000000003</c:v>
                </c:pt>
                <c:pt idx="17">
                  <c:v>2888.4240000000004</c:v>
                </c:pt>
                <c:pt idx="18">
                  <c:v>4372.5360000000001</c:v>
                </c:pt>
                <c:pt idx="19">
                  <c:v>2851.8</c:v>
                </c:pt>
                <c:pt idx="20">
                  <c:v>3311.28</c:v>
                </c:pt>
                <c:pt idx="21">
                  <c:v>1981.7280000000001</c:v>
                </c:pt>
                <c:pt idx="22">
                  <c:v>2800.7918400000003</c:v>
                </c:pt>
                <c:pt idx="23">
                  <c:v>2924.9959200000003</c:v>
                </c:pt>
                <c:pt idx="24">
                  <c:v>3045.1344000000008</c:v>
                </c:pt>
                <c:pt idx="25">
                  <c:v>3088.2654969600003</c:v>
                </c:pt>
                <c:pt idx="26">
                  <c:v>2604.8674176000004</c:v>
                </c:pt>
                <c:pt idx="27">
                  <c:v>3572.8653945600008</c:v>
                </c:pt>
                <c:pt idx="28">
                  <c:v>3780.1235875200005</c:v>
                </c:pt>
                <c:pt idx="29">
                  <c:v>3630.6120614400006</c:v>
                </c:pt>
                <c:pt idx="30">
                  <c:v>3217.5555014400002</c:v>
                </c:pt>
                <c:pt idx="31">
                  <c:v>1877.3388950400001</c:v>
                </c:pt>
                <c:pt idx="32">
                  <c:v>3231.85451904</c:v>
                </c:pt>
                <c:pt idx="33">
                  <c:v>5996.1402412799998</c:v>
                </c:pt>
                <c:pt idx="34">
                  <c:v>4079.0400000000004</c:v>
                </c:pt>
                <c:pt idx="35">
                  <c:v>2874.7855113600003</c:v>
                </c:pt>
                <c:pt idx="36">
                  <c:v>2735.0400000000004</c:v>
                </c:pt>
                <c:pt idx="37">
                  <c:v>3474.2400000000002</c:v>
                </c:pt>
                <c:pt idx="38">
                  <c:v>5935.1040000000003</c:v>
                </c:pt>
                <c:pt idx="39">
                  <c:v>4907.9520000000002</c:v>
                </c:pt>
                <c:pt idx="40">
                  <c:v>2104.7040000000002</c:v>
                </c:pt>
                <c:pt idx="41">
                  <c:v>3003.1679999999997</c:v>
                </c:pt>
              </c:numCache>
            </c:numRef>
          </c:xVal>
          <c:yVal>
            <c:numRef>
              <c:f>'YPO-RI'!$T$4:$T$45</c:f>
              <c:numCache>
                <c:formatCode>General</c:formatCode>
                <c:ptCount val="42"/>
                <c:pt idx="2">
                  <c:v>1.0190605854322667</c:v>
                </c:pt>
                <c:pt idx="3">
                  <c:v>0.78139534883720929</c:v>
                </c:pt>
                <c:pt idx="4">
                  <c:v>1.6800731261425959</c:v>
                </c:pt>
                <c:pt idx="5">
                  <c:v>1.8817567567567572</c:v>
                </c:pt>
                <c:pt idx="6">
                  <c:v>2.0091027308192451</c:v>
                </c:pt>
                <c:pt idx="7">
                  <c:v>1.6987522281639929</c:v>
                </c:pt>
                <c:pt idx="8">
                  <c:v>1.8613138686131383</c:v>
                </c:pt>
                <c:pt idx="9">
                  <c:v>1.050630391506304</c:v>
                </c:pt>
                <c:pt idx="10">
                  <c:v>2.6531126304426045</c:v>
                </c:pt>
                <c:pt idx="11">
                  <c:v>1.9845209159524115</c:v>
                </c:pt>
                <c:pt idx="12">
                  <c:v>1.0110010000909173</c:v>
                </c:pt>
                <c:pt idx="13">
                  <c:v>0.97093739863769046</c:v>
                </c:pt>
                <c:pt idx="14">
                  <c:v>1.2093511164393826</c:v>
                </c:pt>
                <c:pt idx="15">
                  <c:v>1.4801028529447777</c:v>
                </c:pt>
                <c:pt idx="16">
                  <c:v>1.1393549185909739</c:v>
                </c:pt>
                <c:pt idx="17">
                  <c:v>1.3610723948511929</c:v>
                </c:pt>
                <c:pt idx="18">
                  <c:v>2.3329947363560803</c:v>
                </c:pt>
                <c:pt idx="19">
                  <c:v>2.2289939192924266</c:v>
                </c:pt>
                <c:pt idx="20">
                  <c:v>1.6591016548463358</c:v>
                </c:pt>
                <c:pt idx="21">
                  <c:v>1.3016994041050538</c:v>
                </c:pt>
                <c:pt idx="22">
                  <c:v>2.1658775786269877</c:v>
                </c:pt>
                <c:pt idx="23">
                  <c:v>2.1174603174603175</c:v>
                </c:pt>
                <c:pt idx="24">
                  <c:v>4.0850831742568863</c:v>
                </c:pt>
                <c:pt idx="25">
                  <c:v>1.5638683319486868</c:v>
                </c:pt>
                <c:pt idx="26">
                  <c:v>2.1518626174100377</c:v>
                </c:pt>
                <c:pt idx="27">
                  <c:v>2.8269042996555025</c:v>
                </c:pt>
                <c:pt idx="28">
                  <c:v>1.9762607549951794</c:v>
                </c:pt>
                <c:pt idx="29">
                  <c:v>2.8161939738653992</c:v>
                </c:pt>
                <c:pt idx="30">
                  <c:v>1.6275229389330952</c:v>
                </c:pt>
                <c:pt idx="31">
                  <c:v>0.76899288473525151</c:v>
                </c:pt>
                <c:pt idx="32">
                  <c:v>1.2065161863742739</c:v>
                </c:pt>
                <c:pt idx="33">
                  <c:v>2.2286212899293791</c:v>
                </c:pt>
                <c:pt idx="34">
                  <c:v>3.0349999999999997</c:v>
                </c:pt>
                <c:pt idx="35">
                  <c:v>1.7886837293071496</c:v>
                </c:pt>
                <c:pt idx="36">
                  <c:v>1.183139534883721</c:v>
                </c:pt>
                <c:pt idx="37">
                  <c:v>1.2997416020671835</c:v>
                </c:pt>
                <c:pt idx="38">
                  <c:v>2.0889309366130555</c:v>
                </c:pt>
                <c:pt idx="39">
                  <c:v>3.1562229904926529</c:v>
                </c:pt>
                <c:pt idx="40">
                  <c:v>2.4055299539170512</c:v>
                </c:pt>
                <c:pt idx="41">
                  <c:v>1.6245001817520897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'YPO-RI'!$U$3</c:f>
              <c:strCache>
                <c:ptCount val="1"/>
                <c:pt idx="0">
                  <c:v>RI 67-N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6090923009623798"/>
                  <c:y val="-0.3095608162986141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7E-05x + 0.8624
R² = 0.11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'YPO-RI'!$S$4:$S$45</c:f>
              <c:numCache>
                <c:formatCode>General</c:formatCode>
                <c:ptCount val="42"/>
                <c:pt idx="2">
                  <c:v>2514.96</c:v>
                </c:pt>
                <c:pt idx="3">
                  <c:v>1878.2400000000002</c:v>
                </c:pt>
                <c:pt idx="4">
                  <c:v>2191.3584000000001</c:v>
                </c:pt>
                <c:pt idx="5">
                  <c:v>3445.5960000000005</c:v>
                </c:pt>
                <c:pt idx="6">
                  <c:v>3140.6759999999999</c:v>
                </c:pt>
                <c:pt idx="7">
                  <c:v>1981.9800000000002</c:v>
                </c:pt>
                <c:pt idx="8">
                  <c:v>2980.0848000000001</c:v>
                </c:pt>
                <c:pt idx="9">
                  <c:v>3002.4960000000005</c:v>
                </c:pt>
                <c:pt idx="10">
                  <c:v>4079.8800000000006</c:v>
                </c:pt>
                <c:pt idx="11">
                  <c:v>2606.1840000000002</c:v>
                </c:pt>
                <c:pt idx="12">
                  <c:v>2423.0639999999999</c:v>
                </c:pt>
                <c:pt idx="13">
                  <c:v>3463.8240000000005</c:v>
                </c:pt>
                <c:pt idx="14">
                  <c:v>2998.2960000000003</c:v>
                </c:pt>
                <c:pt idx="15">
                  <c:v>2329.4880000000003</c:v>
                </c:pt>
                <c:pt idx="16">
                  <c:v>3091.8720000000003</c:v>
                </c:pt>
                <c:pt idx="17">
                  <c:v>2888.4240000000004</c:v>
                </c:pt>
                <c:pt idx="18">
                  <c:v>4372.5360000000001</c:v>
                </c:pt>
                <c:pt idx="19">
                  <c:v>2851.8</c:v>
                </c:pt>
                <c:pt idx="20">
                  <c:v>3311.28</c:v>
                </c:pt>
                <c:pt idx="21">
                  <c:v>1981.7280000000001</c:v>
                </c:pt>
                <c:pt idx="22">
                  <c:v>2800.7918400000003</c:v>
                </c:pt>
                <c:pt idx="23">
                  <c:v>2924.9959200000003</c:v>
                </c:pt>
                <c:pt idx="24">
                  <c:v>3045.1344000000008</c:v>
                </c:pt>
                <c:pt idx="25">
                  <c:v>3088.2654969600003</c:v>
                </c:pt>
                <c:pt idx="26">
                  <c:v>2604.8674176000004</c:v>
                </c:pt>
                <c:pt idx="27">
                  <c:v>3572.8653945600008</c:v>
                </c:pt>
                <c:pt idx="28">
                  <c:v>3780.1235875200005</c:v>
                </c:pt>
                <c:pt idx="29">
                  <c:v>3630.6120614400006</c:v>
                </c:pt>
                <c:pt idx="30">
                  <c:v>3217.5555014400002</c:v>
                </c:pt>
                <c:pt idx="31">
                  <c:v>1877.3388950400001</c:v>
                </c:pt>
                <c:pt idx="32">
                  <c:v>3231.85451904</c:v>
                </c:pt>
                <c:pt idx="33">
                  <c:v>5996.1402412799998</c:v>
                </c:pt>
                <c:pt idx="34">
                  <c:v>4079.0400000000004</c:v>
                </c:pt>
                <c:pt idx="35">
                  <c:v>2874.7855113600003</c:v>
                </c:pt>
                <c:pt idx="36">
                  <c:v>2735.0400000000004</c:v>
                </c:pt>
                <c:pt idx="37">
                  <c:v>3474.2400000000002</c:v>
                </c:pt>
                <c:pt idx="38">
                  <c:v>5935.1040000000003</c:v>
                </c:pt>
                <c:pt idx="39">
                  <c:v>4907.9520000000002</c:v>
                </c:pt>
                <c:pt idx="40">
                  <c:v>2104.7040000000002</c:v>
                </c:pt>
                <c:pt idx="41">
                  <c:v>3003.1679999999997</c:v>
                </c:pt>
              </c:numCache>
            </c:numRef>
          </c:xVal>
          <c:yVal>
            <c:numRef>
              <c:f>'YPO-RI'!$U$4:$U$45</c:f>
              <c:numCache>
                <c:formatCode>General</c:formatCode>
                <c:ptCount val="42"/>
                <c:pt idx="2">
                  <c:v>1.0624556422995031</c:v>
                </c:pt>
                <c:pt idx="3">
                  <c:v>0.87298890776456484</c:v>
                </c:pt>
                <c:pt idx="4">
                  <c:v>0.91716566866267446</c:v>
                </c:pt>
                <c:pt idx="5">
                  <c:v>1.0787604906391222</c:v>
                </c:pt>
                <c:pt idx="6">
                  <c:v>1.1651583710407238</c:v>
                </c:pt>
                <c:pt idx="7">
                  <c:v>1.0031578947368422</c:v>
                </c:pt>
                <c:pt idx="8">
                  <c:v>0.97179878048780466</c:v>
                </c:pt>
                <c:pt idx="9">
                  <c:v>1.0319363879293488</c:v>
                </c:pt>
                <c:pt idx="10">
                  <c:v>1.057263037139716</c:v>
                </c:pt>
                <c:pt idx="11">
                  <c:v>1.1110872367855607</c:v>
                </c:pt>
                <c:pt idx="12">
                  <c:v>0.84937366330583564</c:v>
                </c:pt>
                <c:pt idx="13">
                  <c:v>0.73277845777233774</c:v>
                </c:pt>
                <c:pt idx="14">
                  <c:v>0.90435367288619939</c:v>
                </c:pt>
                <c:pt idx="15">
                  <c:v>0.87177268137891228</c:v>
                </c:pt>
                <c:pt idx="16">
                  <c:v>1.0346882554674761</c:v>
                </c:pt>
                <c:pt idx="17">
                  <c:v>0.97303792274778711</c:v>
                </c:pt>
                <c:pt idx="18">
                  <c:v>1.1024130558100973</c:v>
                </c:pt>
                <c:pt idx="19">
                  <c:v>1.019919059061591</c:v>
                </c:pt>
                <c:pt idx="20">
                  <c:v>0.89015728056823951</c:v>
                </c:pt>
                <c:pt idx="21">
                  <c:v>1.0175983436853002</c:v>
                </c:pt>
                <c:pt idx="22">
                  <c:v>1.0132099351368455</c:v>
                </c:pt>
                <c:pt idx="23">
                  <c:v>0.98032171143953628</c:v>
                </c:pt>
                <c:pt idx="24">
                  <c:v>1.3730522456461962</c:v>
                </c:pt>
                <c:pt idx="25">
                  <c:v>1.1112396462663159</c:v>
                </c:pt>
                <c:pt idx="26">
                  <c:v>1.4597604495143439</c:v>
                </c:pt>
                <c:pt idx="27">
                  <c:v>1.4068868934817202</c:v>
                </c:pt>
                <c:pt idx="28">
                  <c:v>1.0767886004736271</c:v>
                </c:pt>
                <c:pt idx="29">
                  <c:v>1.4569381189681956</c:v>
                </c:pt>
                <c:pt idx="30">
                  <c:v>0.94764957332287747</c:v>
                </c:pt>
                <c:pt idx="31">
                  <c:v>0.75758567418894096</c:v>
                </c:pt>
                <c:pt idx="32">
                  <c:v>0.98451182215333866</c:v>
                </c:pt>
                <c:pt idx="33">
                  <c:v>1.1662100452702302</c:v>
                </c:pt>
                <c:pt idx="34">
                  <c:v>1.1303538175046555</c:v>
                </c:pt>
                <c:pt idx="35">
                  <c:v>1.1222805581984681</c:v>
                </c:pt>
                <c:pt idx="36">
                  <c:v>1.2041420118343196</c:v>
                </c:pt>
                <c:pt idx="37">
                  <c:v>1.0817204301075269</c:v>
                </c:pt>
                <c:pt idx="38">
                  <c:v>1.0799706529713866</c:v>
                </c:pt>
                <c:pt idx="39">
                  <c:v>1.6785796368650885</c:v>
                </c:pt>
                <c:pt idx="40">
                  <c:v>1.3384615384615384</c:v>
                </c:pt>
                <c:pt idx="41">
                  <c:v>1.2674418604651161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232576"/>
        <c:axId val="182234496"/>
      </c:scatterChart>
      <c:valAx>
        <c:axId val="182232576"/>
        <c:scaling>
          <c:orientation val="minMax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Maximum</a:t>
                </a:r>
                <a:r>
                  <a:rPr lang="en-US" baseline="0"/>
                  <a:t> Yield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2234496"/>
        <c:crosses val="autoZero"/>
        <c:crossBetween val="midCat"/>
      </c:valAx>
      <c:valAx>
        <c:axId val="182234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2232576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3375131233595801"/>
          <c:y val="5.9801482469414448E-2"/>
          <c:w val="0.1301375765529309"/>
          <c:h val="0.1674342335872511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Lahoma</a:t>
            </a:r>
            <a:r>
              <a:rPr lang="en-US" sz="1600" baseline="0"/>
              <a:t> OK, 1971-2011</a:t>
            </a:r>
            <a:endParaRPr lang="en-US" sz="1600"/>
          </a:p>
        </c:rich>
      </c:tx>
      <c:layout>
        <c:manualLayout>
          <c:xMode val="edge"/>
          <c:yMode val="edge"/>
          <c:x val="0.29351377952755903"/>
          <c:y val="8.5972966734207087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678674540682414"/>
          <c:y val="8.0369676917421154E-2"/>
          <c:w val="0.82837992125984261"/>
          <c:h val="0.77377721921567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'YPO-RI'!$T$3</c:f>
              <c:strCache>
                <c:ptCount val="1"/>
                <c:pt idx="0">
                  <c:v>RI 0-N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1.4868547681539808E-2"/>
                  <c:y val="-0.1984122017321124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0.0003x + 0.7774
R² = 0.19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'YPO-RI'!$V$4:$V$45</c:f>
              <c:numCache>
                <c:formatCode>General</c:formatCode>
                <c:ptCount val="42"/>
                <c:pt idx="2">
                  <c:v>1.0190605854322667</c:v>
                </c:pt>
                <c:pt idx="3">
                  <c:v>0.78139534883720929</c:v>
                </c:pt>
                <c:pt idx="4">
                  <c:v>1.6800731261425959</c:v>
                </c:pt>
                <c:pt idx="5">
                  <c:v>1.8817567567567572</c:v>
                </c:pt>
                <c:pt idx="6">
                  <c:v>2.0091027308192451</c:v>
                </c:pt>
                <c:pt idx="7">
                  <c:v>1.6987522281639929</c:v>
                </c:pt>
                <c:pt idx="8">
                  <c:v>1.8613138686131383</c:v>
                </c:pt>
                <c:pt idx="9">
                  <c:v>1.050630391506304</c:v>
                </c:pt>
                <c:pt idx="10">
                  <c:v>2.6531126304426045</c:v>
                </c:pt>
                <c:pt idx="11">
                  <c:v>1.9845209159524115</c:v>
                </c:pt>
                <c:pt idx="12">
                  <c:v>1.0110010000909173</c:v>
                </c:pt>
                <c:pt idx="13">
                  <c:v>0.97093739863769046</c:v>
                </c:pt>
                <c:pt idx="14">
                  <c:v>1.2093511164393826</c:v>
                </c:pt>
                <c:pt idx="15">
                  <c:v>1.4801028529447777</c:v>
                </c:pt>
                <c:pt idx="16">
                  <c:v>1.1393549185909739</c:v>
                </c:pt>
                <c:pt idx="17">
                  <c:v>1.3610723948511929</c:v>
                </c:pt>
                <c:pt idx="18">
                  <c:v>2.3329947363560803</c:v>
                </c:pt>
                <c:pt idx="19">
                  <c:v>2.2289939192924266</c:v>
                </c:pt>
                <c:pt idx="20">
                  <c:v>1.6591016548463358</c:v>
                </c:pt>
                <c:pt idx="21">
                  <c:v>1.3016994041050538</c:v>
                </c:pt>
                <c:pt idx="22">
                  <c:v>2.1658775786269877</c:v>
                </c:pt>
                <c:pt idx="23">
                  <c:v>2.1174603174603175</c:v>
                </c:pt>
                <c:pt idx="24">
                  <c:v>4.0850831742568863</c:v>
                </c:pt>
                <c:pt idx="25">
                  <c:v>1.5638683319486868</c:v>
                </c:pt>
                <c:pt idx="26">
                  <c:v>2.1518626174100377</c:v>
                </c:pt>
                <c:pt idx="27">
                  <c:v>2.8269042996555025</c:v>
                </c:pt>
                <c:pt idx="28">
                  <c:v>1.9762607549951794</c:v>
                </c:pt>
                <c:pt idx="29">
                  <c:v>2.8161939738653992</c:v>
                </c:pt>
                <c:pt idx="30">
                  <c:v>1.6275229389330952</c:v>
                </c:pt>
                <c:pt idx="31">
                  <c:v>0.76899288473525151</c:v>
                </c:pt>
                <c:pt idx="32">
                  <c:v>1.2065161863742739</c:v>
                </c:pt>
                <c:pt idx="33">
                  <c:v>2.2286212899293791</c:v>
                </c:pt>
                <c:pt idx="34">
                  <c:v>3.0349999999999997</c:v>
                </c:pt>
                <c:pt idx="35">
                  <c:v>1.7886837293071496</c:v>
                </c:pt>
                <c:pt idx="36">
                  <c:v>1.183139534883721</c:v>
                </c:pt>
                <c:pt idx="37">
                  <c:v>1.2997416020671835</c:v>
                </c:pt>
                <c:pt idx="38">
                  <c:v>2.0889309366130555</c:v>
                </c:pt>
                <c:pt idx="39">
                  <c:v>3.1562229904926529</c:v>
                </c:pt>
                <c:pt idx="40">
                  <c:v>2.4055299539170512</c:v>
                </c:pt>
                <c:pt idx="41">
                  <c:v>1.6245001817520897</c:v>
                </c:pt>
              </c:numCache>
            </c:numRef>
          </c:xVal>
          <c:yVal>
            <c:numRef>
              <c:f>'YPO-RI'!$X$4:$X$45</c:f>
              <c:numCache>
                <c:formatCode>General</c:formatCode>
                <c:ptCount val="42"/>
                <c:pt idx="2">
                  <c:v>2514.96</c:v>
                </c:pt>
                <c:pt idx="3">
                  <c:v>1878.2400000000002</c:v>
                </c:pt>
                <c:pt idx="4">
                  <c:v>2191.3584000000001</c:v>
                </c:pt>
                <c:pt idx="5">
                  <c:v>3445.5960000000005</c:v>
                </c:pt>
                <c:pt idx="6">
                  <c:v>3140.6759999999999</c:v>
                </c:pt>
                <c:pt idx="7">
                  <c:v>1981.9800000000002</c:v>
                </c:pt>
                <c:pt idx="8">
                  <c:v>2980.0848000000001</c:v>
                </c:pt>
                <c:pt idx="9">
                  <c:v>3002.4960000000005</c:v>
                </c:pt>
                <c:pt idx="10">
                  <c:v>4079.8800000000006</c:v>
                </c:pt>
                <c:pt idx="11">
                  <c:v>2606.1840000000002</c:v>
                </c:pt>
                <c:pt idx="12">
                  <c:v>2423.0639999999999</c:v>
                </c:pt>
                <c:pt idx="13">
                  <c:v>3463.8240000000005</c:v>
                </c:pt>
                <c:pt idx="14">
                  <c:v>2998.2960000000003</c:v>
                </c:pt>
                <c:pt idx="15">
                  <c:v>2329.4880000000003</c:v>
                </c:pt>
                <c:pt idx="16">
                  <c:v>3091.8720000000003</c:v>
                </c:pt>
                <c:pt idx="17">
                  <c:v>2888.4240000000004</c:v>
                </c:pt>
                <c:pt idx="18">
                  <c:v>4372.5360000000001</c:v>
                </c:pt>
                <c:pt idx="19">
                  <c:v>2851.8</c:v>
                </c:pt>
                <c:pt idx="20">
                  <c:v>3311.28</c:v>
                </c:pt>
                <c:pt idx="21">
                  <c:v>1981.7280000000001</c:v>
                </c:pt>
                <c:pt idx="22">
                  <c:v>2800.7918400000003</c:v>
                </c:pt>
                <c:pt idx="23">
                  <c:v>2924.9959200000003</c:v>
                </c:pt>
                <c:pt idx="24">
                  <c:v>3045.1344000000008</c:v>
                </c:pt>
                <c:pt idx="25">
                  <c:v>3088.2654969600003</c:v>
                </c:pt>
                <c:pt idx="26">
                  <c:v>2604.8674176000004</c:v>
                </c:pt>
                <c:pt idx="27">
                  <c:v>3572.8653945600008</c:v>
                </c:pt>
                <c:pt idx="28">
                  <c:v>3780.1235875200005</c:v>
                </c:pt>
                <c:pt idx="29">
                  <c:v>3630.6120614400006</c:v>
                </c:pt>
                <c:pt idx="30">
                  <c:v>3217.5555014400002</c:v>
                </c:pt>
                <c:pt idx="31">
                  <c:v>1877.3388950400001</c:v>
                </c:pt>
                <c:pt idx="32">
                  <c:v>3231.85451904</c:v>
                </c:pt>
                <c:pt idx="33">
                  <c:v>5996.1402412799998</c:v>
                </c:pt>
                <c:pt idx="34">
                  <c:v>4079.0400000000004</c:v>
                </c:pt>
                <c:pt idx="35">
                  <c:v>2874.7855113600003</c:v>
                </c:pt>
                <c:pt idx="36">
                  <c:v>2735.0400000000004</c:v>
                </c:pt>
                <c:pt idx="37">
                  <c:v>3474.2400000000002</c:v>
                </c:pt>
                <c:pt idx="38">
                  <c:v>5935.1040000000003</c:v>
                </c:pt>
                <c:pt idx="39">
                  <c:v>4907.9520000000002</c:v>
                </c:pt>
                <c:pt idx="40">
                  <c:v>2104.7040000000002</c:v>
                </c:pt>
                <c:pt idx="41">
                  <c:v>3003.1679999999997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'YPO-RI'!$U$3</c:f>
              <c:strCache>
                <c:ptCount val="1"/>
                <c:pt idx="0">
                  <c:v>RI 67-N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3.0904418197725284E-2"/>
                  <c:y val="-0.1159656997272735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7E-05x + 0.8624
R² = 0.11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'YPO-RI'!$W$4:$W$45</c:f>
              <c:numCache>
                <c:formatCode>General</c:formatCode>
                <c:ptCount val="42"/>
                <c:pt idx="2">
                  <c:v>1.0624556422995031</c:v>
                </c:pt>
                <c:pt idx="3">
                  <c:v>0.87298890776456484</c:v>
                </c:pt>
                <c:pt idx="4">
                  <c:v>0.91716566866267446</c:v>
                </c:pt>
                <c:pt idx="5">
                  <c:v>1.0787604906391222</c:v>
                </c:pt>
                <c:pt idx="6">
                  <c:v>1.1651583710407238</c:v>
                </c:pt>
                <c:pt idx="7">
                  <c:v>1.0031578947368422</c:v>
                </c:pt>
                <c:pt idx="8">
                  <c:v>0.97179878048780466</c:v>
                </c:pt>
                <c:pt idx="9">
                  <c:v>1.0319363879293488</c:v>
                </c:pt>
                <c:pt idx="10">
                  <c:v>1.057263037139716</c:v>
                </c:pt>
                <c:pt idx="11">
                  <c:v>1.1110872367855607</c:v>
                </c:pt>
                <c:pt idx="12">
                  <c:v>0.84937366330583564</c:v>
                </c:pt>
                <c:pt idx="13">
                  <c:v>0.73277845777233774</c:v>
                </c:pt>
                <c:pt idx="14">
                  <c:v>0.90435367288619939</c:v>
                </c:pt>
                <c:pt idx="15">
                  <c:v>0.87177268137891228</c:v>
                </c:pt>
                <c:pt idx="16">
                  <c:v>1.0346882554674761</c:v>
                </c:pt>
                <c:pt idx="17">
                  <c:v>0.97303792274778711</c:v>
                </c:pt>
                <c:pt idx="18">
                  <c:v>1.1024130558100973</c:v>
                </c:pt>
                <c:pt idx="19">
                  <c:v>1.019919059061591</c:v>
                </c:pt>
                <c:pt idx="20">
                  <c:v>0.89015728056823951</c:v>
                </c:pt>
                <c:pt idx="21">
                  <c:v>1.0175983436853002</c:v>
                </c:pt>
                <c:pt idx="22">
                  <c:v>1.0132099351368455</c:v>
                </c:pt>
                <c:pt idx="23">
                  <c:v>0.98032171143953628</c:v>
                </c:pt>
                <c:pt idx="24">
                  <c:v>1.3730522456461962</c:v>
                </c:pt>
                <c:pt idx="25">
                  <c:v>1.1112396462663159</c:v>
                </c:pt>
                <c:pt idx="26">
                  <c:v>1.4597604495143439</c:v>
                </c:pt>
                <c:pt idx="27">
                  <c:v>1.4068868934817202</c:v>
                </c:pt>
                <c:pt idx="28">
                  <c:v>1.0767886004736271</c:v>
                </c:pt>
                <c:pt idx="29">
                  <c:v>1.4569381189681956</c:v>
                </c:pt>
                <c:pt idx="30">
                  <c:v>0.94764957332287747</c:v>
                </c:pt>
                <c:pt idx="31">
                  <c:v>0.75758567418894096</c:v>
                </c:pt>
                <c:pt idx="32">
                  <c:v>0.98451182215333866</c:v>
                </c:pt>
                <c:pt idx="33">
                  <c:v>1.1662100452702302</c:v>
                </c:pt>
                <c:pt idx="34">
                  <c:v>1.1303538175046555</c:v>
                </c:pt>
                <c:pt idx="35">
                  <c:v>1.1222805581984681</c:v>
                </c:pt>
                <c:pt idx="36">
                  <c:v>1.2041420118343196</c:v>
                </c:pt>
                <c:pt idx="37">
                  <c:v>1.0817204301075269</c:v>
                </c:pt>
                <c:pt idx="38">
                  <c:v>1.0799706529713866</c:v>
                </c:pt>
                <c:pt idx="39">
                  <c:v>1.6785796368650885</c:v>
                </c:pt>
                <c:pt idx="40">
                  <c:v>1.3384615384615384</c:v>
                </c:pt>
                <c:pt idx="41">
                  <c:v>1.2674418604651161</c:v>
                </c:pt>
              </c:numCache>
            </c:numRef>
          </c:xVal>
          <c:yVal>
            <c:numRef>
              <c:f>'YPO-RI'!$X$4:$X$45</c:f>
              <c:numCache>
                <c:formatCode>General</c:formatCode>
                <c:ptCount val="42"/>
                <c:pt idx="2">
                  <c:v>2514.96</c:v>
                </c:pt>
                <c:pt idx="3">
                  <c:v>1878.2400000000002</c:v>
                </c:pt>
                <c:pt idx="4">
                  <c:v>2191.3584000000001</c:v>
                </c:pt>
                <c:pt idx="5">
                  <c:v>3445.5960000000005</c:v>
                </c:pt>
                <c:pt idx="6">
                  <c:v>3140.6759999999999</c:v>
                </c:pt>
                <c:pt idx="7">
                  <c:v>1981.9800000000002</c:v>
                </c:pt>
                <c:pt idx="8">
                  <c:v>2980.0848000000001</c:v>
                </c:pt>
                <c:pt idx="9">
                  <c:v>3002.4960000000005</c:v>
                </c:pt>
                <c:pt idx="10">
                  <c:v>4079.8800000000006</c:v>
                </c:pt>
                <c:pt idx="11">
                  <c:v>2606.1840000000002</c:v>
                </c:pt>
                <c:pt idx="12">
                  <c:v>2423.0639999999999</c:v>
                </c:pt>
                <c:pt idx="13">
                  <c:v>3463.8240000000005</c:v>
                </c:pt>
                <c:pt idx="14">
                  <c:v>2998.2960000000003</c:v>
                </c:pt>
                <c:pt idx="15">
                  <c:v>2329.4880000000003</c:v>
                </c:pt>
                <c:pt idx="16">
                  <c:v>3091.8720000000003</c:v>
                </c:pt>
                <c:pt idx="17">
                  <c:v>2888.4240000000004</c:v>
                </c:pt>
                <c:pt idx="18">
                  <c:v>4372.5360000000001</c:v>
                </c:pt>
                <c:pt idx="19">
                  <c:v>2851.8</c:v>
                </c:pt>
                <c:pt idx="20">
                  <c:v>3311.28</c:v>
                </c:pt>
                <c:pt idx="21">
                  <c:v>1981.7280000000001</c:v>
                </c:pt>
                <c:pt idx="22">
                  <c:v>2800.7918400000003</c:v>
                </c:pt>
                <c:pt idx="23">
                  <c:v>2924.9959200000003</c:v>
                </c:pt>
                <c:pt idx="24">
                  <c:v>3045.1344000000008</c:v>
                </c:pt>
                <c:pt idx="25">
                  <c:v>3088.2654969600003</c:v>
                </c:pt>
                <c:pt idx="26">
                  <c:v>2604.8674176000004</c:v>
                </c:pt>
                <c:pt idx="27">
                  <c:v>3572.8653945600008</c:v>
                </c:pt>
                <c:pt idx="28">
                  <c:v>3780.1235875200005</c:v>
                </c:pt>
                <c:pt idx="29">
                  <c:v>3630.6120614400006</c:v>
                </c:pt>
                <c:pt idx="30">
                  <c:v>3217.5555014400002</c:v>
                </c:pt>
                <c:pt idx="31">
                  <c:v>1877.3388950400001</c:v>
                </c:pt>
                <c:pt idx="32">
                  <c:v>3231.85451904</c:v>
                </c:pt>
                <c:pt idx="33">
                  <c:v>5996.1402412799998</c:v>
                </c:pt>
                <c:pt idx="34">
                  <c:v>4079.0400000000004</c:v>
                </c:pt>
                <c:pt idx="35">
                  <c:v>2874.7855113600003</c:v>
                </c:pt>
                <c:pt idx="36">
                  <c:v>2735.0400000000004</c:v>
                </c:pt>
                <c:pt idx="37">
                  <c:v>3474.2400000000002</c:v>
                </c:pt>
                <c:pt idx="38">
                  <c:v>5935.1040000000003</c:v>
                </c:pt>
                <c:pt idx="39">
                  <c:v>4907.9520000000002</c:v>
                </c:pt>
                <c:pt idx="40">
                  <c:v>2104.7040000000002</c:v>
                </c:pt>
                <c:pt idx="41">
                  <c:v>3003.1679999999997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285056"/>
        <c:axId val="182286976"/>
      </c:scatterChart>
      <c:valAx>
        <c:axId val="18228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2286976"/>
        <c:crosses val="autoZero"/>
        <c:crossBetween val="midCat"/>
      </c:valAx>
      <c:valAx>
        <c:axId val="182286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Maximum</a:t>
                </a:r>
                <a:r>
                  <a:rPr lang="en-US" baseline="0"/>
                  <a:t> yield, Mg/ha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2285056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3375131233595801"/>
          <c:y val="5.9801482469414448E-2"/>
          <c:w val="0.1301375765529309"/>
          <c:h val="0.1674342335872511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4396325459318"/>
          <c:y val="2.8252405949256341E-2"/>
          <c:w val="0.87287587646314924"/>
          <c:h val="0.79221538216813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 Response'!$I$2</c:f>
              <c:strCache>
                <c:ptCount val="1"/>
                <c:pt idx="0">
                  <c:v>60-20-60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Ref>
              <c:f>'P Response'!$G$3:$G$45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'P Response'!$H$3:$H$45</c:f>
              <c:numCache>
                <c:formatCode>General</c:formatCode>
                <c:ptCount val="43"/>
                <c:pt idx="0">
                  <c:v>30.75</c:v>
                </c:pt>
                <c:pt idx="1">
                  <c:v>27.4025</c:v>
                </c:pt>
                <c:pt idx="3">
                  <c:v>24.230250000000002</c:v>
                </c:pt>
                <c:pt idx="4">
                  <c:v>51.183</c:v>
                </c:pt>
                <c:pt idx="5">
                  <c:v>39.960250000000002</c:v>
                </c:pt>
                <c:pt idx="6">
                  <c:v>26.075500000000002</c:v>
                </c:pt>
                <c:pt idx="7">
                  <c:v>37.419249999999998</c:v>
                </c:pt>
                <c:pt idx="8">
                  <c:v>35.67</c:v>
                </c:pt>
                <c:pt idx="9">
                  <c:v>42.505000000000003</c:v>
                </c:pt>
                <c:pt idx="10">
                  <c:v>34.817500000000003</c:v>
                </c:pt>
                <c:pt idx="11">
                  <c:v>16.88</c:v>
                </c:pt>
                <c:pt idx="12">
                  <c:v>44.377499999999998</c:v>
                </c:pt>
                <c:pt idx="13">
                  <c:v>36.722499999999997</c:v>
                </c:pt>
                <c:pt idx="14">
                  <c:v>30.672499999999999</c:v>
                </c:pt>
                <c:pt idx="15">
                  <c:v>40.8675</c:v>
                </c:pt>
                <c:pt idx="16">
                  <c:v>37.237499999999997</c:v>
                </c:pt>
                <c:pt idx="17">
                  <c:v>62.92</c:v>
                </c:pt>
                <c:pt idx="18">
                  <c:v>42.5</c:v>
                </c:pt>
                <c:pt idx="19">
                  <c:v>50.91</c:v>
                </c:pt>
                <c:pt idx="20">
                  <c:v>29.767499999999998</c:v>
                </c:pt>
                <c:pt idx="21">
                  <c:v>42.582925000000003</c:v>
                </c:pt>
                <c:pt idx="22">
                  <c:v>38.841000000000001</c:v>
                </c:pt>
                <c:pt idx="23">
                  <c:v>34.115949999999998</c:v>
                </c:pt>
                <c:pt idx="24">
                  <c:v>36.012692399999999</c:v>
                </c:pt>
                <c:pt idx="25">
                  <c:v>26.472024000000001</c:v>
                </c:pt>
                <c:pt idx="26">
                  <c:v>43.230431799999998</c:v>
                </c:pt>
                <c:pt idx="27">
                  <c:v>40.863692100000002</c:v>
                </c:pt>
                <c:pt idx="28">
                  <c:v>47.754686300000003</c:v>
                </c:pt>
                <c:pt idx="29">
                  <c:v>36.465415900000004</c:v>
                </c:pt>
                <c:pt idx="30">
                  <c:v>22.302078099999999</c:v>
                </c:pt>
                <c:pt idx="31">
                  <c:v>35.8446268</c:v>
                </c:pt>
                <c:pt idx="32">
                  <c:v>79.475419200000005</c:v>
                </c:pt>
                <c:pt idx="33">
                  <c:v>60.836623500000002</c:v>
                </c:pt>
                <c:pt idx="34">
                  <c:v>44.892849400000003</c:v>
                </c:pt>
                <c:pt idx="35">
                  <c:v>53.106450299999999</c:v>
                </c:pt>
                <c:pt idx="37">
                  <c:v>76.689059599999993</c:v>
                </c:pt>
                <c:pt idx="38">
                  <c:v>44.082500000000003</c:v>
                </c:pt>
                <c:pt idx="39">
                  <c:v>24.700080400000001</c:v>
                </c:pt>
                <c:pt idx="40">
                  <c:v>45.116835899999998</c:v>
                </c:pt>
                <c:pt idx="41">
                  <c:v>52.6380622</c:v>
                </c:pt>
                <c:pt idx="42">
                  <c:v>34.951424099999997</c:v>
                </c:pt>
              </c:numCache>
            </c:numRef>
          </c:val>
        </c:ser>
        <c:ser>
          <c:idx val="1"/>
          <c:order val="1"/>
          <c:tx>
            <c:strRef>
              <c:f>'P Response'!$L$2</c:f>
              <c:strCache>
                <c:ptCount val="1"/>
                <c:pt idx="0">
                  <c:v>60-80-60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Ref>
              <c:f>'P Response'!$G$3:$G$45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'P Response'!$L$3:$L$45</c:f>
              <c:numCache>
                <c:formatCode>General</c:formatCode>
                <c:ptCount val="43"/>
                <c:pt idx="0">
                  <c:v>35.950000000000003</c:v>
                </c:pt>
                <c:pt idx="1">
                  <c:v>27.072500000000002</c:v>
                </c:pt>
                <c:pt idx="3">
                  <c:v>34.273249999999997</c:v>
                </c:pt>
                <c:pt idx="4">
                  <c:v>46.826999999999998</c:v>
                </c:pt>
                <c:pt idx="5">
                  <c:v>39.294750000000001</c:v>
                </c:pt>
                <c:pt idx="6">
                  <c:v>33.154000000000003</c:v>
                </c:pt>
                <c:pt idx="7">
                  <c:v>39.536749999999998</c:v>
                </c:pt>
                <c:pt idx="8">
                  <c:v>38.585000000000001</c:v>
                </c:pt>
                <c:pt idx="9">
                  <c:v>52.994999999999997</c:v>
                </c:pt>
                <c:pt idx="10">
                  <c:v>40.777500000000003</c:v>
                </c:pt>
                <c:pt idx="11">
                  <c:v>34.392499999999998</c:v>
                </c:pt>
                <c:pt idx="12">
                  <c:v>48.612499999999997</c:v>
                </c:pt>
                <c:pt idx="13">
                  <c:v>50.667499999999997</c:v>
                </c:pt>
                <c:pt idx="14">
                  <c:v>34.817500000000003</c:v>
                </c:pt>
                <c:pt idx="15">
                  <c:v>46.402500000000003</c:v>
                </c:pt>
                <c:pt idx="16">
                  <c:v>36.842500000000001</c:v>
                </c:pt>
                <c:pt idx="17">
                  <c:v>61.012500000000003</c:v>
                </c:pt>
                <c:pt idx="18">
                  <c:v>37.842500000000001</c:v>
                </c:pt>
                <c:pt idx="19">
                  <c:v>48.672499999999999</c:v>
                </c:pt>
                <c:pt idx="20">
                  <c:v>30.34</c:v>
                </c:pt>
                <c:pt idx="21">
                  <c:v>40.45635</c:v>
                </c:pt>
                <c:pt idx="22">
                  <c:v>33.964700000000001</c:v>
                </c:pt>
                <c:pt idx="23">
                  <c:v>32.787975000000003</c:v>
                </c:pt>
                <c:pt idx="24">
                  <c:v>41.160686499999997</c:v>
                </c:pt>
                <c:pt idx="25">
                  <c:v>37.337943899999999</c:v>
                </c:pt>
                <c:pt idx="26">
                  <c:v>37.647171800000002</c:v>
                </c:pt>
                <c:pt idx="27">
                  <c:v>54.654971400000001</c:v>
                </c:pt>
                <c:pt idx="28">
                  <c:v>48.729201199999999</c:v>
                </c:pt>
                <c:pt idx="29">
                  <c:v>43.882863399999998</c:v>
                </c:pt>
                <c:pt idx="30">
                  <c:v>31.627083299999999</c:v>
                </c:pt>
                <c:pt idx="31">
                  <c:v>48.821596499999998</c:v>
                </c:pt>
                <c:pt idx="32">
                  <c:v>84.178925300000003</c:v>
                </c:pt>
                <c:pt idx="33">
                  <c:v>63.4373857</c:v>
                </c:pt>
                <c:pt idx="34">
                  <c:v>35.779789299999997</c:v>
                </c:pt>
                <c:pt idx="35">
                  <c:v>35.486469999999997</c:v>
                </c:pt>
                <c:pt idx="37">
                  <c:v>86.091797799999995</c:v>
                </c:pt>
                <c:pt idx="38">
                  <c:v>50.222499999999997</c:v>
                </c:pt>
                <c:pt idx="39">
                  <c:v>23.105435700000001</c:v>
                </c:pt>
                <c:pt idx="40">
                  <c:v>48.566443499999998</c:v>
                </c:pt>
                <c:pt idx="41">
                  <c:v>58.595059200000001</c:v>
                </c:pt>
                <c:pt idx="42">
                  <c:v>40.6551045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81184"/>
        <c:axId val="182391552"/>
      </c:barChart>
      <c:catAx>
        <c:axId val="18238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2391552"/>
        <c:crosses val="autoZero"/>
        <c:auto val="1"/>
        <c:lblAlgn val="ctr"/>
        <c:lblOffset val="100"/>
        <c:noMultiLvlLbl val="0"/>
      </c:catAx>
      <c:valAx>
        <c:axId val="1823915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Yield,</a:t>
                </a:r>
                <a:r>
                  <a:rPr lang="en-US" baseline="0"/>
                  <a:t> bu/ac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23811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559055118110239"/>
          <c:y val="4.1666666666666664E-2"/>
          <c:w val="0.21104090113735779"/>
          <c:h val="0.227235710119568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3009495529005212E-2"/>
          <c:y val="0.13999134365083174"/>
          <c:w val="0.84911933775302662"/>
          <c:h val="0.808333696763177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'P Response'!$P$2</c:f>
              <c:strCache>
                <c:ptCount val="1"/>
                <c:pt idx="0">
                  <c:v>60-60-60 minus 60-0-60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4544468097764373"/>
                  <c:y val="-0.29759077164279696"/>
                </c:manualLayout>
              </c:layout>
              <c:numFmt formatCode="General" sourceLinked="0"/>
            </c:trendlineLbl>
          </c:trendline>
          <c:xVal>
            <c:numRef>
              <c:f>'P Response'!$G$3:$G$45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xVal>
          <c:yVal>
            <c:numRef>
              <c:f>'P Response'!$P$3:$P$45</c:f>
              <c:numCache>
                <c:formatCode>General</c:formatCode>
                <c:ptCount val="43"/>
                <c:pt idx="0">
                  <c:v>4.7999999999999972</c:v>
                </c:pt>
                <c:pt idx="1">
                  <c:v>-1.7525000000000013</c:v>
                </c:pt>
                <c:pt idx="2">
                  <c:v>0</c:v>
                </c:pt>
                <c:pt idx="3">
                  <c:v>9.4984999999999964</c:v>
                </c:pt>
                <c:pt idx="4">
                  <c:v>-5.9592499999999973</c:v>
                </c:pt>
                <c:pt idx="5">
                  <c:v>-2.0570000000000022</c:v>
                </c:pt>
                <c:pt idx="6">
                  <c:v>4.597999999999999</c:v>
                </c:pt>
                <c:pt idx="7">
                  <c:v>2.2082499999999996</c:v>
                </c:pt>
                <c:pt idx="8">
                  <c:v>-2.9074999999999989</c:v>
                </c:pt>
                <c:pt idx="9">
                  <c:v>8.5874999999999986</c:v>
                </c:pt>
                <c:pt idx="10">
                  <c:v>-1.1799999999999997</c:v>
                </c:pt>
                <c:pt idx="11">
                  <c:v>16.940000000000001</c:v>
                </c:pt>
                <c:pt idx="12">
                  <c:v>6.3524999999999991</c:v>
                </c:pt>
                <c:pt idx="13">
                  <c:v>5.9300000000000068</c:v>
                </c:pt>
                <c:pt idx="14">
                  <c:v>4.5975000000000037</c:v>
                </c:pt>
                <c:pt idx="15">
                  <c:v>3.3250000000000028</c:v>
                </c:pt>
                <c:pt idx="16">
                  <c:v>3.6925000000000026</c:v>
                </c:pt>
                <c:pt idx="17">
                  <c:v>-3.5700000000000003</c:v>
                </c:pt>
                <c:pt idx="18">
                  <c:v>-1.7824999999999989</c:v>
                </c:pt>
                <c:pt idx="19">
                  <c:v>2.9650000000000034</c:v>
                </c:pt>
                <c:pt idx="20">
                  <c:v>-0.48749999999999716</c:v>
                </c:pt>
                <c:pt idx="21">
                  <c:v>-5.1092250000000021</c:v>
                </c:pt>
                <c:pt idx="22">
                  <c:v>-3.3396000000000043</c:v>
                </c:pt>
                <c:pt idx="23">
                  <c:v>-3.521099999999997</c:v>
                </c:pt>
                <c:pt idx="24">
                  <c:v>6.7280912000000015</c:v>
                </c:pt>
                <c:pt idx="25">
                  <c:v>8.840880699999996</c:v>
                </c:pt>
                <c:pt idx="26">
                  <c:v>-6.876009499999995</c:v>
                </c:pt>
                <c:pt idx="27">
                  <c:v>11.942340299999998</c:v>
                </c:pt>
                <c:pt idx="28">
                  <c:v>-1.9438650000000024</c:v>
                </c:pt>
                <c:pt idx="29">
                  <c:v>7.994853599999999</c:v>
                </c:pt>
                <c:pt idx="30">
                  <c:v>9.0886199000000012</c:v>
                </c:pt>
                <c:pt idx="31">
                  <c:v>9.9582927000000012</c:v>
                </c:pt>
                <c:pt idx="32">
                  <c:v>11.897103700000002</c:v>
                </c:pt>
                <c:pt idx="33">
                  <c:v>-3.3339557999999982</c:v>
                </c:pt>
                <c:pt idx="34">
                  <c:v>-6.0536230000000018</c:v>
                </c:pt>
                <c:pt idx="35">
                  <c:v>-16.422600299999999</c:v>
                </c:pt>
                <c:pt idx="36">
                  <c:v>0</c:v>
                </c:pt>
                <c:pt idx="37">
                  <c:v>7.7792560000000037</c:v>
                </c:pt>
                <c:pt idx="38">
                  <c:v>7.0124999999999957</c:v>
                </c:pt>
                <c:pt idx="39">
                  <c:v>-0.25944840000000013</c:v>
                </c:pt>
                <c:pt idx="40">
                  <c:v>-5.234770999999995</c:v>
                </c:pt>
                <c:pt idx="41">
                  <c:v>2.4910106999999968</c:v>
                </c:pt>
                <c:pt idx="42">
                  <c:v>2.9635920000000056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429952"/>
        <c:axId val="182435840"/>
      </c:scatterChart>
      <c:valAx>
        <c:axId val="182429952"/>
        <c:scaling>
          <c:orientation val="minMax"/>
          <c:max val="2015"/>
          <c:min val="1970"/>
        </c:scaling>
        <c:delete val="0"/>
        <c:axPos val="b"/>
        <c:numFmt formatCode="General" sourceLinked="1"/>
        <c:majorTickMark val="out"/>
        <c:minorTickMark val="none"/>
        <c:tickLblPos val="nextTo"/>
        <c:crossAx val="182435840"/>
        <c:crosses val="autoZero"/>
        <c:crossBetween val="midCat"/>
      </c:valAx>
      <c:valAx>
        <c:axId val="182435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Yield</a:t>
                </a:r>
                <a:r>
                  <a:rPr lang="en-US" baseline="0"/>
                  <a:t> Difference, bu/ac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2429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4396325459318"/>
          <c:y val="2.8252405949256341E-2"/>
          <c:w val="0.87287587646314924"/>
          <c:h val="0.79221538216813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 Response'!$L$2</c:f>
              <c:strCache>
                <c:ptCount val="1"/>
                <c:pt idx="0">
                  <c:v>60-80-60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Ref>
              <c:f>'P Response'!$G$3:$G$45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'P Response'!$L$3:$L$45</c:f>
              <c:numCache>
                <c:formatCode>General</c:formatCode>
                <c:ptCount val="43"/>
                <c:pt idx="0">
                  <c:v>35.950000000000003</c:v>
                </c:pt>
                <c:pt idx="1">
                  <c:v>27.072500000000002</c:v>
                </c:pt>
                <c:pt idx="3">
                  <c:v>34.273249999999997</c:v>
                </c:pt>
                <c:pt idx="4">
                  <c:v>46.826999999999998</c:v>
                </c:pt>
                <c:pt idx="5">
                  <c:v>39.294750000000001</c:v>
                </c:pt>
                <c:pt idx="6">
                  <c:v>33.154000000000003</c:v>
                </c:pt>
                <c:pt idx="7">
                  <c:v>39.536749999999998</c:v>
                </c:pt>
                <c:pt idx="8">
                  <c:v>38.585000000000001</c:v>
                </c:pt>
                <c:pt idx="9">
                  <c:v>52.994999999999997</c:v>
                </c:pt>
                <c:pt idx="10">
                  <c:v>40.777500000000003</c:v>
                </c:pt>
                <c:pt idx="11">
                  <c:v>34.392499999999998</c:v>
                </c:pt>
                <c:pt idx="12">
                  <c:v>48.612499999999997</c:v>
                </c:pt>
                <c:pt idx="13">
                  <c:v>50.667499999999997</c:v>
                </c:pt>
                <c:pt idx="14">
                  <c:v>34.817500000000003</c:v>
                </c:pt>
                <c:pt idx="15">
                  <c:v>46.402500000000003</c:v>
                </c:pt>
                <c:pt idx="16">
                  <c:v>36.842500000000001</c:v>
                </c:pt>
                <c:pt idx="17">
                  <c:v>61.012500000000003</c:v>
                </c:pt>
                <c:pt idx="18">
                  <c:v>37.842500000000001</c:v>
                </c:pt>
                <c:pt idx="19">
                  <c:v>48.672499999999999</c:v>
                </c:pt>
                <c:pt idx="20">
                  <c:v>30.34</c:v>
                </c:pt>
                <c:pt idx="21">
                  <c:v>40.45635</c:v>
                </c:pt>
                <c:pt idx="22">
                  <c:v>33.964700000000001</c:v>
                </c:pt>
                <c:pt idx="23">
                  <c:v>32.787975000000003</c:v>
                </c:pt>
                <c:pt idx="24">
                  <c:v>41.160686499999997</c:v>
                </c:pt>
                <c:pt idx="25">
                  <c:v>37.337943899999999</c:v>
                </c:pt>
                <c:pt idx="26">
                  <c:v>37.647171800000002</c:v>
                </c:pt>
                <c:pt idx="27">
                  <c:v>54.654971400000001</c:v>
                </c:pt>
                <c:pt idx="28">
                  <c:v>48.729201199999999</c:v>
                </c:pt>
                <c:pt idx="29">
                  <c:v>43.882863399999998</c:v>
                </c:pt>
                <c:pt idx="30">
                  <c:v>31.627083299999999</c:v>
                </c:pt>
                <c:pt idx="31">
                  <c:v>48.821596499999998</c:v>
                </c:pt>
                <c:pt idx="32">
                  <c:v>84.178925300000003</c:v>
                </c:pt>
                <c:pt idx="33">
                  <c:v>63.4373857</c:v>
                </c:pt>
                <c:pt idx="34">
                  <c:v>35.779789299999997</c:v>
                </c:pt>
                <c:pt idx="35">
                  <c:v>35.486469999999997</c:v>
                </c:pt>
                <c:pt idx="37">
                  <c:v>86.091797799999995</c:v>
                </c:pt>
                <c:pt idx="38">
                  <c:v>50.222499999999997</c:v>
                </c:pt>
                <c:pt idx="39">
                  <c:v>23.105435700000001</c:v>
                </c:pt>
                <c:pt idx="40">
                  <c:v>48.566443499999998</c:v>
                </c:pt>
                <c:pt idx="41">
                  <c:v>58.595059200000001</c:v>
                </c:pt>
                <c:pt idx="42">
                  <c:v>40.6551045</c:v>
                </c:pt>
              </c:numCache>
            </c:numRef>
          </c:val>
        </c:ser>
        <c:ser>
          <c:idx val="1"/>
          <c:order val="1"/>
          <c:tx>
            <c:strRef>
              <c:f>'P Response'!$H$2</c:f>
              <c:strCache>
                <c:ptCount val="1"/>
                <c:pt idx="0">
                  <c:v>60-0-60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Ref>
              <c:f>'P Response'!$G$3:$G$45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'P Response'!$H$3:$H$45</c:f>
              <c:numCache>
                <c:formatCode>General</c:formatCode>
                <c:ptCount val="43"/>
                <c:pt idx="0">
                  <c:v>30.75</c:v>
                </c:pt>
                <c:pt idx="1">
                  <c:v>27.4025</c:v>
                </c:pt>
                <c:pt idx="3">
                  <c:v>24.230250000000002</c:v>
                </c:pt>
                <c:pt idx="4">
                  <c:v>51.183</c:v>
                </c:pt>
                <c:pt idx="5">
                  <c:v>39.960250000000002</c:v>
                </c:pt>
                <c:pt idx="6">
                  <c:v>26.075500000000002</c:v>
                </c:pt>
                <c:pt idx="7">
                  <c:v>37.419249999999998</c:v>
                </c:pt>
                <c:pt idx="8">
                  <c:v>35.67</c:v>
                </c:pt>
                <c:pt idx="9">
                  <c:v>42.505000000000003</c:v>
                </c:pt>
                <c:pt idx="10">
                  <c:v>34.817500000000003</c:v>
                </c:pt>
                <c:pt idx="11">
                  <c:v>16.88</c:v>
                </c:pt>
                <c:pt idx="12">
                  <c:v>44.377499999999998</c:v>
                </c:pt>
                <c:pt idx="13">
                  <c:v>36.722499999999997</c:v>
                </c:pt>
                <c:pt idx="14">
                  <c:v>30.672499999999999</c:v>
                </c:pt>
                <c:pt idx="15">
                  <c:v>40.8675</c:v>
                </c:pt>
                <c:pt idx="16">
                  <c:v>37.237499999999997</c:v>
                </c:pt>
                <c:pt idx="17">
                  <c:v>62.92</c:v>
                </c:pt>
                <c:pt idx="18">
                  <c:v>42.5</c:v>
                </c:pt>
                <c:pt idx="19">
                  <c:v>50.91</c:v>
                </c:pt>
                <c:pt idx="20">
                  <c:v>29.767499999999998</c:v>
                </c:pt>
                <c:pt idx="21">
                  <c:v>42.582925000000003</c:v>
                </c:pt>
                <c:pt idx="22">
                  <c:v>38.841000000000001</c:v>
                </c:pt>
                <c:pt idx="23">
                  <c:v>34.115949999999998</c:v>
                </c:pt>
                <c:pt idx="24">
                  <c:v>36.012692399999999</c:v>
                </c:pt>
                <c:pt idx="25">
                  <c:v>26.472024000000001</c:v>
                </c:pt>
                <c:pt idx="26">
                  <c:v>43.230431799999998</c:v>
                </c:pt>
                <c:pt idx="27">
                  <c:v>40.863692100000002</c:v>
                </c:pt>
                <c:pt idx="28">
                  <c:v>47.754686300000003</c:v>
                </c:pt>
                <c:pt idx="29">
                  <c:v>36.465415900000004</c:v>
                </c:pt>
                <c:pt idx="30">
                  <c:v>22.302078099999999</c:v>
                </c:pt>
                <c:pt idx="31">
                  <c:v>35.8446268</c:v>
                </c:pt>
                <c:pt idx="32">
                  <c:v>79.475419200000005</c:v>
                </c:pt>
                <c:pt idx="33">
                  <c:v>60.836623500000002</c:v>
                </c:pt>
                <c:pt idx="34">
                  <c:v>44.892849400000003</c:v>
                </c:pt>
                <c:pt idx="35">
                  <c:v>53.106450299999999</c:v>
                </c:pt>
                <c:pt idx="37">
                  <c:v>76.689059599999993</c:v>
                </c:pt>
                <c:pt idx="38">
                  <c:v>44.082500000000003</c:v>
                </c:pt>
                <c:pt idx="39">
                  <c:v>24.700080400000001</c:v>
                </c:pt>
                <c:pt idx="40">
                  <c:v>45.116835899999998</c:v>
                </c:pt>
                <c:pt idx="41">
                  <c:v>52.6380622</c:v>
                </c:pt>
                <c:pt idx="42">
                  <c:v>34.951424099999997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5568"/>
        <c:axId val="182927744"/>
      </c:barChart>
      <c:catAx>
        <c:axId val="18292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2927744"/>
        <c:crosses val="autoZero"/>
        <c:auto val="1"/>
        <c:lblAlgn val="ctr"/>
        <c:lblOffset val="100"/>
        <c:noMultiLvlLbl val="0"/>
      </c:catAx>
      <c:valAx>
        <c:axId val="1829277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Yield,</a:t>
                </a:r>
                <a:r>
                  <a:rPr lang="en-US" baseline="0"/>
                  <a:t> bu/ac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29255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559055118110239"/>
          <c:y val="4.1666666666666664E-2"/>
          <c:w val="0.21104090113735779"/>
          <c:h val="0.227235710119568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4396325459318"/>
          <c:y val="2.8252405949256341E-2"/>
          <c:w val="0.87287587646314924"/>
          <c:h val="0.79221538216813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 Response'!$N$1</c:f>
              <c:strCache>
                <c:ptCount val="1"/>
                <c:pt idx="0">
                  <c:v>60-40-60/60-0-60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Ref>
              <c:f>'P Response'!$G$3:$G$45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'P Response'!$N$3:$N$45</c:f>
              <c:numCache>
                <c:formatCode>General</c:formatCode>
                <c:ptCount val="43"/>
                <c:pt idx="0">
                  <c:v>-0.14552845528455283</c:v>
                </c:pt>
                <c:pt idx="1">
                  <c:v>8.7035854392847445E-2</c:v>
                </c:pt>
                <c:pt idx="3">
                  <c:v>-0.25093632958801493</c:v>
                </c:pt>
                <c:pt idx="4">
                  <c:v>8.451536643026003E-2</c:v>
                </c:pt>
                <c:pt idx="5">
                  <c:v>-3.7850113550339515E-3</c:v>
                </c:pt>
                <c:pt idx="6">
                  <c:v>-0.10208816705336421</c:v>
                </c:pt>
                <c:pt idx="7">
                  <c:v>-6.0630557801131912E-2</c:v>
                </c:pt>
                <c:pt idx="8">
                  <c:v>-7.5343425848051648E-2</c:v>
                </c:pt>
                <c:pt idx="9">
                  <c:v>-0.23050229384778254</c:v>
                </c:pt>
                <c:pt idx="10">
                  <c:v>-2.5131040425072637E-3</c:v>
                </c:pt>
                <c:pt idx="12">
                  <c:v>-0.15063940059714942</c:v>
                </c:pt>
                <c:pt idx="13">
                  <c:v>-0.21499080944924787</c:v>
                </c:pt>
                <c:pt idx="14">
                  <c:v>-0.13016545765751086</c:v>
                </c:pt>
                <c:pt idx="15">
                  <c:v>-8.8089557717012434E-2</c:v>
                </c:pt>
                <c:pt idx="16">
                  <c:v>-0.14541792547834853</c:v>
                </c:pt>
                <c:pt idx="17">
                  <c:v>8.9438970120788386E-2</c:v>
                </c:pt>
                <c:pt idx="18">
                  <c:v>6.9764705882353062E-2</c:v>
                </c:pt>
                <c:pt idx="19">
                  <c:v>3.2115497937536763E-2</c:v>
                </c:pt>
                <c:pt idx="20">
                  <c:v>2.6455026455026398E-2</c:v>
                </c:pt>
                <c:pt idx="21">
                  <c:v>0.10193933366484342</c:v>
                </c:pt>
                <c:pt idx="22">
                  <c:v>4.618380062305294E-2</c:v>
                </c:pt>
                <c:pt idx="23">
                  <c:v>3.2629898918247857E-2</c:v>
                </c:pt>
                <c:pt idx="24">
                  <c:v>-0.1483705256094654</c:v>
                </c:pt>
                <c:pt idx="25">
                  <c:v>-3.1078054326332261E-3</c:v>
                </c:pt>
                <c:pt idx="26">
                  <c:v>0.12582451235196779</c:v>
                </c:pt>
                <c:pt idx="27">
                  <c:v>-0.27840562649501766</c:v>
                </c:pt>
                <c:pt idx="28">
                  <c:v>0.22347852591798933</c:v>
                </c:pt>
                <c:pt idx="29">
                  <c:v>-0.14007307949009284</c:v>
                </c:pt>
                <c:pt idx="30">
                  <c:v>-0.25264518287199444</c:v>
                </c:pt>
                <c:pt idx="31">
                  <c:v>-0.2444398026205703</c:v>
                </c:pt>
                <c:pt idx="32">
                  <c:v>4.699738909964768E-2</c:v>
                </c:pt>
                <c:pt idx="33">
                  <c:v>0.11619798393314851</c:v>
                </c:pt>
                <c:pt idx="34">
                  <c:v>0.15090249762582475</c:v>
                </c:pt>
                <c:pt idx="35">
                  <c:v>0.36299645506527101</c:v>
                </c:pt>
                <c:pt idx="37">
                  <c:v>-6.6408090365995376E-2</c:v>
                </c:pt>
                <c:pt idx="38">
                  <c:v>1.2987012987013102E-2</c:v>
                </c:pt>
                <c:pt idx="39">
                  <c:v>5.008377624552196E-2</c:v>
                </c:pt>
                <c:pt idx="40">
                  <c:v>0.21845932241006283</c:v>
                </c:pt>
                <c:pt idx="41">
                  <c:v>-5.2221709635807967E-2</c:v>
                </c:pt>
                <c:pt idx="42">
                  <c:v>-0.14606743877998385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53088"/>
        <c:axId val="182955008"/>
      </c:barChart>
      <c:catAx>
        <c:axId val="18295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2955008"/>
        <c:crosses val="autoZero"/>
        <c:auto val="1"/>
        <c:lblAlgn val="ctr"/>
        <c:lblOffset val="100"/>
        <c:noMultiLvlLbl val="0"/>
      </c:catAx>
      <c:valAx>
        <c:axId val="1829550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29530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559055118110239"/>
          <c:y val="4.1666666666666664E-2"/>
          <c:w val="0.21104090113735779"/>
          <c:h val="0.227235710119568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4396325459318"/>
          <c:y val="2.8252405949256341E-2"/>
          <c:w val="0.87287587646314924"/>
          <c:h val="0.79221538216813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 Response'!$O$1</c:f>
              <c:strCache>
                <c:ptCount val="1"/>
                <c:pt idx="0">
                  <c:v>60-40-60 - 60-0-60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Ref>
              <c:f>'P Response'!$G$3:$G$45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'P Response'!$O$3:$O$45</c:f>
              <c:numCache>
                <c:formatCode>General</c:formatCode>
                <c:ptCount val="43"/>
                <c:pt idx="0">
                  <c:v>4.4750000000000014</c:v>
                </c:pt>
                <c:pt idx="1">
                  <c:v>-2.3850000000000016</c:v>
                </c:pt>
                <c:pt idx="3">
                  <c:v>6.0802499999999995</c:v>
                </c:pt>
                <c:pt idx="4">
                  <c:v>-4.3257499999999993</c:v>
                </c:pt>
                <c:pt idx="5">
                  <c:v>0.15124999999999744</c:v>
                </c:pt>
                <c:pt idx="6">
                  <c:v>2.661999999999999</c:v>
                </c:pt>
                <c:pt idx="7">
                  <c:v>2.2687500000000043</c:v>
                </c:pt>
                <c:pt idx="8">
                  <c:v>2.6875</c:v>
                </c:pt>
                <c:pt idx="9">
                  <c:v>9.7974999999999994</c:v>
                </c:pt>
                <c:pt idx="10">
                  <c:v>8.7499999999998579E-2</c:v>
                </c:pt>
                <c:pt idx="11">
                  <c:v>15.849999999999998</c:v>
                </c:pt>
                <c:pt idx="12">
                  <c:v>6.6850000000000023</c:v>
                </c:pt>
                <c:pt idx="13">
                  <c:v>7.8950000000000031</c:v>
                </c:pt>
                <c:pt idx="14">
                  <c:v>3.9924999999999997</c:v>
                </c:pt>
                <c:pt idx="15">
                  <c:v>3.6000000000000014</c:v>
                </c:pt>
                <c:pt idx="16">
                  <c:v>5.4150000000000063</c:v>
                </c:pt>
                <c:pt idx="17">
                  <c:v>-5.6275000000000048</c:v>
                </c:pt>
                <c:pt idx="18">
                  <c:v>-2.9650000000000034</c:v>
                </c:pt>
                <c:pt idx="19">
                  <c:v>-1.634999999999998</c:v>
                </c:pt>
                <c:pt idx="20">
                  <c:v>-0.78749999999999787</c:v>
                </c:pt>
                <c:pt idx="21">
                  <c:v>-4.340875000000004</c:v>
                </c:pt>
                <c:pt idx="22">
                  <c:v>-1.7938249999999982</c:v>
                </c:pt>
                <c:pt idx="23">
                  <c:v>-1.1131999999999991</c:v>
                </c:pt>
                <c:pt idx="24">
                  <c:v>5.3432220999999984</c:v>
                </c:pt>
                <c:pt idx="25">
                  <c:v>8.2269900000000007E-2</c:v>
                </c:pt>
                <c:pt idx="26">
                  <c:v>-5.4394479999999987</c:v>
                </c:pt>
                <c:pt idx="27">
                  <c:v>11.3766818</c:v>
                </c:pt>
                <c:pt idx="28">
                  <c:v>-10.672146900000001</c:v>
                </c:pt>
                <c:pt idx="29">
                  <c:v>5.1078230999999974</c:v>
                </c:pt>
                <c:pt idx="30">
                  <c:v>5.6345126000000008</c:v>
                </c:pt>
                <c:pt idx="31">
                  <c:v>8.7618535000000008</c:v>
                </c:pt>
                <c:pt idx="32">
                  <c:v>-3.7351372000000111</c:v>
                </c:pt>
                <c:pt idx="33">
                  <c:v>-7.0690930000000023</c:v>
                </c:pt>
                <c:pt idx="34">
                  <c:v>-6.7744431000000063</c:v>
                </c:pt>
                <c:pt idx="35">
                  <c:v>-19.277453199999997</c:v>
                </c:pt>
                <c:pt idx="37">
                  <c:v>5.0927740000000057</c:v>
                </c:pt>
                <c:pt idx="38">
                  <c:v>-0.57250000000000512</c:v>
                </c:pt>
                <c:pt idx="39">
                  <c:v>-1.2370733000000023</c:v>
                </c:pt>
                <c:pt idx="40">
                  <c:v>-9.8561933999999951</c:v>
                </c:pt>
                <c:pt idx="41">
                  <c:v>2.7488495999999998</c:v>
                </c:pt>
                <c:pt idx="42">
                  <c:v>5.1052650000000028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55040"/>
        <c:axId val="183256960"/>
      </c:barChart>
      <c:catAx>
        <c:axId val="1832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256960"/>
        <c:crosses val="autoZero"/>
        <c:auto val="1"/>
        <c:lblAlgn val="ctr"/>
        <c:lblOffset val="100"/>
        <c:noMultiLvlLbl val="0"/>
      </c:catAx>
      <c:valAx>
        <c:axId val="1832569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Yield</a:t>
                </a:r>
                <a:r>
                  <a:rPr lang="en-US" baseline="0"/>
                  <a:t> Increase/decrease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2550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559055118110239"/>
          <c:y val="4.1666666666666664E-2"/>
          <c:w val="0.21104090113735779"/>
          <c:h val="9.390248946154458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Lahoma, OK, Wheat 502</a:t>
            </a:r>
          </a:p>
        </c:rich>
      </c:tx>
      <c:layout>
        <c:manualLayout>
          <c:xMode val="edge"/>
          <c:yMode val="edge"/>
          <c:x val="0.37364620938628157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58160678253284"/>
          <c:y val="0.22184300341296928"/>
          <c:w val="0.60683887311129703"/>
          <c:h val="0.45733788395904434"/>
        </c:manualLayout>
      </c:layout>
      <c:scatterChart>
        <c:scatterStyle val="lineMarker"/>
        <c:varyColors val="0"/>
        <c:ser>
          <c:idx val="0"/>
          <c:order val="0"/>
          <c:tx>
            <c:strRef>
              <c:f>Trt_Means!$AG$4</c:f>
              <c:strCache>
                <c:ptCount val="1"/>
                <c:pt idx="0">
                  <c:v>Check N uptake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Trt_Means!$AF$5:$AF$38</c:f>
              <c:numCache>
                <c:formatCode>General</c:formatCode>
                <c:ptCount val="3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</c:numCache>
            </c:numRef>
          </c:xVal>
          <c:yVal>
            <c:numRef>
              <c:f>Trt_Means!$AG$5:$AG$38</c:f>
              <c:numCache>
                <c:formatCode>General</c:formatCode>
                <c:ptCount val="34"/>
                <c:pt idx="0">
                  <c:v>50.680500000000002</c:v>
                </c:pt>
                <c:pt idx="1">
                  <c:v>38.570999999999998</c:v>
                </c:pt>
                <c:pt idx="2">
                  <c:v>22.834515</c:v>
                </c:pt>
                <c:pt idx="3">
                  <c:v>37.069559999999996</c:v>
                </c:pt>
                <c:pt idx="4">
                  <c:v>32.101905000000002</c:v>
                </c:pt>
                <c:pt idx="5">
                  <c:v>23.418945000000001</c:v>
                </c:pt>
                <c:pt idx="6">
                  <c:v>28.595325000000003</c:v>
                </c:pt>
                <c:pt idx="7">
                  <c:v>51.991500000000002</c:v>
                </c:pt>
                <c:pt idx="8">
                  <c:v>28.762650000000004</c:v>
                </c:pt>
                <c:pt idx="9">
                  <c:v>26.96865</c:v>
                </c:pt>
                <c:pt idx="10">
                  <c:v>37.946549999999995</c:v>
                </c:pt>
                <c:pt idx="11">
                  <c:v>53.181750000000001</c:v>
                </c:pt>
                <c:pt idx="12">
                  <c:v>46.043700000000001</c:v>
                </c:pt>
                <c:pt idx="13">
                  <c:v>28.17615</c:v>
                </c:pt>
                <c:pt idx="14">
                  <c:v>55.727849999999997</c:v>
                </c:pt>
                <c:pt idx="15">
                  <c:v>42.079650000000001</c:v>
                </c:pt>
                <c:pt idx="16">
                  <c:v>37.360050000000001</c:v>
                </c:pt>
                <c:pt idx="17">
                  <c:v>24.964200000000002</c:v>
                </c:pt>
                <c:pt idx="18">
                  <c:v>36.483750000000001</c:v>
                </c:pt>
                <c:pt idx="19">
                  <c:v>31.263900000000003</c:v>
                </c:pt>
                <c:pt idx="20">
                  <c:v>24.687992999999995</c:v>
                </c:pt>
                <c:pt idx="21">
                  <c:v>23.669415000000001</c:v>
                </c:pt>
                <c:pt idx="22">
                  <c:v>15.3078915</c:v>
                </c:pt>
                <c:pt idx="23">
                  <c:v>40.553118563999995</c:v>
                </c:pt>
                <c:pt idx="24">
                  <c:v>24.858842105999997</c:v>
                </c:pt>
                <c:pt idx="25">
                  <c:v>25.954661051999999</c:v>
                </c:pt>
                <c:pt idx="26">
                  <c:v>39.280007843999996</c:v>
                </c:pt>
                <c:pt idx="27">
                  <c:v>26.474459027999998</c:v>
                </c:pt>
                <c:pt idx="28">
                  <c:v>33.405163475999998</c:v>
                </c:pt>
                <c:pt idx="29">
                  <c:v>37.980608951999997</c:v>
                </c:pt>
                <c:pt idx="30">
                  <c:v>50.23019054400001</c:v>
                </c:pt>
                <c:pt idx="31">
                  <c:v>54.694859004000008</c:v>
                </c:pt>
                <c:pt idx="32">
                  <c:v>27.599999999999998</c:v>
                </c:pt>
                <c:pt idx="33">
                  <c:v>33.005149500000002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Trt_Means!$AH$4</c:f>
              <c:strCache>
                <c:ptCount val="1"/>
                <c:pt idx="0">
                  <c:v>Max N uptake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Trt_Means!$AF$5:$AF$38</c:f>
              <c:numCache>
                <c:formatCode>General</c:formatCode>
                <c:ptCount val="3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</c:numCache>
            </c:numRef>
          </c:xVal>
          <c:yVal>
            <c:numRef>
              <c:f>Trt_Means!$AH$5:$AH$38</c:f>
              <c:numCache>
                <c:formatCode>General</c:formatCode>
                <c:ptCount val="34"/>
                <c:pt idx="0">
                  <c:v>51.646499999999996</c:v>
                </c:pt>
                <c:pt idx="1">
                  <c:v>30.139200000000002</c:v>
                </c:pt>
                <c:pt idx="2">
                  <c:v>38.363654999999994</c:v>
                </c:pt>
                <c:pt idx="3">
                  <c:v>69.75589500000001</c:v>
                </c:pt>
                <c:pt idx="4">
                  <c:v>64.496024999999989</c:v>
                </c:pt>
                <c:pt idx="5">
                  <c:v>39.782984999999996</c:v>
                </c:pt>
                <c:pt idx="6">
                  <c:v>53.224874999999997</c:v>
                </c:pt>
                <c:pt idx="7">
                  <c:v>54.623850000000004</c:v>
                </c:pt>
                <c:pt idx="8">
                  <c:v>76.310549999999992</c:v>
                </c:pt>
                <c:pt idx="9">
                  <c:v>53.519849999999998</c:v>
                </c:pt>
                <c:pt idx="10">
                  <c:v>38.363999999999997</c:v>
                </c:pt>
                <c:pt idx="11">
                  <c:v>51.636149999999994</c:v>
                </c:pt>
                <c:pt idx="12">
                  <c:v>55.683</c:v>
                </c:pt>
                <c:pt idx="13">
                  <c:v>41.703599999999994</c:v>
                </c:pt>
                <c:pt idx="14">
                  <c:v>63.4938</c:v>
                </c:pt>
                <c:pt idx="15">
                  <c:v>57.27344999999999</c:v>
                </c:pt>
                <c:pt idx="16">
                  <c:v>87.160799999999995</c:v>
                </c:pt>
                <c:pt idx="17">
                  <c:v>55.645049999999998</c:v>
                </c:pt>
                <c:pt idx="18">
                  <c:v>60.530250000000002</c:v>
                </c:pt>
                <c:pt idx="19">
                  <c:v>40.696199999999997</c:v>
                </c:pt>
                <c:pt idx="20">
                  <c:v>53.471170500000007</c:v>
                </c:pt>
                <c:pt idx="21">
                  <c:v>50.119046999999995</c:v>
                </c:pt>
                <c:pt idx="22">
                  <c:v>62.534010000000009</c:v>
                </c:pt>
                <c:pt idx="23">
                  <c:v>63.419737883999993</c:v>
                </c:pt>
                <c:pt idx="24">
                  <c:v>53.492813040000001</c:v>
                </c:pt>
                <c:pt idx="25">
                  <c:v>73.371342924000004</c:v>
                </c:pt>
                <c:pt idx="26">
                  <c:v>77.627537957999991</c:v>
                </c:pt>
                <c:pt idx="27">
                  <c:v>74.557211976000005</c:v>
                </c:pt>
                <c:pt idx="28">
                  <c:v>54.367669836000005</c:v>
                </c:pt>
                <c:pt idx="29">
                  <c:v>29.206818041999995</c:v>
                </c:pt>
                <c:pt idx="30">
                  <c:v>60.603537935999995</c:v>
                </c:pt>
                <c:pt idx="31">
                  <c:v>121.89412722599999</c:v>
                </c:pt>
                <c:pt idx="32">
                  <c:v>83.766000000000005</c:v>
                </c:pt>
                <c:pt idx="33">
                  <c:v>59.035773894000002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91296"/>
        <c:axId val="178397952"/>
      </c:scatterChart>
      <c:scatterChart>
        <c:scatterStyle val="lineMarker"/>
        <c:varyColors val="0"/>
        <c:ser>
          <c:idx val="2"/>
          <c:order val="2"/>
          <c:tx>
            <c:v>Difference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Trt_Means!$AF$5:$AF$38</c:f>
              <c:numCache>
                <c:formatCode>General</c:formatCode>
                <c:ptCount val="3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</c:numCache>
            </c:numRef>
          </c:xVal>
          <c:yVal>
            <c:numRef>
              <c:f>Trt_Means!$AI$5:$AI$38</c:f>
              <c:numCache>
                <c:formatCode>General</c:formatCode>
                <c:ptCount val="34"/>
                <c:pt idx="0">
                  <c:v>0.96599999999999397</c:v>
                </c:pt>
                <c:pt idx="1">
                  <c:v>-8.4317999999999955</c:v>
                </c:pt>
                <c:pt idx="2">
                  <c:v>15.529139999999995</c:v>
                </c:pt>
                <c:pt idx="3">
                  <c:v>32.686335000000014</c:v>
                </c:pt>
                <c:pt idx="4">
                  <c:v>32.394119999999987</c:v>
                </c:pt>
                <c:pt idx="5">
                  <c:v>16.364039999999996</c:v>
                </c:pt>
                <c:pt idx="6">
                  <c:v>24.629549999999995</c:v>
                </c:pt>
                <c:pt idx="7">
                  <c:v>2.6323500000000024</c:v>
                </c:pt>
                <c:pt idx="8">
                  <c:v>47.547899999999984</c:v>
                </c:pt>
                <c:pt idx="9">
                  <c:v>26.551199999999998</c:v>
                </c:pt>
                <c:pt idx="10">
                  <c:v>0.41745000000000232</c:v>
                </c:pt>
                <c:pt idx="11">
                  <c:v>-1.5456000000000074</c:v>
                </c:pt>
                <c:pt idx="12">
                  <c:v>9.6392999999999986</c:v>
                </c:pt>
                <c:pt idx="13">
                  <c:v>13.527449999999995</c:v>
                </c:pt>
                <c:pt idx="14">
                  <c:v>7.7659500000000037</c:v>
                </c:pt>
                <c:pt idx="15">
                  <c:v>15.193799999999989</c:v>
                </c:pt>
                <c:pt idx="16">
                  <c:v>49.800749999999994</c:v>
                </c:pt>
                <c:pt idx="17">
                  <c:v>30.680849999999996</c:v>
                </c:pt>
                <c:pt idx="18">
                  <c:v>24.046500000000002</c:v>
                </c:pt>
                <c:pt idx="19">
                  <c:v>9.4322999999999944</c:v>
                </c:pt>
                <c:pt idx="20">
                  <c:v>28.783177500000011</c:v>
                </c:pt>
                <c:pt idx="21">
                  <c:v>26.449631999999994</c:v>
                </c:pt>
                <c:pt idx="22">
                  <c:v>47.226118500000013</c:v>
                </c:pt>
                <c:pt idx="23">
                  <c:v>22.866619319999998</c:v>
                </c:pt>
                <c:pt idx="24">
                  <c:v>28.633970934000004</c:v>
                </c:pt>
                <c:pt idx="25">
                  <c:v>47.416681872000005</c:v>
                </c:pt>
                <c:pt idx="26">
                  <c:v>38.347530113999994</c:v>
                </c:pt>
                <c:pt idx="27">
                  <c:v>48.082752948000007</c:v>
                </c:pt>
                <c:pt idx="28">
                  <c:v>20.962506360000006</c:v>
                </c:pt>
                <c:pt idx="29">
                  <c:v>-8.7737909100000024</c:v>
                </c:pt>
                <c:pt idx="30">
                  <c:v>10.373347391999985</c:v>
                </c:pt>
                <c:pt idx="31">
                  <c:v>67.199268221999986</c:v>
                </c:pt>
                <c:pt idx="32">
                  <c:v>56.166000000000011</c:v>
                </c:pt>
                <c:pt idx="33">
                  <c:v>26.030624394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99872"/>
        <c:axId val="178405760"/>
      </c:scatterChart>
      <c:valAx>
        <c:axId val="17839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7653429602888087"/>
              <c:y val="0.901409633654947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397952"/>
        <c:crosses val="autoZero"/>
        <c:crossBetween val="midCat"/>
      </c:valAx>
      <c:valAx>
        <c:axId val="17839795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N uptake, lb/ac</a:t>
                </a:r>
              </a:p>
            </c:rich>
          </c:tx>
          <c:layout>
            <c:manualLayout>
              <c:xMode val="edge"/>
              <c:yMode val="edge"/>
              <c:x val="2.7075812274368231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391296"/>
        <c:crosses val="autoZero"/>
        <c:crossBetween val="midCat"/>
      </c:valAx>
      <c:valAx>
        <c:axId val="17839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405760"/>
        <c:crosses val="autoZero"/>
        <c:crossBetween val="midCat"/>
      </c:valAx>
      <c:valAx>
        <c:axId val="17840576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Difference, N uptake, lb/ac</a:t>
                </a:r>
              </a:p>
            </c:rich>
          </c:tx>
          <c:layout>
            <c:manualLayout>
              <c:xMode val="edge"/>
              <c:yMode val="edge"/>
              <c:x val="0.93682310469314078"/>
              <c:y val="0.27042283094894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399872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6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6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444043321299639"/>
          <c:y val="3.6619718309859155E-2"/>
          <c:w val="0.20397111913357402"/>
          <c:h val="0.16338057742782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4362815082759E-2"/>
          <c:y val="6.4327669064296933E-2"/>
          <c:w val="0.86245431434994568"/>
          <c:h val="0.79239992347383836"/>
        </c:manualLayout>
      </c:layout>
      <c:scatterChart>
        <c:scatterStyle val="lineMarker"/>
        <c:varyColors val="0"/>
        <c:ser>
          <c:idx val="0"/>
          <c:order val="0"/>
          <c:tx>
            <c:strRef>
              <c:f>Trt_Means!$AK$4</c:f>
              <c:strCache>
                <c:ptCount val="1"/>
                <c:pt idx="0">
                  <c:v>100-40-60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Trt_Means!$AJ$5:$AJ$37</c:f>
              <c:numCache>
                <c:formatCode>General</c:formatCode>
                <c:ptCount val="33"/>
                <c:pt idx="0">
                  <c:v>9.6599999999999395E-3</c:v>
                </c:pt>
                <c:pt idx="1">
                  <c:v>-8.4317999999999949E-2</c:v>
                </c:pt>
                <c:pt idx="2">
                  <c:v>0.15529139999999994</c:v>
                </c:pt>
                <c:pt idx="3">
                  <c:v>0.32686335000000016</c:v>
                </c:pt>
                <c:pt idx="4">
                  <c:v>0.32394119999999987</c:v>
                </c:pt>
                <c:pt idx="5">
                  <c:v>0.16364039999999996</c:v>
                </c:pt>
                <c:pt idx="6">
                  <c:v>0.24629549999999995</c:v>
                </c:pt>
                <c:pt idx="7">
                  <c:v>2.6323500000000024E-2</c:v>
                </c:pt>
                <c:pt idx="8">
                  <c:v>0.47547899999999982</c:v>
                </c:pt>
                <c:pt idx="9">
                  <c:v>0.26551199999999997</c:v>
                </c:pt>
                <c:pt idx="10">
                  <c:v>4.1745000000000228E-3</c:v>
                </c:pt>
                <c:pt idx="11">
                  <c:v>-1.5456000000000074E-2</c:v>
                </c:pt>
                <c:pt idx="12">
                  <c:v>9.6392999999999993E-2</c:v>
                </c:pt>
                <c:pt idx="13">
                  <c:v>0.13527449999999994</c:v>
                </c:pt>
                <c:pt idx="14">
                  <c:v>7.7659500000000034E-2</c:v>
                </c:pt>
                <c:pt idx="15">
                  <c:v>0.15193799999999988</c:v>
                </c:pt>
                <c:pt idx="16">
                  <c:v>0.49800749999999994</c:v>
                </c:pt>
                <c:pt idx="17">
                  <c:v>0.30680849999999998</c:v>
                </c:pt>
                <c:pt idx="18">
                  <c:v>0.24046500000000001</c:v>
                </c:pt>
                <c:pt idx="19">
                  <c:v>9.4322999999999949E-2</c:v>
                </c:pt>
                <c:pt idx="20">
                  <c:v>0.28783177500000012</c:v>
                </c:pt>
                <c:pt idx="21">
                  <c:v>0.26449631999999995</c:v>
                </c:pt>
                <c:pt idx="22">
                  <c:v>0.47226118500000014</c:v>
                </c:pt>
                <c:pt idx="23">
                  <c:v>0.22866619319999998</c:v>
                </c:pt>
                <c:pt idx="24">
                  <c:v>0.28633970934000003</c:v>
                </c:pt>
                <c:pt idx="25">
                  <c:v>0.47416681872000005</c:v>
                </c:pt>
                <c:pt idx="26">
                  <c:v>0.38347530113999995</c:v>
                </c:pt>
                <c:pt idx="27">
                  <c:v>0.48082752948000007</c:v>
                </c:pt>
                <c:pt idx="28">
                  <c:v>0.20962506360000005</c:v>
                </c:pt>
                <c:pt idx="29">
                  <c:v>-8.7737909100000025E-2</c:v>
                </c:pt>
                <c:pt idx="30">
                  <c:v>0.10373347391999985</c:v>
                </c:pt>
                <c:pt idx="31">
                  <c:v>0.67199268221999986</c:v>
                </c:pt>
                <c:pt idx="32">
                  <c:v>0.56166000000000016</c:v>
                </c:pt>
              </c:numCache>
            </c:numRef>
          </c:xVal>
          <c:yVal>
            <c:numRef>
              <c:f>Trt_Means!$AK$5:$AK$37</c:f>
              <c:numCache>
                <c:formatCode>General</c:formatCode>
                <c:ptCount val="33"/>
                <c:pt idx="0">
                  <c:v>37.424999999999997</c:v>
                </c:pt>
                <c:pt idx="1">
                  <c:v>21.84</c:v>
                </c:pt>
                <c:pt idx="2">
                  <c:v>27.79975</c:v>
                </c:pt>
                <c:pt idx="3">
                  <c:v>50.547750000000001</c:v>
                </c:pt>
                <c:pt idx="4">
                  <c:v>46.736249999999998</c:v>
                </c:pt>
                <c:pt idx="5">
                  <c:v>28.828250000000001</c:v>
                </c:pt>
                <c:pt idx="6">
                  <c:v>38.568750000000001</c:v>
                </c:pt>
                <c:pt idx="7">
                  <c:v>39.582500000000003</c:v>
                </c:pt>
                <c:pt idx="8">
                  <c:v>55.297499999999999</c:v>
                </c:pt>
                <c:pt idx="9">
                  <c:v>38.782499999999999</c:v>
                </c:pt>
                <c:pt idx="10">
                  <c:v>27.8</c:v>
                </c:pt>
                <c:pt idx="11">
                  <c:v>37.417499999999997</c:v>
                </c:pt>
                <c:pt idx="12">
                  <c:v>40.35</c:v>
                </c:pt>
                <c:pt idx="13">
                  <c:v>30.22</c:v>
                </c:pt>
                <c:pt idx="14">
                  <c:v>46.01</c:v>
                </c:pt>
                <c:pt idx="15">
                  <c:v>41.502499999999998</c:v>
                </c:pt>
                <c:pt idx="16">
                  <c:v>63.16</c:v>
                </c:pt>
                <c:pt idx="17">
                  <c:v>40.322499999999998</c:v>
                </c:pt>
                <c:pt idx="18">
                  <c:v>43.862499999999997</c:v>
                </c:pt>
                <c:pt idx="19">
                  <c:v>29.49</c:v>
                </c:pt>
                <c:pt idx="20">
                  <c:v>38.747225</c:v>
                </c:pt>
                <c:pt idx="21">
                  <c:v>36.318150000000003</c:v>
                </c:pt>
                <c:pt idx="22">
                  <c:v>45.314500000000002</c:v>
                </c:pt>
                <c:pt idx="23">
                  <c:v>45.956331800000001</c:v>
                </c:pt>
                <c:pt idx="24">
                  <c:v>38.762908000000003</c:v>
                </c:pt>
                <c:pt idx="25">
                  <c:v>53.167639800000003</c:v>
                </c:pt>
                <c:pt idx="26">
                  <c:v>56.251839099999998</c:v>
                </c:pt>
                <c:pt idx="27">
                  <c:v>54.026965199999999</c:v>
                </c:pt>
                <c:pt idx="28">
                  <c:v>39.396862200000001</c:v>
                </c:pt>
                <c:pt idx="29">
                  <c:v>21.164360899999998</c:v>
                </c:pt>
                <c:pt idx="30">
                  <c:v>43.915607199999997</c:v>
                </c:pt>
                <c:pt idx="31">
                  <c:v>88.329077699999999</c:v>
                </c:pt>
                <c:pt idx="32">
                  <c:v>60.7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424448"/>
        <c:axId val="178451200"/>
      </c:scatterChart>
      <c:valAx>
        <c:axId val="17842444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NUE</a:t>
                </a:r>
              </a:p>
            </c:rich>
          </c:tx>
          <c:layout>
            <c:manualLayout>
              <c:xMode val="edge"/>
              <c:yMode val="edge"/>
              <c:x val="0.50557659846422542"/>
              <c:y val="0.912283157587757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451200"/>
        <c:crosses val="autoZero"/>
        <c:crossBetween val="midCat"/>
      </c:valAx>
      <c:valAx>
        <c:axId val="178451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Max yield, bu/ac</a:t>
                </a:r>
              </a:p>
            </c:rich>
          </c:tx>
          <c:layout>
            <c:manualLayout>
              <c:xMode val="edge"/>
              <c:yMode val="edge"/>
              <c:x val="2.9739776951672861E-2"/>
              <c:y val="0.34210618409540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4244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85637412777483E-2"/>
          <c:y val="7.2607494738470904E-2"/>
          <c:w val="0.86964776399514865"/>
          <c:h val="0.76567903542389049"/>
        </c:manualLayout>
      </c:layout>
      <c:scatterChart>
        <c:scatterStyle val="lineMarker"/>
        <c:varyColors val="0"/>
        <c:ser>
          <c:idx val="0"/>
          <c:order val="0"/>
          <c:tx>
            <c:strRef>
              <c:f>Trt_Means!$AL$4</c:f>
              <c:strCache>
                <c:ptCount val="1"/>
                <c:pt idx="0">
                  <c:v>0-40-60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Trt_Means!$AJ$5:$AJ$38</c:f>
              <c:numCache>
                <c:formatCode>General</c:formatCode>
                <c:ptCount val="34"/>
                <c:pt idx="0">
                  <c:v>9.6599999999999395E-3</c:v>
                </c:pt>
                <c:pt idx="1">
                  <c:v>-8.4317999999999949E-2</c:v>
                </c:pt>
                <c:pt idx="2">
                  <c:v>0.15529139999999994</c:v>
                </c:pt>
                <c:pt idx="3">
                  <c:v>0.32686335000000016</c:v>
                </c:pt>
                <c:pt idx="4">
                  <c:v>0.32394119999999987</c:v>
                </c:pt>
                <c:pt idx="5">
                  <c:v>0.16364039999999996</c:v>
                </c:pt>
                <c:pt idx="6">
                  <c:v>0.24629549999999995</c:v>
                </c:pt>
                <c:pt idx="7">
                  <c:v>2.6323500000000024E-2</c:v>
                </c:pt>
                <c:pt idx="8">
                  <c:v>0.47547899999999982</c:v>
                </c:pt>
                <c:pt idx="9">
                  <c:v>0.26551199999999997</c:v>
                </c:pt>
                <c:pt idx="10">
                  <c:v>4.1745000000000228E-3</c:v>
                </c:pt>
                <c:pt idx="11">
                  <c:v>-1.5456000000000074E-2</c:v>
                </c:pt>
                <c:pt idx="12">
                  <c:v>9.6392999999999993E-2</c:v>
                </c:pt>
                <c:pt idx="13">
                  <c:v>0.13527449999999994</c:v>
                </c:pt>
                <c:pt idx="14">
                  <c:v>7.7659500000000034E-2</c:v>
                </c:pt>
                <c:pt idx="15">
                  <c:v>0.15193799999999988</c:v>
                </c:pt>
                <c:pt idx="16">
                  <c:v>0.49800749999999994</c:v>
                </c:pt>
                <c:pt idx="17">
                  <c:v>0.30680849999999998</c:v>
                </c:pt>
                <c:pt idx="18">
                  <c:v>0.24046500000000001</c:v>
                </c:pt>
                <c:pt idx="19">
                  <c:v>9.4322999999999949E-2</c:v>
                </c:pt>
                <c:pt idx="20">
                  <c:v>0.28783177500000012</c:v>
                </c:pt>
                <c:pt idx="21">
                  <c:v>0.26449631999999995</c:v>
                </c:pt>
                <c:pt idx="22">
                  <c:v>0.47226118500000014</c:v>
                </c:pt>
                <c:pt idx="23">
                  <c:v>0.22866619319999998</c:v>
                </c:pt>
                <c:pt idx="24">
                  <c:v>0.28633970934000003</c:v>
                </c:pt>
                <c:pt idx="25">
                  <c:v>0.47416681872000005</c:v>
                </c:pt>
                <c:pt idx="26">
                  <c:v>0.38347530113999995</c:v>
                </c:pt>
                <c:pt idx="27">
                  <c:v>0.48082752948000007</c:v>
                </c:pt>
                <c:pt idx="28">
                  <c:v>0.20962506360000005</c:v>
                </c:pt>
                <c:pt idx="29">
                  <c:v>-8.7737909100000025E-2</c:v>
                </c:pt>
                <c:pt idx="30">
                  <c:v>0.10373347391999985</c:v>
                </c:pt>
                <c:pt idx="31">
                  <c:v>0.67199268221999986</c:v>
                </c:pt>
                <c:pt idx="32">
                  <c:v>0.56166000000000016</c:v>
                </c:pt>
                <c:pt idx="33">
                  <c:v>0.26030624394000001</c:v>
                </c:pt>
              </c:numCache>
            </c:numRef>
          </c:xVal>
          <c:yVal>
            <c:numRef>
              <c:f>Trt_Means!$AL$5:$AL$38</c:f>
              <c:numCache>
                <c:formatCode>General</c:formatCode>
                <c:ptCount val="34"/>
                <c:pt idx="0">
                  <c:v>36.725000000000001</c:v>
                </c:pt>
                <c:pt idx="1">
                  <c:v>27.95</c:v>
                </c:pt>
                <c:pt idx="2">
                  <c:v>16.546749999999999</c:v>
                </c:pt>
                <c:pt idx="3">
                  <c:v>26.861999999999998</c:v>
                </c:pt>
                <c:pt idx="4">
                  <c:v>23.262250000000002</c:v>
                </c:pt>
                <c:pt idx="5">
                  <c:v>16.97025</c:v>
                </c:pt>
                <c:pt idx="6">
                  <c:v>20.721250000000001</c:v>
                </c:pt>
                <c:pt idx="7">
                  <c:v>37.674999999999997</c:v>
                </c:pt>
                <c:pt idx="8">
                  <c:v>20.842500000000001</c:v>
                </c:pt>
                <c:pt idx="9">
                  <c:v>19.5425</c:v>
                </c:pt>
                <c:pt idx="10">
                  <c:v>27.497499999999999</c:v>
                </c:pt>
                <c:pt idx="11">
                  <c:v>38.537500000000001</c:v>
                </c:pt>
                <c:pt idx="12">
                  <c:v>33.365000000000002</c:v>
                </c:pt>
                <c:pt idx="13">
                  <c:v>20.4175</c:v>
                </c:pt>
                <c:pt idx="14">
                  <c:v>40.3825</c:v>
                </c:pt>
                <c:pt idx="15">
                  <c:v>30.4925</c:v>
                </c:pt>
                <c:pt idx="16">
                  <c:v>27.072500000000002</c:v>
                </c:pt>
                <c:pt idx="17">
                  <c:v>18.09</c:v>
                </c:pt>
                <c:pt idx="18">
                  <c:v>26.4375</c:v>
                </c:pt>
                <c:pt idx="19">
                  <c:v>22.655000000000001</c:v>
                </c:pt>
                <c:pt idx="20">
                  <c:v>17.889849999999999</c:v>
                </c:pt>
                <c:pt idx="21">
                  <c:v>17.15175</c:v>
                </c:pt>
                <c:pt idx="22">
                  <c:v>11.092675</c:v>
                </c:pt>
                <c:pt idx="23">
                  <c:v>29.3863178</c:v>
                </c:pt>
                <c:pt idx="24">
                  <c:v>18.013653699999999</c:v>
                </c:pt>
                <c:pt idx="25">
                  <c:v>18.807725399999999</c:v>
                </c:pt>
                <c:pt idx="26">
                  <c:v>28.463773799999998</c:v>
                </c:pt>
                <c:pt idx="27">
                  <c:v>19.1843906</c:v>
                </c:pt>
                <c:pt idx="28">
                  <c:v>24.206640199999999</c:v>
                </c:pt>
                <c:pt idx="29">
                  <c:v>27.5221804</c:v>
                </c:pt>
                <c:pt idx="30">
                  <c:v>36.398688800000002</c:v>
                </c:pt>
                <c:pt idx="31">
                  <c:v>39.633955800000003</c:v>
                </c:pt>
                <c:pt idx="32">
                  <c:v>20</c:v>
                </c:pt>
                <c:pt idx="33">
                  <c:v>23.916775000000001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40544"/>
        <c:axId val="178542848"/>
      </c:scatterChart>
      <c:valAx>
        <c:axId val="17854054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NUE</a:t>
                </a:r>
              </a:p>
            </c:rich>
          </c:tx>
          <c:layout>
            <c:manualLayout>
              <c:xMode val="edge"/>
              <c:yMode val="edge"/>
              <c:x val="0.5009320762279017"/>
              <c:y val="0.9009928709406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542848"/>
        <c:crosses val="autoZero"/>
        <c:crossBetween val="midCat"/>
      </c:valAx>
      <c:valAx>
        <c:axId val="178542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Check yield, bu/ac</a:t>
                </a:r>
              </a:p>
            </c:rich>
          </c:tx>
          <c:layout>
            <c:manualLayout>
              <c:xMode val="edge"/>
              <c:yMode val="edge"/>
              <c:x val="2.9795158286778398E-2"/>
              <c:y val="0.310232062576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5405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Response Index</a:t>
            </a:r>
          </a:p>
        </c:rich>
      </c:tx>
      <c:layout>
        <c:manualLayout>
          <c:xMode val="edge"/>
          <c:yMode val="edge"/>
          <c:x val="0.4575244877607082"/>
          <c:y val="0.103737730896845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39860139860139"/>
          <c:y val="5.6603773584905662E-2"/>
          <c:w val="0.86130536130536128"/>
          <c:h val="0.739622641509433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Trt_Means!$F$5:$F$41</c:f>
              <c:numCache>
                <c:formatCode>General</c:formatCode>
                <c:ptCount val="37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</c:numCache>
            </c:numRef>
          </c:cat>
          <c:val>
            <c:numRef>
              <c:f>Trt_Means!$AE$5:$AE$41</c:f>
              <c:numCache>
                <c:formatCode>General</c:formatCode>
                <c:ptCount val="37"/>
                <c:pt idx="0">
                  <c:v>1.0190605854322667</c:v>
                </c:pt>
                <c:pt idx="1">
                  <c:v>0.78139534883720929</c:v>
                </c:pt>
                <c:pt idx="2">
                  <c:v>1.6800731261425961</c:v>
                </c:pt>
                <c:pt idx="3">
                  <c:v>1.8817567567567568</c:v>
                </c:pt>
                <c:pt idx="4">
                  <c:v>2.0091027308192455</c:v>
                </c:pt>
                <c:pt idx="5">
                  <c:v>1.6987522281639929</c:v>
                </c:pt>
                <c:pt idx="6">
                  <c:v>1.8613138686131387</c:v>
                </c:pt>
                <c:pt idx="7">
                  <c:v>1.050630391506304</c:v>
                </c:pt>
                <c:pt idx="8">
                  <c:v>2.6531126304426049</c:v>
                </c:pt>
                <c:pt idx="9">
                  <c:v>1.9845209159524113</c:v>
                </c:pt>
                <c:pt idx="10">
                  <c:v>1.0110010000909175</c:v>
                </c:pt>
                <c:pt idx="11">
                  <c:v>0.97093739863769046</c:v>
                </c:pt>
                <c:pt idx="12">
                  <c:v>1.2093511164393826</c:v>
                </c:pt>
                <c:pt idx="13">
                  <c:v>1.4801028529447777</c:v>
                </c:pt>
                <c:pt idx="14">
                  <c:v>1.1393549185909737</c:v>
                </c:pt>
                <c:pt idx="15">
                  <c:v>1.3610723948511929</c:v>
                </c:pt>
                <c:pt idx="16">
                  <c:v>2.3329947363560808</c:v>
                </c:pt>
                <c:pt idx="17">
                  <c:v>2.2289939192924266</c:v>
                </c:pt>
                <c:pt idx="18">
                  <c:v>1.6591016548463355</c:v>
                </c:pt>
                <c:pt idx="19">
                  <c:v>1.301699404105054</c:v>
                </c:pt>
                <c:pt idx="20">
                  <c:v>2.1658775786269868</c:v>
                </c:pt>
                <c:pt idx="21">
                  <c:v>2.1174603174603175</c:v>
                </c:pt>
                <c:pt idx="22">
                  <c:v>4.0850831742568863</c:v>
                </c:pt>
                <c:pt idx="23">
                  <c:v>1.5638683319486866</c:v>
                </c:pt>
                <c:pt idx="24">
                  <c:v>2.1518626174100373</c:v>
                </c:pt>
                <c:pt idx="25">
                  <c:v>2.8269042996555025</c:v>
                </c:pt>
                <c:pt idx="26">
                  <c:v>1.9762607549951792</c:v>
                </c:pt>
                <c:pt idx="27">
                  <c:v>2.8161939738653987</c:v>
                </c:pt>
                <c:pt idx="28">
                  <c:v>1.627522938933095</c:v>
                </c:pt>
                <c:pt idx="29">
                  <c:v>0.76899288473525151</c:v>
                </c:pt>
                <c:pt idx="30">
                  <c:v>1.2065161863742739</c:v>
                </c:pt>
                <c:pt idx="31">
                  <c:v>2.2286212899293791</c:v>
                </c:pt>
                <c:pt idx="32">
                  <c:v>3.0350000000000001</c:v>
                </c:pt>
                <c:pt idx="33">
                  <c:v>1.7886837293071494</c:v>
                </c:pt>
                <c:pt idx="34">
                  <c:v>1.1813697040046431</c:v>
                </c:pt>
                <c:pt idx="35">
                  <c:v>1.2989930286599536</c:v>
                </c:pt>
                <c:pt idx="36">
                  <c:v>2.180677570093458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87520"/>
        <c:axId val="178589056"/>
      </c:barChart>
      <c:catAx>
        <c:axId val="17858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58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589056"/>
        <c:scaling>
          <c:orientation val="minMax"/>
          <c:max val="4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3.8772216410011683E-2"/>
              <c:y val="0.207547565988213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58752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502, 1971-2008</a:t>
            </a:r>
          </a:p>
        </c:rich>
      </c:tx>
      <c:layout>
        <c:manualLayout>
          <c:xMode val="edge"/>
          <c:yMode val="edge"/>
          <c:x val="0.42578818254485984"/>
          <c:y val="7.8925272879932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01400233372229E-2"/>
          <c:y val="2.5188916876574308E-2"/>
          <c:w val="0.86464410735122521"/>
          <c:h val="0.818639798488664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Trt_Means!$I$4</c:f>
              <c:strCache>
                <c:ptCount val="1"/>
                <c:pt idx="0">
                  <c:v>0 kg N/ha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Trt_Means!$F$5:$F$41</c:f>
              <c:numCache>
                <c:formatCode>General</c:formatCode>
                <c:ptCount val="37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</c:numCache>
            </c:numRef>
          </c:cat>
          <c:val>
            <c:numRef>
              <c:f>Trt_Means!$H$5:$H$41</c:f>
              <c:numCache>
                <c:formatCode>General</c:formatCode>
                <c:ptCount val="37"/>
                <c:pt idx="0">
                  <c:v>36.725000000000001</c:v>
                </c:pt>
                <c:pt idx="1">
                  <c:v>27.95</c:v>
                </c:pt>
                <c:pt idx="2">
                  <c:v>16.546749999999999</c:v>
                </c:pt>
                <c:pt idx="3">
                  <c:v>26.861999999999998</c:v>
                </c:pt>
                <c:pt idx="4">
                  <c:v>23.262250000000002</c:v>
                </c:pt>
                <c:pt idx="5">
                  <c:v>16.97025</c:v>
                </c:pt>
                <c:pt idx="6">
                  <c:v>20.721250000000001</c:v>
                </c:pt>
                <c:pt idx="7">
                  <c:v>37.674999999999997</c:v>
                </c:pt>
                <c:pt idx="8">
                  <c:v>20.842500000000001</c:v>
                </c:pt>
                <c:pt idx="9">
                  <c:v>19.5425</c:v>
                </c:pt>
                <c:pt idx="10">
                  <c:v>27.497499999999999</c:v>
                </c:pt>
                <c:pt idx="11">
                  <c:v>38.537500000000001</c:v>
                </c:pt>
                <c:pt idx="12">
                  <c:v>33.365000000000002</c:v>
                </c:pt>
                <c:pt idx="13">
                  <c:v>20.4175</c:v>
                </c:pt>
                <c:pt idx="14">
                  <c:v>40.3825</c:v>
                </c:pt>
                <c:pt idx="15">
                  <c:v>30.4925</c:v>
                </c:pt>
                <c:pt idx="16">
                  <c:v>27.072500000000002</c:v>
                </c:pt>
                <c:pt idx="17">
                  <c:v>18.09</c:v>
                </c:pt>
                <c:pt idx="18">
                  <c:v>26.4375</c:v>
                </c:pt>
                <c:pt idx="19">
                  <c:v>22.655000000000001</c:v>
                </c:pt>
                <c:pt idx="20">
                  <c:v>17.889849999999999</c:v>
                </c:pt>
                <c:pt idx="21">
                  <c:v>17.15175</c:v>
                </c:pt>
                <c:pt idx="22">
                  <c:v>11.092675</c:v>
                </c:pt>
                <c:pt idx="23">
                  <c:v>29.3863178</c:v>
                </c:pt>
                <c:pt idx="24">
                  <c:v>18.013653699999999</c:v>
                </c:pt>
                <c:pt idx="25">
                  <c:v>18.807725399999999</c:v>
                </c:pt>
                <c:pt idx="26">
                  <c:v>28.463773799999998</c:v>
                </c:pt>
                <c:pt idx="27">
                  <c:v>19.1843906</c:v>
                </c:pt>
                <c:pt idx="28">
                  <c:v>24.206640199999999</c:v>
                </c:pt>
                <c:pt idx="29">
                  <c:v>27.5221804</c:v>
                </c:pt>
                <c:pt idx="30">
                  <c:v>36.398688800000002</c:v>
                </c:pt>
                <c:pt idx="31">
                  <c:v>39.633955800000003</c:v>
                </c:pt>
                <c:pt idx="32">
                  <c:v>20</c:v>
                </c:pt>
                <c:pt idx="33">
                  <c:v>23.916775000000001</c:v>
                </c:pt>
                <c:pt idx="34">
                  <c:v>34.46</c:v>
                </c:pt>
                <c:pt idx="35">
                  <c:v>38.729999999999997</c:v>
                </c:pt>
                <c:pt idx="36">
                  <c:v>42.8</c:v>
                </c:pt>
              </c:numCache>
            </c:numRef>
          </c:val>
        </c:ser>
        <c:ser>
          <c:idx val="2"/>
          <c:order val="1"/>
          <c:tx>
            <c:strRef>
              <c:f>Trt_Means!$P$4</c:f>
              <c:strCache>
                <c:ptCount val="1"/>
                <c:pt idx="0">
                  <c:v>112 kg N/ha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Trt_Means!$F$5:$F$41</c:f>
              <c:numCache>
                <c:formatCode>General</c:formatCode>
                <c:ptCount val="37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</c:numCache>
            </c:numRef>
          </c:cat>
          <c:val>
            <c:numRef>
              <c:f>Trt_Means!$O$5:$O$41</c:f>
              <c:numCache>
                <c:formatCode>General</c:formatCode>
                <c:ptCount val="37"/>
                <c:pt idx="0">
                  <c:v>37.424999999999997</c:v>
                </c:pt>
                <c:pt idx="1">
                  <c:v>21.84</c:v>
                </c:pt>
                <c:pt idx="2">
                  <c:v>27.79975</c:v>
                </c:pt>
                <c:pt idx="3">
                  <c:v>50.547750000000001</c:v>
                </c:pt>
                <c:pt idx="4">
                  <c:v>46.736249999999998</c:v>
                </c:pt>
                <c:pt idx="5">
                  <c:v>28.828250000000001</c:v>
                </c:pt>
                <c:pt idx="6">
                  <c:v>38.568750000000001</c:v>
                </c:pt>
                <c:pt idx="7">
                  <c:v>39.582500000000003</c:v>
                </c:pt>
                <c:pt idx="8">
                  <c:v>55.297499999999999</c:v>
                </c:pt>
                <c:pt idx="9">
                  <c:v>38.782499999999999</c:v>
                </c:pt>
                <c:pt idx="10">
                  <c:v>27.8</c:v>
                </c:pt>
                <c:pt idx="11">
                  <c:v>37.417499999999997</c:v>
                </c:pt>
                <c:pt idx="12">
                  <c:v>40.35</c:v>
                </c:pt>
                <c:pt idx="13">
                  <c:v>30.22</c:v>
                </c:pt>
                <c:pt idx="14">
                  <c:v>46.01</c:v>
                </c:pt>
                <c:pt idx="15">
                  <c:v>41.502499999999998</c:v>
                </c:pt>
                <c:pt idx="16">
                  <c:v>63.16</c:v>
                </c:pt>
                <c:pt idx="17">
                  <c:v>40.322499999999998</c:v>
                </c:pt>
                <c:pt idx="18">
                  <c:v>43.862499999999997</c:v>
                </c:pt>
                <c:pt idx="19">
                  <c:v>29.49</c:v>
                </c:pt>
                <c:pt idx="20">
                  <c:v>38.747225</c:v>
                </c:pt>
                <c:pt idx="21">
                  <c:v>36.318150000000003</c:v>
                </c:pt>
                <c:pt idx="22">
                  <c:v>45.314500000000002</c:v>
                </c:pt>
                <c:pt idx="23">
                  <c:v>45.956331800000001</c:v>
                </c:pt>
                <c:pt idx="24">
                  <c:v>38.762908000000003</c:v>
                </c:pt>
                <c:pt idx="25">
                  <c:v>53.167639800000003</c:v>
                </c:pt>
                <c:pt idx="26">
                  <c:v>56.251839099999998</c:v>
                </c:pt>
                <c:pt idx="27">
                  <c:v>54.026965199999999</c:v>
                </c:pt>
                <c:pt idx="28">
                  <c:v>39.396862200000001</c:v>
                </c:pt>
                <c:pt idx="29">
                  <c:v>21.164360899999998</c:v>
                </c:pt>
                <c:pt idx="30">
                  <c:v>43.915607199999997</c:v>
                </c:pt>
                <c:pt idx="31">
                  <c:v>88.329077699999999</c:v>
                </c:pt>
                <c:pt idx="32">
                  <c:v>60.7</c:v>
                </c:pt>
                <c:pt idx="33">
                  <c:v>42.7795463</c:v>
                </c:pt>
                <c:pt idx="34">
                  <c:v>40.71</c:v>
                </c:pt>
                <c:pt idx="35">
                  <c:v>50.31</c:v>
                </c:pt>
                <c:pt idx="36">
                  <c:v>93.332999999999998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31040"/>
        <c:axId val="178632576"/>
      </c:barChart>
      <c:catAx>
        <c:axId val="17863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63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632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1.3548084785784507E-2"/>
              <c:y val="0.30730505034477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63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56433815084665"/>
          <c:y val="9.3198992443324941E-2"/>
          <c:w val="0.13915881868325383"/>
          <c:h val="0.14480678580164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" r="0.750000000000006" t="1" header="0.5" footer="0.5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00722698426037"/>
          <c:y val="6.2111895428801057E-2"/>
          <c:w val="0.79658661302746392"/>
          <c:h val="0.66149168631673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Trt_Means!$V$119</c:f>
              <c:strCache>
                <c:ptCount val="1"/>
                <c:pt idx="0">
                  <c:v>Optimum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Trt_Means!$T$120:$T$127</c:f>
              <c:numCache>
                <c:formatCode>General</c:formatCode>
                <c:ptCount val="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</c:numCache>
            </c:numRef>
          </c:cat>
          <c:val>
            <c:numRef>
              <c:f>Trt_Means!$V$120:$V$127</c:f>
              <c:numCache>
                <c:formatCode>General</c:formatCode>
                <c:ptCount val="8"/>
                <c:pt idx="0">
                  <c:v>73.928591881535993</c:v>
                </c:pt>
                <c:pt idx="1">
                  <c:v>10.414970424768008</c:v>
                </c:pt>
                <c:pt idx="2">
                  <c:v>0</c:v>
                </c:pt>
                <c:pt idx="3">
                  <c:v>0</c:v>
                </c:pt>
                <c:pt idx="4">
                  <c:v>65.988220374720015</c:v>
                </c:pt>
                <c:pt idx="5">
                  <c:v>79.340352000000024</c:v>
                </c:pt>
                <c:pt idx="6">
                  <c:v>30.387040024320015</c:v>
                </c:pt>
                <c:pt idx="7">
                  <c:v>15.45048960000001</c:v>
                </c:pt>
              </c:numCache>
            </c:numRef>
          </c:val>
        </c:ser>
        <c:ser>
          <c:idx val="2"/>
          <c:order val="1"/>
          <c:tx>
            <c:v>SBNRC</c:v>
          </c:tx>
          <c:invertIfNegative val="0"/>
          <c:val>
            <c:numRef>
              <c:f>Trt_Means!$U$119:$AH$119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1"/>
          <c:order val="2"/>
          <c:tx>
            <c:strRef>
              <c:f>Trt_Means!$U$119</c:f>
              <c:strCache>
                <c:ptCount val="1"/>
                <c:pt idx="0">
                  <c:v>SBNRC</c:v>
                </c:pt>
              </c:strCache>
            </c:strRef>
          </c:tx>
          <c:invertIfNegative val="0"/>
          <c:val>
            <c:numRef>
              <c:f>Trt_Means!$U$120:$U$127</c:f>
              <c:numCache>
                <c:formatCode>General</c:formatCode>
                <c:ptCount val="8"/>
                <c:pt idx="0">
                  <c:v>40</c:v>
                </c:pt>
                <c:pt idx="1">
                  <c:v>44</c:v>
                </c:pt>
                <c:pt idx="2">
                  <c:v>25</c:v>
                </c:pt>
                <c:pt idx="3">
                  <c:v>39</c:v>
                </c:pt>
                <c:pt idx="4">
                  <c:v>56</c:v>
                </c:pt>
                <c:pt idx="5">
                  <c:v>20</c:v>
                </c:pt>
                <c:pt idx="6">
                  <c:v>40</c:v>
                </c:pt>
                <c:pt idx="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58688"/>
        <c:axId val="178672768"/>
      </c:barChart>
      <c:catAx>
        <c:axId val="17865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672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67276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Maximum Yield</a:t>
                </a:r>
              </a:p>
            </c:rich>
          </c:tx>
          <c:layout>
            <c:manualLayout>
              <c:xMode val="edge"/>
              <c:yMode val="edge"/>
              <c:x val="1.1062121456772066E-2"/>
              <c:y val="0.269326691306443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6586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16488296622753279"/>
          <c:y val="7.4829931972789115E-2"/>
          <c:w val="0.15890213361448036"/>
          <c:h val="5.803819165461460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" r="0.750000000000006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6" Type="http://schemas.openxmlformats.org/officeDocument/2006/relationships/image" Target="../media/image1.png"/><Relationship Id="rId5" Type="http://schemas.openxmlformats.org/officeDocument/2006/relationships/chart" Target="../charts/chart38.xml"/><Relationship Id="rId4" Type="http://schemas.openxmlformats.org/officeDocument/2006/relationships/chart" Target="../charts/chart3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Relationship Id="rId14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523875</xdr:colOff>
      <xdr:row>69</xdr:row>
      <xdr:rowOff>0</xdr:rowOff>
    </xdr:from>
    <xdr:to>
      <xdr:col>34</xdr:col>
      <xdr:colOff>495300</xdr:colOff>
      <xdr:row>92</xdr:row>
      <xdr:rowOff>9525</xdr:rowOff>
    </xdr:to>
    <xdr:graphicFrame macro="">
      <xdr:nvGraphicFramePr>
        <xdr:cNvPr id="619250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438150</xdr:colOff>
      <xdr:row>45</xdr:row>
      <xdr:rowOff>142875</xdr:rowOff>
    </xdr:from>
    <xdr:to>
      <xdr:col>18</xdr:col>
      <xdr:colOff>228600</xdr:colOff>
      <xdr:row>69</xdr:row>
      <xdr:rowOff>9525</xdr:rowOff>
    </xdr:to>
    <xdr:graphicFrame macro="">
      <xdr:nvGraphicFramePr>
        <xdr:cNvPr id="61925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428625</xdr:colOff>
      <xdr:row>44</xdr:row>
      <xdr:rowOff>123825</xdr:rowOff>
    </xdr:from>
    <xdr:to>
      <xdr:col>34</xdr:col>
      <xdr:colOff>390525</xdr:colOff>
      <xdr:row>67</xdr:row>
      <xdr:rowOff>133350</xdr:rowOff>
    </xdr:to>
    <xdr:grpSp>
      <xdr:nvGrpSpPr>
        <xdr:cNvPr id="6192510" name="Group 16"/>
        <xdr:cNvGrpSpPr>
          <a:grpSpLocks/>
        </xdr:cNvGrpSpPr>
      </xdr:nvGrpSpPr>
      <xdr:grpSpPr bwMode="auto">
        <a:xfrm>
          <a:off x="11768978" y="7026649"/>
          <a:ext cx="12837459" cy="3662642"/>
          <a:chOff x="946" y="681"/>
          <a:chExt cx="633" cy="396"/>
        </a:xfrm>
      </xdr:grpSpPr>
      <xdr:graphicFrame macro="">
        <xdr:nvGraphicFramePr>
          <xdr:cNvPr id="6192524" name="Chart 4"/>
          <xdr:cNvGraphicFramePr>
            <a:graphicFrameLocks/>
          </xdr:cNvGraphicFramePr>
        </xdr:nvGraphicFramePr>
        <xdr:xfrm>
          <a:off x="946" y="681"/>
          <a:ext cx="633" cy="3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1305" y="699"/>
            <a:ext cx="190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Exp. 502, 1971-2007</a:t>
            </a:r>
            <a:b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</a:b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N rate required using 100 lb/ac</a:t>
            </a:r>
            <a:r>
              <a:rPr lang="en-U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optimum</a:t>
            </a:r>
            <a:br>
              <a:rPr lang="en-U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</a:br>
            <a:r>
              <a:rPr lang="en-U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versus 40 lb/ac preplant</a:t>
            </a:r>
            <a:endParaRPr lang="en-US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10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1012" y="709"/>
            <a:ext cx="238" cy="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Optimum N Rate (assuming 40 lbs</a:t>
            </a:r>
            <a:r>
              <a:rPr lang="en-U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N/ac preplant)</a:t>
            </a: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  Average</a:t>
            </a:r>
            <a:r>
              <a:rPr lang="en-U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Yield</a:t>
            </a: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/>
            </a:r>
            <a:b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</a:b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Avg. 20 lb </a:t>
            </a:r>
            <a:r>
              <a:rPr lang="en-U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N/ac +/- 23                                              42.8 bu/ac +/- 12.7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38</xdr:col>
      <xdr:colOff>123825</xdr:colOff>
      <xdr:row>7</xdr:row>
      <xdr:rowOff>0</xdr:rowOff>
    </xdr:from>
    <xdr:to>
      <xdr:col>46</xdr:col>
      <xdr:colOff>523875</xdr:colOff>
      <xdr:row>27</xdr:row>
      <xdr:rowOff>142875</xdr:rowOff>
    </xdr:to>
    <xdr:graphicFrame macro="">
      <xdr:nvGraphicFramePr>
        <xdr:cNvPr id="61925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</xdr:col>
      <xdr:colOff>123825</xdr:colOff>
      <xdr:row>28</xdr:row>
      <xdr:rowOff>95250</xdr:rowOff>
    </xdr:from>
    <xdr:to>
      <xdr:col>46</xdr:col>
      <xdr:colOff>371475</xdr:colOff>
      <xdr:row>48</xdr:row>
      <xdr:rowOff>114300</xdr:rowOff>
    </xdr:to>
    <xdr:graphicFrame macro="">
      <xdr:nvGraphicFramePr>
        <xdr:cNvPr id="619251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38</xdr:col>
      <xdr:colOff>133350</xdr:colOff>
      <xdr:row>49</xdr:row>
      <xdr:rowOff>47625</xdr:rowOff>
    </xdr:from>
    <xdr:to>
      <xdr:col>46</xdr:col>
      <xdr:colOff>371475</xdr:colOff>
      <xdr:row>66</xdr:row>
      <xdr:rowOff>161925</xdr:rowOff>
    </xdr:to>
    <xdr:graphicFrame macro="">
      <xdr:nvGraphicFramePr>
        <xdr:cNvPr id="619251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495300</xdr:colOff>
      <xdr:row>91</xdr:row>
      <xdr:rowOff>0</xdr:rowOff>
    </xdr:from>
    <xdr:to>
      <xdr:col>18</xdr:col>
      <xdr:colOff>295275</xdr:colOff>
      <xdr:row>106</xdr:row>
      <xdr:rowOff>95250</xdr:rowOff>
    </xdr:to>
    <xdr:graphicFrame macro="">
      <xdr:nvGraphicFramePr>
        <xdr:cNvPr id="619251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69</xdr:row>
      <xdr:rowOff>0</xdr:rowOff>
    </xdr:from>
    <xdr:to>
      <xdr:col>18</xdr:col>
      <xdr:colOff>400050</xdr:colOff>
      <xdr:row>91</xdr:row>
      <xdr:rowOff>28575</xdr:rowOff>
    </xdr:to>
    <xdr:graphicFrame macro="">
      <xdr:nvGraphicFramePr>
        <xdr:cNvPr id="61925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161925</xdr:colOff>
      <xdr:row>91</xdr:row>
      <xdr:rowOff>152400</xdr:rowOff>
    </xdr:from>
    <xdr:to>
      <xdr:col>28</xdr:col>
      <xdr:colOff>904875</xdr:colOff>
      <xdr:row>115</xdr:row>
      <xdr:rowOff>0</xdr:rowOff>
    </xdr:to>
    <xdr:graphicFrame macro="">
      <xdr:nvGraphicFramePr>
        <xdr:cNvPr id="61925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780429</xdr:colOff>
      <xdr:row>70</xdr:row>
      <xdr:rowOff>28575</xdr:rowOff>
    </xdr:from>
    <xdr:to>
      <xdr:col>31</xdr:col>
      <xdr:colOff>189541</xdr:colOff>
      <xdr:row>73</xdr:row>
      <xdr:rowOff>146242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17268204" y="11363325"/>
          <a:ext cx="3390562" cy="603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Exp. 502, 1971-2007</a:t>
          </a:r>
          <a:b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</a:b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N rate = (N</a:t>
          </a: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 uptake 100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lb/ac - N uptake 40 lb/ac)/0.5</a:t>
          </a: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20</xdr:col>
      <xdr:colOff>304800</xdr:colOff>
      <xdr:row>70</xdr:row>
      <xdr:rowOff>65713</xdr:rowOff>
    </xdr:from>
    <xdr:to>
      <xdr:col>26</xdr:col>
      <xdr:colOff>256150</xdr:colOff>
      <xdr:row>74</xdr:row>
      <xdr:rowOff>59171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12496800" y="11400463"/>
          <a:ext cx="4247125" cy="641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Optimum N Rate (assuming 40 lbs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N/ac preplant)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Average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Yield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/>
          </a:r>
          <a:b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</a:b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Avg. 60 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N/ac                                                            42.8 bu/ac +/- 12.7</a:t>
          </a:r>
          <a:b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Avg. Loss = $27.5/acre (N at $0.70/lb)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523875</xdr:colOff>
      <xdr:row>108</xdr:row>
      <xdr:rowOff>9525</xdr:rowOff>
    </xdr:from>
    <xdr:to>
      <xdr:col>15</xdr:col>
      <xdr:colOff>219075</xdr:colOff>
      <xdr:row>124</xdr:row>
      <xdr:rowOff>152400</xdr:rowOff>
    </xdr:to>
    <xdr:graphicFrame macro="">
      <xdr:nvGraphicFramePr>
        <xdr:cNvPr id="6192519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552450</xdr:colOff>
      <xdr:row>126</xdr:row>
      <xdr:rowOff>66675</xdr:rowOff>
    </xdr:from>
    <xdr:to>
      <xdr:col>15</xdr:col>
      <xdr:colOff>247650</xdr:colOff>
      <xdr:row>144</xdr:row>
      <xdr:rowOff>19050</xdr:rowOff>
    </xdr:to>
    <xdr:graphicFrame macro="">
      <xdr:nvGraphicFramePr>
        <xdr:cNvPr id="6192520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552450</xdr:colOff>
      <xdr:row>130</xdr:row>
      <xdr:rowOff>142875</xdr:rowOff>
    </xdr:from>
    <xdr:to>
      <xdr:col>21</xdr:col>
      <xdr:colOff>447675</xdr:colOff>
      <xdr:row>148</xdr:row>
      <xdr:rowOff>66675</xdr:rowOff>
    </xdr:to>
    <xdr:graphicFrame macro="">
      <xdr:nvGraphicFramePr>
        <xdr:cNvPr id="6192521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11206</xdr:colOff>
      <xdr:row>140</xdr:row>
      <xdr:rowOff>134471</xdr:rowOff>
    </xdr:from>
    <xdr:to>
      <xdr:col>21</xdr:col>
      <xdr:colOff>324970</xdr:colOff>
      <xdr:row>140</xdr:row>
      <xdr:rowOff>136059</xdr:rowOff>
    </xdr:to>
    <xdr:cxnSp macro="">
      <xdr:nvCxnSpPr>
        <xdr:cNvPr id="22" name="Straight Connector 21"/>
        <xdr:cNvCxnSpPr/>
      </xdr:nvCxnSpPr>
      <xdr:spPr>
        <a:xfrm>
          <a:off x="10298206" y="22098000"/>
          <a:ext cx="3776382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593912</xdr:colOff>
      <xdr:row>131</xdr:row>
      <xdr:rowOff>22412</xdr:rowOff>
    </xdr:from>
    <xdr:to>
      <xdr:col>15</xdr:col>
      <xdr:colOff>201706</xdr:colOff>
      <xdr:row>132</xdr:row>
      <xdr:rowOff>100852</xdr:rowOff>
    </xdr:to>
    <xdr:sp macro="" textlink="">
      <xdr:nvSpPr>
        <xdr:cNvPr id="25" name="TextBox 24"/>
        <xdr:cNvSpPr txBox="1"/>
      </xdr:nvSpPr>
      <xdr:spPr>
        <a:xfrm>
          <a:off x="7855324" y="20574000"/>
          <a:ext cx="1423147" cy="2353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Yield</a:t>
          </a:r>
          <a:r>
            <a:rPr lang="en-US" sz="1100" baseline="0"/>
            <a:t> Goal, 57 bu/ac</a:t>
          </a:r>
          <a:endParaRPr lang="en-US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0.11802</cdr:x>
      <cdr:y>0.55898</cdr:y>
    </cdr:from>
    <cdr:to>
      <cdr:x>0.97741</cdr:x>
      <cdr:y>0.56434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99031" y="2116901"/>
          <a:ext cx="5066933" cy="202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FF0000"/>
          </a:solidFill>
          <a:prstDash val="lgDash"/>
          <a:round/>
          <a:headEnd/>
          <a:tailEnd/>
        </a:ln>
        <a:effectLst xmlns:a="http://schemas.openxmlformats.org/drawingml/2006/main">
          <a:outerShdw dist="28398" dir="1593903" algn="ctr" rotWithShape="0">
            <a:srgbClr val="000000">
              <a:alpha val="50000"/>
            </a:srgbClr>
          </a:outerShdw>
        </a:effec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0.1887</cdr:x>
      <cdr:y>0.11294</cdr:y>
    </cdr:from>
    <cdr:to>
      <cdr:x>0.27214</cdr:x>
      <cdr:y>0.18118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00175" y="457200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0.17179</cdr:x>
      <cdr:y>0.06588</cdr:y>
    </cdr:from>
    <cdr:to>
      <cdr:x>0.25559</cdr:x>
      <cdr:y>0.13647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89199" y="266710"/>
          <a:ext cx="677726" cy="285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N-P-K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0.11363</cdr:x>
      <cdr:y>0.57258</cdr:y>
    </cdr:from>
    <cdr:to>
      <cdr:x>0.97302</cdr:x>
      <cdr:y>0.57794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70383" y="2082386"/>
          <a:ext cx="6582685" cy="19494"/>
        </a:xfrm>
        <a:prstGeom xmlns:a="http://schemas.openxmlformats.org/drawingml/2006/main" prst="line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0.14943</cdr:x>
      <cdr:y>0.25265</cdr:y>
    </cdr:from>
    <cdr:to>
      <cdr:x>0.51498</cdr:x>
      <cdr:y>0.53086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131" y="859882"/>
          <a:ext cx="1932396" cy="943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Min     0     NUE Min   0</a:t>
          </a:r>
        </a:p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Max   67    NUE Max  67</a:t>
          </a:r>
        </a:p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Avg.  24    100 lb N/ac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0.15282</cdr:x>
      <cdr:y>0.04569</cdr:y>
    </cdr:from>
    <cdr:to>
      <cdr:x>0.85184</cdr:x>
      <cdr:y>0.33756</cdr:y>
    </cdr:to>
    <cdr:sp macro="" textlink="">
      <cdr:nvSpPr>
        <cdr:cNvPr id="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5850" y="171450"/>
          <a:ext cx="4967056" cy="1095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>
              <a:latin typeface="Calibri"/>
            </a:rPr>
            <a:t>Exp. 502, 1971-2009</a:t>
          </a:r>
          <a:endParaRPr lang="en-US"/>
        </a:p>
        <a:p xmlns:a="http://schemas.openxmlformats.org/drawingml/2006/main"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Optimum N Rate                            Max Yield</a:t>
          </a:r>
        </a:p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Avg. 51 lb N/ac  +/-  39                  Avg. 44 bu/ac +/- 15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0.1887</cdr:x>
      <cdr:y>0.11294</cdr:y>
    </cdr:from>
    <cdr:to>
      <cdr:x>0.27214</cdr:x>
      <cdr:y>0.18118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00175" y="457200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0.17179</cdr:x>
      <cdr:y>0.06588</cdr:y>
    </cdr:from>
    <cdr:to>
      <cdr:x>0.25559</cdr:x>
      <cdr:y>0.13647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89199" y="266710"/>
          <a:ext cx="677726" cy="285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N-P-K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0.1887</cdr:x>
      <cdr:y>0.11294</cdr:y>
    </cdr:from>
    <cdr:to>
      <cdr:x>0.27214</cdr:x>
      <cdr:y>0.18118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00175" y="457200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0.17179</cdr:x>
      <cdr:y>0.06588</cdr:y>
    </cdr:from>
    <cdr:to>
      <cdr:x>0.25559</cdr:x>
      <cdr:y>0.13647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89199" y="266710"/>
          <a:ext cx="677726" cy="285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N-P-K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428625</xdr:colOff>
      <xdr:row>2</xdr:row>
      <xdr:rowOff>0</xdr:rowOff>
    </xdr:from>
    <xdr:to>
      <xdr:col>22</xdr:col>
      <xdr:colOff>123825</xdr:colOff>
      <xdr:row>18</xdr:row>
      <xdr:rowOff>152400</xdr:rowOff>
    </xdr:to>
    <xdr:graphicFrame macro="">
      <xdr:nvGraphicFramePr>
        <xdr:cNvPr id="3237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409575</xdr:colOff>
      <xdr:row>20</xdr:row>
      <xdr:rowOff>19050</xdr:rowOff>
    </xdr:from>
    <xdr:to>
      <xdr:col>22</xdr:col>
      <xdr:colOff>104775</xdr:colOff>
      <xdr:row>37</xdr:row>
      <xdr:rowOff>9525</xdr:rowOff>
    </xdr:to>
    <xdr:graphicFrame macro="">
      <xdr:nvGraphicFramePr>
        <xdr:cNvPr id="323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200025</xdr:colOff>
      <xdr:row>37</xdr:row>
      <xdr:rowOff>76200</xdr:rowOff>
    </xdr:from>
    <xdr:to>
      <xdr:col>16</xdr:col>
      <xdr:colOff>381000</xdr:colOff>
      <xdr:row>54</xdr:row>
      <xdr:rowOff>66675</xdr:rowOff>
    </xdr:to>
    <xdr:graphicFrame macro="">
      <xdr:nvGraphicFramePr>
        <xdr:cNvPr id="3237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10</xdr:row>
      <xdr:rowOff>19050</xdr:rowOff>
    </xdr:from>
    <xdr:to>
      <xdr:col>21</xdr:col>
      <xdr:colOff>9525</xdr:colOff>
      <xdr:row>27</xdr:row>
      <xdr:rowOff>9525</xdr:rowOff>
    </xdr:to>
    <xdr:graphicFrame macro="">
      <xdr:nvGraphicFramePr>
        <xdr:cNvPr id="14081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11</xdr:row>
      <xdr:rowOff>57150</xdr:rowOff>
    </xdr:from>
    <xdr:to>
      <xdr:col>17</xdr:col>
      <xdr:colOff>38100</xdr:colOff>
      <xdr:row>29</xdr:row>
      <xdr:rowOff>66675</xdr:rowOff>
    </xdr:to>
    <xdr:graphicFrame macro="">
      <xdr:nvGraphicFramePr>
        <xdr:cNvPr id="40009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457200</xdr:colOff>
      <xdr:row>32</xdr:row>
      <xdr:rowOff>142875</xdr:rowOff>
    </xdr:from>
    <xdr:to>
      <xdr:col>17</xdr:col>
      <xdr:colOff>152400</xdr:colOff>
      <xdr:row>50</xdr:row>
      <xdr:rowOff>152400</xdr:rowOff>
    </xdr:to>
    <xdr:graphicFrame macro="">
      <xdr:nvGraphicFramePr>
        <xdr:cNvPr id="40009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0.11889</cdr:x>
      <cdr:y>0.22519</cdr:y>
    </cdr:from>
    <cdr:to>
      <cdr:x>0.89347</cdr:x>
      <cdr:y>0.22958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995299" y="856275"/>
          <a:ext cx="10567103" cy="20051"/>
        </a:xfrm>
        <a:prstGeom xmlns:a="http://schemas.openxmlformats.org/drawingml/2006/main" prst="line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359988</xdr:colOff>
      <xdr:row>4</xdr:row>
      <xdr:rowOff>9525</xdr:rowOff>
    </xdr:from>
    <xdr:to>
      <xdr:col>28</xdr:col>
      <xdr:colOff>517151</xdr:colOff>
      <xdr:row>23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67235</xdr:colOff>
      <xdr:row>33</xdr:row>
      <xdr:rowOff>84043</xdr:rowOff>
    </xdr:from>
    <xdr:to>
      <xdr:col>15</xdr:col>
      <xdr:colOff>470647</xdr:colOff>
      <xdr:row>50</xdr:row>
      <xdr:rowOff>145676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352425</xdr:colOff>
      <xdr:row>4</xdr:row>
      <xdr:rowOff>0</xdr:rowOff>
    </xdr:from>
    <xdr:to>
      <xdr:col>33</xdr:col>
      <xdr:colOff>509588</xdr:colOff>
      <xdr:row>23</xdr:row>
      <xdr:rowOff>66675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342340</xdr:colOff>
      <xdr:row>25</xdr:row>
      <xdr:rowOff>22971</xdr:rowOff>
    </xdr:from>
    <xdr:to>
      <xdr:col>28</xdr:col>
      <xdr:colOff>499503</xdr:colOff>
      <xdr:row>44</xdr:row>
      <xdr:rowOff>84604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370915</xdr:colOff>
      <xdr:row>45</xdr:row>
      <xdr:rowOff>65555</xdr:rowOff>
    </xdr:from>
    <xdr:to>
      <xdr:col>28</xdr:col>
      <xdr:colOff>528078</xdr:colOff>
      <xdr:row>64</xdr:row>
      <xdr:rowOff>132230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14</xdr:col>
      <xdr:colOff>400050</xdr:colOff>
      <xdr:row>209</xdr:row>
      <xdr:rowOff>133350</xdr:rowOff>
    </xdr:from>
    <xdr:to>
      <xdr:col>24</xdr:col>
      <xdr:colOff>400050</xdr:colOff>
      <xdr:row>238</xdr:row>
      <xdr:rowOff>9525</xdr:rowOff>
    </xdr:to>
    <xdr:pic>
      <xdr:nvPicPr>
        <xdr:cNvPr id="19" name="Picture 18" descr="Interaction Plot for sph by yr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33975675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0.11812</cdr:x>
      <cdr:y>0.53924</cdr:y>
    </cdr:from>
    <cdr:to>
      <cdr:x>0.89316</cdr:x>
      <cdr:y>0.5434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905642" y="2342194"/>
          <a:ext cx="9707605" cy="20014"/>
        </a:xfrm>
        <a:prstGeom xmlns:a="http://schemas.openxmlformats.org/drawingml/2006/main" prst="line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0.2394</cdr:x>
      <cdr:y>0.31104</cdr:y>
    </cdr:from>
    <cdr:to>
      <cdr:x>0.51351</cdr:x>
      <cdr:y>0.47975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131" y="859882"/>
          <a:ext cx="1932396" cy="943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Min     0     NUE Min   0</a:t>
          </a:r>
        </a:p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Max   67    NUE Max  67</a:t>
          </a:r>
        </a:p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Avg.  24    100 lb N/ac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0.1754</cdr:x>
      <cdr:y>0.52549</cdr:y>
    </cdr:from>
    <cdr:to>
      <cdr:x>0.96248</cdr:x>
      <cdr:y>0.52964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96181" y="2304094"/>
          <a:ext cx="6788818" cy="20014"/>
        </a:xfrm>
        <a:prstGeom xmlns:a="http://schemas.openxmlformats.org/drawingml/2006/main" prst="line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0.22979</cdr:x>
      <cdr:y>0.32501</cdr:y>
    </cdr:from>
    <cdr:to>
      <cdr:x>0.96041</cdr:x>
      <cdr:y>0.32559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481853" y="1075764"/>
          <a:ext cx="3944470" cy="15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542925</xdr:colOff>
      <xdr:row>24</xdr:row>
      <xdr:rowOff>57150</xdr:rowOff>
    </xdr:from>
    <xdr:to>
      <xdr:col>24</xdr:col>
      <xdr:colOff>238125</xdr:colOff>
      <xdr:row>41</xdr:row>
      <xdr:rowOff>47625</xdr:rowOff>
    </xdr:to>
    <xdr:graphicFrame macro="">
      <xdr:nvGraphicFramePr>
        <xdr:cNvPr id="155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0.42724</cdr:x>
      <cdr:y>0.02431</cdr:y>
    </cdr:from>
    <cdr:to>
      <cdr:x>0.70149</cdr:x>
      <cdr:y>0.125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81225" y="66675"/>
          <a:ext cx="14001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1999-2013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66675</xdr:colOff>
      <xdr:row>92</xdr:row>
      <xdr:rowOff>0</xdr:rowOff>
    </xdr:from>
    <xdr:to>
      <xdr:col>42</xdr:col>
      <xdr:colOff>466725</xdr:colOff>
      <xdr:row>116</xdr:row>
      <xdr:rowOff>95250</xdr:rowOff>
    </xdr:to>
    <xdr:graphicFrame macro="">
      <xdr:nvGraphicFramePr>
        <xdr:cNvPr id="62078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476251</xdr:colOff>
      <xdr:row>55</xdr:row>
      <xdr:rowOff>47625</xdr:rowOff>
    </xdr:from>
    <xdr:to>
      <xdr:col>22</xdr:col>
      <xdr:colOff>280148</xdr:colOff>
      <xdr:row>79</xdr:row>
      <xdr:rowOff>95250</xdr:rowOff>
    </xdr:to>
    <xdr:graphicFrame macro="">
      <xdr:nvGraphicFramePr>
        <xdr:cNvPr id="6207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493248</xdr:colOff>
      <xdr:row>56</xdr:row>
      <xdr:rowOff>111740</xdr:rowOff>
    </xdr:from>
    <xdr:to>
      <xdr:col>34</xdr:col>
      <xdr:colOff>353672</xdr:colOff>
      <xdr:row>79</xdr:row>
      <xdr:rowOff>5844</xdr:rowOff>
    </xdr:to>
    <xdr:grpSp>
      <xdr:nvGrpSpPr>
        <xdr:cNvPr id="6207890" name="Group 16"/>
        <xdr:cNvGrpSpPr>
          <a:grpSpLocks/>
        </xdr:cNvGrpSpPr>
      </xdr:nvGrpSpPr>
      <xdr:grpSpPr bwMode="auto">
        <a:xfrm>
          <a:off x="14254072" y="8897152"/>
          <a:ext cx="7659718" cy="3636868"/>
          <a:chOff x="654" y="861"/>
          <a:chExt cx="618" cy="396"/>
        </a:xfrm>
      </xdr:grpSpPr>
      <xdr:graphicFrame macro="">
        <xdr:nvGraphicFramePr>
          <xdr:cNvPr id="6207905" name="Chart 4"/>
          <xdr:cNvGraphicFramePr>
            <a:graphicFrameLocks/>
          </xdr:cNvGraphicFramePr>
        </xdr:nvGraphicFramePr>
        <xdr:xfrm>
          <a:off x="654" y="861"/>
          <a:ext cx="618" cy="3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859" y="904"/>
            <a:ext cx="169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Exp. 502, 1971-2013</a:t>
            </a:r>
          </a:p>
          <a:p>
            <a:pPr algn="l" rtl="0">
              <a:defRPr sz="1000"/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751" y="916"/>
            <a:ext cx="432" cy="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Optimum N Rate     Avg. 60 kg/ha +/-  46                 </a:t>
            </a:r>
          </a:p>
        </xdr:txBody>
      </xdr:sp>
    </xdr:grpSp>
    <xdr:clientData/>
  </xdr:twoCellAnchor>
  <xdr:twoCellAnchor>
    <xdr:from>
      <xdr:col>45</xdr:col>
      <xdr:colOff>123825</xdr:colOff>
      <xdr:row>4</xdr:row>
      <xdr:rowOff>104775</xdr:rowOff>
    </xdr:from>
    <xdr:to>
      <xdr:col>53</xdr:col>
      <xdr:colOff>523875</xdr:colOff>
      <xdr:row>25</xdr:row>
      <xdr:rowOff>85725</xdr:rowOff>
    </xdr:to>
    <xdr:graphicFrame macro="">
      <xdr:nvGraphicFramePr>
        <xdr:cNvPr id="620789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114300</xdr:colOff>
      <xdr:row>26</xdr:row>
      <xdr:rowOff>47625</xdr:rowOff>
    </xdr:from>
    <xdr:to>
      <xdr:col>53</xdr:col>
      <xdr:colOff>361950</xdr:colOff>
      <xdr:row>47</xdr:row>
      <xdr:rowOff>66675</xdr:rowOff>
    </xdr:to>
    <xdr:graphicFrame macro="">
      <xdr:nvGraphicFramePr>
        <xdr:cNvPr id="620789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104775</xdr:colOff>
      <xdr:row>48</xdr:row>
      <xdr:rowOff>85725</xdr:rowOff>
    </xdr:from>
    <xdr:to>
      <xdr:col>53</xdr:col>
      <xdr:colOff>342900</xdr:colOff>
      <xdr:row>66</xdr:row>
      <xdr:rowOff>38100</xdr:rowOff>
    </xdr:to>
    <xdr:graphicFrame macro="">
      <xdr:nvGraphicFramePr>
        <xdr:cNvPr id="620789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171450</xdr:colOff>
      <xdr:row>118</xdr:row>
      <xdr:rowOff>142875</xdr:rowOff>
    </xdr:from>
    <xdr:to>
      <xdr:col>43</xdr:col>
      <xdr:colOff>571500</xdr:colOff>
      <xdr:row>141</xdr:row>
      <xdr:rowOff>47625</xdr:rowOff>
    </xdr:to>
    <xdr:graphicFrame macro="">
      <xdr:nvGraphicFramePr>
        <xdr:cNvPr id="62078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53</xdr:col>
      <xdr:colOff>476250</xdr:colOff>
      <xdr:row>26</xdr:row>
      <xdr:rowOff>114300</xdr:rowOff>
    </xdr:from>
    <xdr:to>
      <xdr:col>62</xdr:col>
      <xdr:colOff>171450</xdr:colOff>
      <xdr:row>47</xdr:row>
      <xdr:rowOff>9525</xdr:rowOff>
    </xdr:to>
    <xdr:graphicFrame macro="">
      <xdr:nvGraphicFramePr>
        <xdr:cNvPr id="620789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485775</xdr:colOff>
      <xdr:row>86</xdr:row>
      <xdr:rowOff>57150</xdr:rowOff>
    </xdr:from>
    <xdr:to>
      <xdr:col>40</xdr:col>
      <xdr:colOff>576031</xdr:colOff>
      <xdr:row>93</xdr:row>
      <xdr:rowOff>133350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8926175" y="13906500"/>
          <a:ext cx="4967056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>
              <a:latin typeface="+mn-lt"/>
              <a:ea typeface="+mn-ea"/>
              <a:cs typeface="+mn-cs"/>
            </a:rPr>
            <a:t>Exp. 502, 1971-2011</a:t>
          </a:r>
          <a:endParaRPr lang="en-US"/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Optimum N Rate                            Max Yield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Avg. 55 lb N/ac  +/-  39                  Avg. 44 bu/ac +/- 15</a:t>
          </a:r>
        </a:p>
      </xdr:txBody>
    </xdr:sp>
    <xdr:clientData/>
  </xdr:twoCellAnchor>
  <xdr:twoCellAnchor>
    <xdr:from>
      <xdr:col>5</xdr:col>
      <xdr:colOff>582706</xdr:colOff>
      <xdr:row>105</xdr:row>
      <xdr:rowOff>108698</xdr:rowOff>
    </xdr:from>
    <xdr:to>
      <xdr:col>18</xdr:col>
      <xdr:colOff>364190</xdr:colOff>
      <xdr:row>128</xdr:row>
      <xdr:rowOff>137273</xdr:rowOff>
    </xdr:to>
    <xdr:graphicFrame macro="">
      <xdr:nvGraphicFramePr>
        <xdr:cNvPr id="620789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586068</xdr:colOff>
      <xdr:row>56</xdr:row>
      <xdr:rowOff>68356</xdr:rowOff>
    </xdr:from>
    <xdr:to>
      <xdr:col>8</xdr:col>
      <xdr:colOff>285751</xdr:colOff>
      <xdr:row>74</xdr:row>
      <xdr:rowOff>126066</xdr:rowOff>
    </xdr:to>
    <xdr:graphicFrame macro="">
      <xdr:nvGraphicFramePr>
        <xdr:cNvPr id="620790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333375</xdr:colOff>
      <xdr:row>10</xdr:row>
      <xdr:rowOff>142875</xdr:rowOff>
    </xdr:from>
    <xdr:to>
      <xdr:col>14</xdr:col>
      <xdr:colOff>409575</xdr:colOff>
      <xdr:row>27</xdr:row>
      <xdr:rowOff>133350</xdr:rowOff>
    </xdr:to>
    <xdr:graphicFrame macro="">
      <xdr:nvGraphicFramePr>
        <xdr:cNvPr id="620790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548529</xdr:colOff>
      <xdr:row>76</xdr:row>
      <xdr:rowOff>29695</xdr:rowOff>
    </xdr:from>
    <xdr:to>
      <xdr:col>36</xdr:col>
      <xdr:colOff>177054</xdr:colOff>
      <xdr:row>99</xdr:row>
      <xdr:rowOff>154080</xdr:rowOff>
    </xdr:to>
    <xdr:graphicFrame macro="">
      <xdr:nvGraphicFramePr>
        <xdr:cNvPr id="62079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360829</xdr:colOff>
      <xdr:row>100</xdr:row>
      <xdr:rowOff>21290</xdr:rowOff>
    </xdr:from>
    <xdr:to>
      <xdr:col>35</xdr:col>
      <xdr:colOff>546847</xdr:colOff>
      <xdr:row>112</xdr:row>
      <xdr:rowOff>146796</xdr:rowOff>
    </xdr:to>
    <xdr:graphicFrame macro="">
      <xdr:nvGraphicFramePr>
        <xdr:cNvPr id="620790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83</xdr:row>
      <xdr:rowOff>0</xdr:rowOff>
    </xdr:from>
    <xdr:to>
      <xdr:col>22</xdr:col>
      <xdr:colOff>409015</xdr:colOff>
      <xdr:row>107</xdr:row>
      <xdr:rowOff>92449</xdr:rowOff>
    </xdr:to>
    <xdr:graphicFrame macro="">
      <xdr:nvGraphicFramePr>
        <xdr:cNvPr id="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raun/AppData/Roaming/Microsoft/Excel/E502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t_Means"/>
      <sheetName val="co502_2005"/>
    </sheetNames>
    <sheetDataSet>
      <sheetData sheetId="0">
        <row r="3">
          <cell r="X3" t="str">
            <v>Check N uptake</v>
          </cell>
          <cell r="Y3" t="str">
            <v>Max N uptake</v>
          </cell>
          <cell r="AB3" t="str">
            <v>100-40-60</v>
          </cell>
          <cell r="AC3" t="str">
            <v>0-40-60</v>
          </cell>
        </row>
        <row r="4">
          <cell r="F4">
            <v>1971</v>
          </cell>
          <cell r="W4">
            <v>1971</v>
          </cell>
          <cell r="X4">
            <v>50.680500000000002</v>
          </cell>
          <cell r="Y4">
            <v>51.646499999999996</v>
          </cell>
          <cell r="Z4">
            <v>0.96599999999999397</v>
          </cell>
          <cell r="AA4">
            <v>9.6599999999999395E-3</v>
          </cell>
          <cell r="AB4">
            <v>37.424999999999997</v>
          </cell>
          <cell r="AC4">
            <v>36.725000000000001</v>
          </cell>
        </row>
        <row r="5">
          <cell r="F5">
            <v>1972</v>
          </cell>
          <cell r="W5">
            <v>1972</v>
          </cell>
          <cell r="X5">
            <v>38.570999999999998</v>
          </cell>
          <cell r="Y5">
            <v>30.139200000000002</v>
          </cell>
          <cell r="Z5">
            <v>-8.4317999999999955</v>
          </cell>
          <cell r="AA5">
            <v>-8.4317999999999949E-2</v>
          </cell>
          <cell r="AB5">
            <v>21.84</v>
          </cell>
          <cell r="AC5">
            <v>27.95</v>
          </cell>
        </row>
        <row r="6">
          <cell r="F6">
            <v>1974</v>
          </cell>
          <cell r="W6">
            <v>1974</v>
          </cell>
          <cell r="X6">
            <v>22.834515</v>
          </cell>
          <cell r="Y6">
            <v>38.363654999999994</v>
          </cell>
          <cell r="Z6">
            <v>15.529139999999995</v>
          </cell>
          <cell r="AA6">
            <v>0.15529139999999994</v>
          </cell>
          <cell r="AB6">
            <v>27.79975</v>
          </cell>
          <cell r="AC6">
            <v>16.546749999999999</v>
          </cell>
        </row>
        <row r="7">
          <cell r="F7">
            <v>1975</v>
          </cell>
          <cell r="W7">
            <v>1975</v>
          </cell>
          <cell r="X7">
            <v>37.069559999999996</v>
          </cell>
          <cell r="Y7">
            <v>69.75589500000001</v>
          </cell>
          <cell r="Z7">
            <v>32.686335000000014</v>
          </cell>
          <cell r="AA7">
            <v>0.32686335000000016</v>
          </cell>
          <cell r="AB7">
            <v>50.547750000000001</v>
          </cell>
          <cell r="AC7">
            <v>26.861999999999998</v>
          </cell>
        </row>
        <row r="8">
          <cell r="F8">
            <v>1976</v>
          </cell>
          <cell r="W8">
            <v>1976</v>
          </cell>
          <cell r="X8">
            <v>32.101905000000002</v>
          </cell>
          <cell r="Y8">
            <v>64.496024999999989</v>
          </cell>
          <cell r="Z8">
            <v>32.394119999999987</v>
          </cell>
          <cell r="AA8">
            <v>0.32394119999999987</v>
          </cell>
          <cell r="AB8">
            <v>46.736249999999998</v>
          </cell>
          <cell r="AC8">
            <v>23.262250000000002</v>
          </cell>
        </row>
        <row r="9">
          <cell r="F9">
            <v>1977</v>
          </cell>
          <cell r="W9">
            <v>1977</v>
          </cell>
          <cell r="X9">
            <v>23.418945000000001</v>
          </cell>
          <cell r="Y9">
            <v>39.782984999999996</v>
          </cell>
          <cell r="Z9">
            <v>16.364039999999996</v>
          </cell>
          <cell r="AA9">
            <v>0.16364039999999996</v>
          </cell>
          <cell r="AB9">
            <v>28.828250000000001</v>
          </cell>
          <cell r="AC9">
            <v>16.97025</v>
          </cell>
        </row>
        <row r="10">
          <cell r="F10">
            <v>1978</v>
          </cell>
          <cell r="W10">
            <v>1978</v>
          </cell>
          <cell r="X10">
            <v>28.595325000000003</v>
          </cell>
          <cell r="Y10">
            <v>53.224874999999997</v>
          </cell>
          <cell r="Z10">
            <v>24.629549999999995</v>
          </cell>
          <cell r="AA10">
            <v>0.24629549999999995</v>
          </cell>
          <cell r="AB10">
            <v>38.568750000000001</v>
          </cell>
          <cell r="AC10">
            <v>20.721250000000001</v>
          </cell>
        </row>
        <row r="11">
          <cell r="F11">
            <v>1979</v>
          </cell>
          <cell r="W11">
            <v>1979</v>
          </cell>
          <cell r="X11">
            <v>51.991500000000002</v>
          </cell>
          <cell r="Y11">
            <v>54.623850000000004</v>
          </cell>
          <cell r="Z11">
            <v>2.6323500000000024</v>
          </cell>
          <cell r="AA11">
            <v>2.6323500000000024E-2</v>
          </cell>
          <cell r="AB11">
            <v>39.582500000000003</v>
          </cell>
          <cell r="AC11">
            <v>37.674999999999997</v>
          </cell>
        </row>
        <row r="12">
          <cell r="F12">
            <v>1980</v>
          </cell>
          <cell r="W12">
            <v>1980</v>
          </cell>
          <cell r="X12">
            <v>28.762650000000004</v>
          </cell>
          <cell r="Y12">
            <v>76.310549999999992</v>
          </cell>
          <cell r="Z12">
            <v>47.547899999999984</v>
          </cell>
          <cell r="AA12">
            <v>0.47547899999999982</v>
          </cell>
          <cell r="AB12">
            <v>55.297499999999999</v>
          </cell>
          <cell r="AC12">
            <v>20.842500000000001</v>
          </cell>
        </row>
        <row r="13">
          <cell r="F13">
            <v>1981</v>
          </cell>
          <cell r="W13">
            <v>1981</v>
          </cell>
          <cell r="X13">
            <v>26.96865</v>
          </cell>
          <cell r="Y13">
            <v>53.519849999999998</v>
          </cell>
          <cell r="Z13">
            <v>26.551199999999998</v>
          </cell>
          <cell r="AA13">
            <v>0.26551199999999997</v>
          </cell>
          <cell r="AB13">
            <v>38.782499999999999</v>
          </cell>
          <cell r="AC13">
            <v>19.5425</v>
          </cell>
        </row>
        <row r="14">
          <cell r="F14">
            <v>1982</v>
          </cell>
          <cell r="W14">
            <v>1982</v>
          </cell>
          <cell r="X14">
            <v>37.946549999999995</v>
          </cell>
          <cell r="Y14">
            <v>38.363999999999997</v>
          </cell>
          <cell r="Z14">
            <v>0.41745000000000232</v>
          </cell>
          <cell r="AA14">
            <v>4.1745000000000228E-3</v>
          </cell>
          <cell r="AB14">
            <v>27.8</v>
          </cell>
          <cell r="AC14">
            <v>27.497499999999999</v>
          </cell>
        </row>
        <row r="15">
          <cell r="F15">
            <v>1983</v>
          </cell>
          <cell r="W15">
            <v>1983</v>
          </cell>
          <cell r="X15">
            <v>53.181750000000001</v>
          </cell>
          <cell r="Y15">
            <v>51.636149999999994</v>
          </cell>
          <cell r="Z15">
            <v>-1.5456000000000074</v>
          </cell>
          <cell r="AA15">
            <v>-1.5456000000000074E-2</v>
          </cell>
          <cell r="AB15">
            <v>37.417499999999997</v>
          </cell>
          <cell r="AC15">
            <v>38.537500000000001</v>
          </cell>
        </row>
        <row r="16">
          <cell r="F16">
            <v>1984</v>
          </cell>
          <cell r="W16">
            <v>1984</v>
          </cell>
          <cell r="X16">
            <v>46.043700000000001</v>
          </cell>
          <cell r="Y16">
            <v>55.683</v>
          </cell>
          <cell r="Z16">
            <v>9.6392999999999986</v>
          </cell>
          <cell r="AA16">
            <v>9.6392999999999993E-2</v>
          </cell>
          <cell r="AB16">
            <v>40.35</v>
          </cell>
          <cell r="AC16">
            <v>33.365000000000002</v>
          </cell>
        </row>
        <row r="17">
          <cell r="F17">
            <v>1985</v>
          </cell>
          <cell r="W17">
            <v>1985</v>
          </cell>
          <cell r="X17">
            <v>28.17615</v>
          </cell>
          <cell r="Y17">
            <v>41.703599999999994</v>
          </cell>
          <cell r="Z17">
            <v>13.527449999999995</v>
          </cell>
          <cell r="AA17">
            <v>0.13527449999999994</v>
          </cell>
          <cell r="AB17">
            <v>30.22</v>
          </cell>
          <cell r="AC17">
            <v>20.4175</v>
          </cell>
        </row>
        <row r="18">
          <cell r="F18">
            <v>1986</v>
          </cell>
          <cell r="W18">
            <v>1986</v>
          </cell>
          <cell r="X18">
            <v>55.727849999999997</v>
          </cell>
          <cell r="Y18">
            <v>63.4938</v>
          </cell>
          <cell r="Z18">
            <v>7.7659500000000037</v>
          </cell>
          <cell r="AA18">
            <v>7.7659500000000034E-2</v>
          </cell>
          <cell r="AB18">
            <v>46.01</v>
          </cell>
          <cell r="AC18">
            <v>40.3825</v>
          </cell>
        </row>
        <row r="19">
          <cell r="F19">
            <v>1987</v>
          </cell>
          <cell r="W19">
            <v>1987</v>
          </cell>
          <cell r="X19">
            <v>42.079650000000001</v>
          </cell>
          <cell r="Y19">
            <v>57.27344999999999</v>
          </cell>
          <cell r="Z19">
            <v>15.193799999999989</v>
          </cell>
          <cell r="AA19">
            <v>0.15193799999999988</v>
          </cell>
          <cell r="AB19">
            <v>41.502499999999998</v>
          </cell>
          <cell r="AC19">
            <v>30.4925</v>
          </cell>
        </row>
        <row r="20">
          <cell r="F20">
            <v>1988</v>
          </cell>
          <cell r="W20">
            <v>1988</v>
          </cell>
          <cell r="X20">
            <v>37.360050000000001</v>
          </cell>
          <cell r="Y20">
            <v>87.160799999999995</v>
          </cell>
          <cell r="Z20">
            <v>49.800749999999994</v>
          </cell>
          <cell r="AA20">
            <v>0.49800749999999994</v>
          </cell>
          <cell r="AB20">
            <v>63.16</v>
          </cell>
          <cell r="AC20">
            <v>27.072500000000002</v>
          </cell>
        </row>
        <row r="21">
          <cell r="F21">
            <v>1989</v>
          </cell>
          <cell r="W21">
            <v>1989</v>
          </cell>
          <cell r="X21">
            <v>24.964200000000002</v>
          </cell>
          <cell r="Y21">
            <v>55.645049999999998</v>
          </cell>
          <cell r="Z21">
            <v>30.680849999999996</v>
          </cell>
          <cell r="AA21">
            <v>0.30680849999999998</v>
          </cell>
          <cell r="AB21">
            <v>40.322499999999998</v>
          </cell>
          <cell r="AC21">
            <v>18.09</v>
          </cell>
        </row>
        <row r="22">
          <cell r="F22">
            <v>1990</v>
          </cell>
          <cell r="W22">
            <v>1990</v>
          </cell>
          <cell r="X22">
            <v>36.483750000000001</v>
          </cell>
          <cell r="Y22">
            <v>60.530250000000002</v>
          </cell>
          <cell r="Z22">
            <v>24.046500000000002</v>
          </cell>
          <cell r="AA22">
            <v>0.24046500000000001</v>
          </cell>
          <cell r="AB22">
            <v>43.862499999999997</v>
          </cell>
          <cell r="AC22">
            <v>26.4375</v>
          </cell>
        </row>
        <row r="23">
          <cell r="F23">
            <v>1991</v>
          </cell>
          <cell r="W23">
            <v>1991</v>
          </cell>
          <cell r="X23">
            <v>31.263900000000003</v>
          </cell>
          <cell r="Y23">
            <v>40.696199999999997</v>
          </cell>
          <cell r="Z23">
            <v>9.4322999999999944</v>
          </cell>
          <cell r="AA23">
            <v>9.4322999999999949E-2</v>
          </cell>
          <cell r="AB23">
            <v>29.49</v>
          </cell>
          <cell r="AC23">
            <v>22.655000000000001</v>
          </cell>
        </row>
        <row r="24">
          <cell r="F24">
            <v>1992</v>
          </cell>
          <cell r="W24">
            <v>1992</v>
          </cell>
          <cell r="X24">
            <v>24.687992999999995</v>
          </cell>
          <cell r="Y24">
            <v>53.471170500000007</v>
          </cell>
          <cell r="Z24">
            <v>28.783177500000011</v>
          </cell>
          <cell r="AA24">
            <v>0.28783177500000012</v>
          </cell>
          <cell r="AB24">
            <v>38.747225</v>
          </cell>
          <cell r="AC24">
            <v>17.889849999999999</v>
          </cell>
        </row>
        <row r="25">
          <cell r="F25">
            <v>1993</v>
          </cell>
          <cell r="W25">
            <v>1993</v>
          </cell>
          <cell r="X25">
            <v>23.669415000000001</v>
          </cell>
          <cell r="Y25">
            <v>50.119046999999995</v>
          </cell>
          <cell r="Z25">
            <v>26.449631999999994</v>
          </cell>
          <cell r="AA25">
            <v>0.26449631999999995</v>
          </cell>
          <cell r="AB25">
            <v>36.318150000000003</v>
          </cell>
          <cell r="AC25">
            <v>17.15175</v>
          </cell>
        </row>
        <row r="26">
          <cell r="F26">
            <v>1994</v>
          </cell>
          <cell r="W26">
            <v>1994</v>
          </cell>
          <cell r="X26">
            <v>15.3078915</v>
          </cell>
          <cell r="Y26">
            <v>62.534010000000009</v>
          </cell>
          <cell r="Z26">
            <v>47.226118500000013</v>
          </cell>
          <cell r="AA26">
            <v>0.47226118500000014</v>
          </cell>
          <cell r="AB26">
            <v>45.314500000000002</v>
          </cell>
          <cell r="AC26">
            <v>11.092675</v>
          </cell>
        </row>
        <row r="27">
          <cell r="F27">
            <v>1995</v>
          </cell>
          <cell r="W27">
            <v>1995</v>
          </cell>
          <cell r="X27">
            <v>40.553118563999995</v>
          </cell>
          <cell r="Y27">
            <v>63.419737883999993</v>
          </cell>
          <cell r="Z27">
            <v>22.866619319999998</v>
          </cell>
          <cell r="AA27">
            <v>0.22866619319999998</v>
          </cell>
          <cell r="AB27">
            <v>45.956331800000001</v>
          </cell>
          <cell r="AC27">
            <v>29.3863178</v>
          </cell>
        </row>
        <row r="28">
          <cell r="F28">
            <v>1996</v>
          </cell>
          <cell r="W28">
            <v>1996</v>
          </cell>
          <cell r="X28">
            <v>24.858842105999997</v>
          </cell>
          <cell r="Y28">
            <v>53.492813040000001</v>
          </cell>
          <cell r="Z28">
            <v>28.633970934000004</v>
          </cell>
          <cell r="AA28">
            <v>0.28633970934000003</v>
          </cell>
          <cell r="AB28">
            <v>38.762908000000003</v>
          </cell>
          <cell r="AC28">
            <v>18.013653699999999</v>
          </cell>
        </row>
        <row r="29">
          <cell r="F29">
            <v>1997</v>
          </cell>
          <cell r="W29">
            <v>1997</v>
          </cell>
          <cell r="X29">
            <v>25.954661051999999</v>
          </cell>
          <cell r="Y29">
            <v>73.371342924000004</v>
          </cell>
          <cell r="Z29">
            <v>47.416681872000005</v>
          </cell>
          <cell r="AA29">
            <v>0.47416681872000005</v>
          </cell>
          <cell r="AB29">
            <v>53.167639800000003</v>
          </cell>
          <cell r="AC29">
            <v>18.807725399999999</v>
          </cell>
        </row>
        <row r="30">
          <cell r="F30">
            <v>1998</v>
          </cell>
          <cell r="W30">
            <v>1998</v>
          </cell>
          <cell r="X30">
            <v>39.280007843999996</v>
          </cell>
          <cell r="Y30">
            <v>77.627537957999991</v>
          </cell>
          <cell r="Z30">
            <v>38.347530113999994</v>
          </cell>
          <cell r="AA30">
            <v>0.38347530113999995</v>
          </cell>
          <cell r="AB30">
            <v>56.251839099999998</v>
          </cell>
          <cell r="AC30">
            <v>28.463773799999998</v>
          </cell>
        </row>
        <row r="31">
          <cell r="F31">
            <v>1999</v>
          </cell>
          <cell r="W31">
            <v>1999</v>
          </cell>
          <cell r="X31">
            <v>26.474459027999998</v>
          </cell>
          <cell r="Y31">
            <v>74.557211976000005</v>
          </cell>
          <cell r="Z31">
            <v>48.082752948000007</v>
          </cell>
          <cell r="AA31">
            <v>0.48082752948000007</v>
          </cell>
          <cell r="AB31">
            <v>54.026965199999999</v>
          </cell>
          <cell r="AC31">
            <v>19.1843906</v>
          </cell>
        </row>
        <row r="32">
          <cell r="F32">
            <v>2000</v>
          </cell>
          <cell r="W32">
            <v>2000</v>
          </cell>
          <cell r="X32">
            <v>33.405163475999998</v>
          </cell>
          <cell r="Y32">
            <v>54.367669836000005</v>
          </cell>
          <cell r="Z32">
            <v>20.962506360000006</v>
          </cell>
          <cell r="AA32">
            <v>0.20962506360000005</v>
          </cell>
          <cell r="AB32">
            <v>39.396862200000001</v>
          </cell>
          <cell r="AC32">
            <v>24.206640199999999</v>
          </cell>
        </row>
        <row r="33">
          <cell r="F33">
            <v>2001</v>
          </cell>
          <cell r="W33">
            <v>2001</v>
          </cell>
          <cell r="X33">
            <v>37.980608951999997</v>
          </cell>
          <cell r="Y33">
            <v>29.206818041999995</v>
          </cell>
          <cell r="Z33">
            <v>-8.7737909100000024</v>
          </cell>
          <cell r="AA33">
            <v>-8.7737909100000025E-2</v>
          </cell>
          <cell r="AB33">
            <v>21.164360899999998</v>
          </cell>
          <cell r="AC33">
            <v>27.5221804</v>
          </cell>
        </row>
        <row r="34">
          <cell r="F34">
            <v>2002</v>
          </cell>
          <cell r="W34">
            <v>2002</v>
          </cell>
          <cell r="X34">
            <v>50.23019054400001</v>
          </cell>
          <cell r="Y34">
            <v>60.603537935999995</v>
          </cell>
          <cell r="Z34">
            <v>10.373347391999985</v>
          </cell>
          <cell r="AA34">
            <v>0.10373347391999985</v>
          </cell>
          <cell r="AB34">
            <v>43.915607199999997</v>
          </cell>
          <cell r="AC34">
            <v>36.398688800000002</v>
          </cell>
        </row>
        <row r="35">
          <cell r="F35">
            <v>2003</v>
          </cell>
          <cell r="W35">
            <v>2003</v>
          </cell>
          <cell r="X35">
            <v>54.694859004000008</v>
          </cell>
          <cell r="Y35">
            <v>121.89412722599999</v>
          </cell>
          <cell r="Z35">
            <v>67.199268221999986</v>
          </cell>
          <cell r="AA35">
            <v>0.67199268221999986</v>
          </cell>
          <cell r="AB35">
            <v>88.329077699999999</v>
          </cell>
          <cell r="AC35">
            <v>39.633955800000003</v>
          </cell>
        </row>
        <row r="36">
          <cell r="F36">
            <v>2004</v>
          </cell>
          <cell r="W36">
            <v>2004</v>
          </cell>
          <cell r="X36">
            <v>27.599999999999998</v>
          </cell>
          <cell r="Y36">
            <v>83.766000000000005</v>
          </cell>
          <cell r="Z36">
            <v>56.166000000000011</v>
          </cell>
          <cell r="AA36">
            <v>0.56166000000000016</v>
          </cell>
          <cell r="AB36">
            <v>60.7</v>
          </cell>
          <cell r="AC36">
            <v>20</v>
          </cell>
        </row>
        <row r="37">
          <cell r="F37">
            <v>2005</v>
          </cell>
          <cell r="W37">
            <v>2005</v>
          </cell>
          <cell r="X37">
            <v>33.005149500000002</v>
          </cell>
          <cell r="Y37">
            <v>59.035773894000002</v>
          </cell>
          <cell r="Z37">
            <v>26.030624394</v>
          </cell>
          <cell r="AA37">
            <v>0.26030624394000001</v>
          </cell>
          <cell r="AC37">
            <v>23.916775000000001</v>
          </cell>
        </row>
        <row r="38">
          <cell r="F38">
            <v>2006</v>
          </cell>
        </row>
        <row r="72">
          <cell r="AG72">
            <v>2467.92</v>
          </cell>
          <cell r="AH72">
            <v>2514.96</v>
          </cell>
        </row>
        <row r="73">
          <cell r="AG73">
            <v>1878.2400000000002</v>
          </cell>
          <cell r="AH73">
            <v>1467.6480000000001</v>
          </cell>
        </row>
        <row r="74">
          <cell r="AG74">
            <v>1111.9416000000001</v>
          </cell>
          <cell r="AH74">
            <v>1868.1432</v>
          </cell>
        </row>
        <row r="75">
          <cell r="AG75">
            <v>1805.1263999999999</v>
          </cell>
          <cell r="AH75">
            <v>3396.8088000000007</v>
          </cell>
        </row>
        <row r="76">
          <cell r="AG76">
            <v>1563.2232000000004</v>
          </cell>
          <cell r="AH76">
            <v>3140.6759999999999</v>
          </cell>
        </row>
        <row r="77">
          <cell r="AG77">
            <v>1140.4008000000001</v>
          </cell>
          <cell r="AH77">
            <v>1937.2584000000002</v>
          </cell>
        </row>
        <row r="78">
          <cell r="AG78">
            <v>1392.4680000000003</v>
          </cell>
          <cell r="AH78">
            <v>2591.8200000000002</v>
          </cell>
        </row>
        <row r="79">
          <cell r="AG79">
            <v>2531.7600000000002</v>
          </cell>
          <cell r="AH79">
            <v>2659.9440000000004</v>
          </cell>
        </row>
        <row r="80">
          <cell r="AG80">
            <v>1400.6160000000004</v>
          </cell>
          <cell r="AH80">
            <v>3715.9920000000002</v>
          </cell>
        </row>
        <row r="81">
          <cell r="AG81">
            <v>1313.2560000000001</v>
          </cell>
          <cell r="AH81">
            <v>2606.1840000000002</v>
          </cell>
        </row>
        <row r="82">
          <cell r="AG82">
            <v>1847.8320000000001</v>
          </cell>
          <cell r="AH82">
            <v>1868.16</v>
          </cell>
        </row>
        <row r="83">
          <cell r="AG83">
            <v>2589.7200000000003</v>
          </cell>
          <cell r="AH83">
            <v>2514.4560000000001</v>
          </cell>
        </row>
        <row r="84">
          <cell r="AG84">
            <v>2242.1280000000002</v>
          </cell>
          <cell r="AH84">
            <v>2711.5200000000004</v>
          </cell>
        </row>
        <row r="85">
          <cell r="AG85">
            <v>1372.056</v>
          </cell>
          <cell r="AH85">
            <v>2030.7839999999999</v>
          </cell>
        </row>
        <row r="86">
          <cell r="AG86">
            <v>2713.7040000000002</v>
          </cell>
          <cell r="AH86">
            <v>3091.8720000000003</v>
          </cell>
        </row>
        <row r="87">
          <cell r="AG87">
            <v>2049.096</v>
          </cell>
          <cell r="AH87">
            <v>2788.9679999999998</v>
          </cell>
        </row>
        <row r="88">
          <cell r="AG88">
            <v>1819.2720000000004</v>
          </cell>
          <cell r="AH88">
            <v>4244.3519999999999</v>
          </cell>
        </row>
        <row r="89">
          <cell r="AG89">
            <v>1215.6480000000001</v>
          </cell>
          <cell r="AH89">
            <v>2709.672</v>
          </cell>
        </row>
        <row r="90">
          <cell r="AG90">
            <v>1776.6000000000001</v>
          </cell>
          <cell r="AH90">
            <v>2947.5600000000004</v>
          </cell>
        </row>
        <row r="91">
          <cell r="AG91">
            <v>1522.4160000000004</v>
          </cell>
          <cell r="AH91">
            <v>1981.7280000000001</v>
          </cell>
        </row>
        <row r="92">
          <cell r="AG92">
            <v>1202.1979199999998</v>
          </cell>
          <cell r="AH92">
            <v>2603.8135200000006</v>
          </cell>
        </row>
        <row r="93">
          <cell r="AG93">
            <v>1152.5976000000001</v>
          </cell>
          <cell r="AH93">
            <v>2440.5796800000003</v>
          </cell>
        </row>
        <row r="94">
          <cell r="AG94">
            <v>745.42776000000015</v>
          </cell>
          <cell r="AH94">
            <v>3045.1344000000008</v>
          </cell>
        </row>
        <row r="95">
          <cell r="AG95">
            <v>1974.7605561600001</v>
          </cell>
          <cell r="AH95">
            <v>3088.2654969600003</v>
          </cell>
        </row>
        <row r="96">
          <cell r="AG96">
            <v>1210.5175286399999</v>
          </cell>
          <cell r="AH96">
            <v>2604.8674176000004</v>
          </cell>
        </row>
        <row r="97">
          <cell r="AG97">
            <v>1263.8791468800002</v>
          </cell>
          <cell r="AH97">
            <v>3572.8653945600008</v>
          </cell>
        </row>
        <row r="98">
          <cell r="AG98">
            <v>1912.7655993600001</v>
          </cell>
          <cell r="AH98">
            <v>3780.1235875200005</v>
          </cell>
        </row>
        <row r="99">
          <cell r="AG99">
            <v>1289.1910483199999</v>
          </cell>
          <cell r="AH99">
            <v>3630.6120614400006</v>
          </cell>
        </row>
        <row r="100">
          <cell r="AG100">
            <v>1626.6862214400001</v>
          </cell>
          <cell r="AH100">
            <v>2647.4691398400005</v>
          </cell>
        </row>
        <row r="101">
          <cell r="AG101">
            <v>1849.4905228800001</v>
          </cell>
          <cell r="AH101">
            <v>1422.2450524799999</v>
          </cell>
        </row>
        <row r="102">
          <cell r="AG102">
            <v>2445.9918873600004</v>
          </cell>
          <cell r="AH102">
            <v>2951.1288038400003</v>
          </cell>
        </row>
        <row r="103">
          <cell r="AG103">
            <v>2663.4018297600005</v>
          </cell>
          <cell r="AH103">
            <v>5935.7140214400006</v>
          </cell>
        </row>
        <row r="104">
          <cell r="AG104">
            <v>1344.0000000000002</v>
          </cell>
          <cell r="AH104">
            <v>4079.0400000000004</v>
          </cell>
        </row>
        <row r="105">
          <cell r="AG105">
            <v>1607.2072800000001</v>
          </cell>
          <cell r="AH105">
            <v>2874.7855113600003</v>
          </cell>
        </row>
        <row r="106">
          <cell r="AG106">
            <v>2311.6800000000003</v>
          </cell>
          <cell r="AH106">
            <v>2728.32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49"/>
  <sheetViews>
    <sheetView topLeftCell="A409" zoomScale="85" zoomScaleNormal="85" workbookViewId="0">
      <selection activeCell="O31" sqref="O31"/>
    </sheetView>
  </sheetViews>
  <sheetFormatPr defaultRowHeight="12.75" x14ac:dyDescent="0.2"/>
  <cols>
    <col min="18" max="18" width="15.85546875" customWidth="1"/>
    <col min="19" max="19" width="18" customWidth="1"/>
    <col min="24" max="24" width="13.140625" customWidth="1"/>
    <col min="25" max="25" width="10.140625" customWidth="1"/>
    <col min="26" max="26" width="13.7109375" customWidth="1"/>
    <col min="27" max="27" width="18.7109375" customWidth="1"/>
    <col min="28" max="28" width="15" customWidth="1"/>
    <col min="29" max="29" width="15.7109375" customWidth="1"/>
    <col min="30" max="30" width="16.140625" customWidth="1"/>
  </cols>
  <sheetData>
    <row r="1" spans="2:38" x14ac:dyDescent="0.2">
      <c r="X1" s="18" t="s">
        <v>68</v>
      </c>
      <c r="Y1" s="21" t="s">
        <v>40</v>
      </c>
      <c r="Z1" s="20" t="s">
        <v>68</v>
      </c>
      <c r="AA1" s="21" t="s">
        <v>40</v>
      </c>
    </row>
    <row r="2" spans="2:38" x14ac:dyDescent="0.2">
      <c r="B2" t="s">
        <v>0</v>
      </c>
      <c r="C2" t="s">
        <v>1</v>
      </c>
      <c r="D2" t="s">
        <v>2</v>
      </c>
      <c r="X2" s="18" t="s">
        <v>64</v>
      </c>
      <c r="Y2" s="22"/>
      <c r="Z2" s="17" t="s">
        <v>64</v>
      </c>
      <c r="AA2" s="22"/>
      <c r="AB2" t="s">
        <v>43</v>
      </c>
    </row>
    <row r="3" spans="2:38" x14ac:dyDescent="0.2">
      <c r="B3">
        <v>1971</v>
      </c>
      <c r="C3">
        <v>1</v>
      </c>
      <c r="D3">
        <v>33.700000000000003</v>
      </c>
      <c r="I3" t="s">
        <v>40</v>
      </c>
      <c r="P3" t="s">
        <v>40</v>
      </c>
      <c r="X3" s="18" t="s">
        <v>65</v>
      </c>
      <c r="Y3" s="22"/>
      <c r="Z3" s="17" t="s">
        <v>63</v>
      </c>
      <c r="AA3" s="22"/>
      <c r="AB3" t="s">
        <v>44</v>
      </c>
    </row>
    <row r="4" spans="2:38" x14ac:dyDescent="0.2">
      <c r="B4">
        <v>1971</v>
      </c>
      <c r="C4">
        <v>2</v>
      </c>
      <c r="D4">
        <v>36.725000000000001</v>
      </c>
      <c r="F4" s="7" t="s">
        <v>0</v>
      </c>
      <c r="G4" s="7" t="s">
        <v>29</v>
      </c>
      <c r="H4" s="7" t="s">
        <v>3</v>
      </c>
      <c r="I4" s="8" t="s">
        <v>42</v>
      </c>
      <c r="J4" s="7" t="s">
        <v>30</v>
      </c>
      <c r="K4" s="7" t="s">
        <v>31</v>
      </c>
      <c r="L4" s="13" t="s">
        <v>47</v>
      </c>
      <c r="M4" s="7" t="s">
        <v>32</v>
      </c>
      <c r="N4" s="7" t="s">
        <v>33</v>
      </c>
      <c r="O4" s="7" t="s">
        <v>4</v>
      </c>
      <c r="P4" s="8" t="s">
        <v>41</v>
      </c>
      <c r="Q4" s="7" t="s">
        <v>34</v>
      </c>
      <c r="R4" s="7" t="s">
        <v>35</v>
      </c>
      <c r="S4" s="7" t="s">
        <v>36</v>
      </c>
      <c r="T4" s="7" t="s">
        <v>37</v>
      </c>
      <c r="U4" s="7" t="s">
        <v>38</v>
      </c>
      <c r="V4" s="7" t="s">
        <v>39</v>
      </c>
      <c r="W4" s="7" t="s">
        <v>32</v>
      </c>
      <c r="X4" s="18" t="s">
        <v>66</v>
      </c>
      <c r="Y4" s="19" t="s">
        <v>40</v>
      </c>
      <c r="Z4" s="17" t="s">
        <v>22</v>
      </c>
      <c r="AA4" s="8" t="s">
        <v>40</v>
      </c>
      <c r="AB4" s="8" t="s">
        <v>71</v>
      </c>
      <c r="AC4" s="8" t="s">
        <v>72</v>
      </c>
      <c r="AE4" s="6" t="s">
        <v>28</v>
      </c>
      <c r="AF4" t="s">
        <v>0</v>
      </c>
      <c r="AG4" t="s">
        <v>23</v>
      </c>
      <c r="AH4" t="s">
        <v>24</v>
      </c>
      <c r="AI4" t="s">
        <v>25</v>
      </c>
      <c r="AJ4" t="s">
        <v>26</v>
      </c>
      <c r="AK4" t="s">
        <v>4</v>
      </c>
      <c r="AL4" t="s">
        <v>3</v>
      </c>
    </row>
    <row r="5" spans="2:38" x14ac:dyDescent="0.2">
      <c r="B5">
        <v>1971</v>
      </c>
      <c r="C5">
        <v>3</v>
      </c>
      <c r="D5">
        <v>35.700000000000003</v>
      </c>
      <c r="F5">
        <v>1971</v>
      </c>
      <c r="G5">
        <v>33.700000000000003</v>
      </c>
      <c r="H5">
        <v>36.725000000000001</v>
      </c>
      <c r="I5" s="10">
        <f>H5*60*1.12</f>
        <v>2467.92</v>
      </c>
      <c r="J5">
        <v>35.700000000000003</v>
      </c>
      <c r="K5">
        <v>35.524999999999999</v>
      </c>
      <c r="L5" s="10">
        <f>K5*60*1.12</f>
        <v>2387.2800000000002</v>
      </c>
      <c r="M5">
        <v>35.225000000000001</v>
      </c>
      <c r="N5">
        <v>35.424999999999997</v>
      </c>
      <c r="O5">
        <v>37.424999999999997</v>
      </c>
      <c r="P5" s="10">
        <f>O5*60*1.12</f>
        <v>2514.96</v>
      </c>
      <c r="Q5">
        <v>30.75</v>
      </c>
      <c r="R5">
        <v>31.85</v>
      </c>
      <c r="S5">
        <v>35.549999999999997</v>
      </c>
      <c r="T5">
        <v>35.950000000000003</v>
      </c>
      <c r="U5">
        <v>38.9</v>
      </c>
      <c r="V5">
        <v>38.225000000000001</v>
      </c>
      <c r="W5">
        <v>34.299999999999997</v>
      </c>
      <c r="X5">
        <f>IF((((O5-K5)*60*0.0239)/0.5)&lt;0,0,((O5-K5)*60*0.0239)/0.5)</f>
        <v>5.4491999999999958</v>
      </c>
      <c r="Y5">
        <f>X5*1.12</f>
        <v>6.1031039999999956</v>
      </c>
      <c r="Z5">
        <f>IF((((O5-H5)*60*0.0239)/0.5)&lt;0,0,((O5-H5)*60*0.0239)/0.5)</f>
        <v>2.0075999999999881</v>
      </c>
      <c r="AA5">
        <f>IF(Z5*1.12&lt;0,0,Z5*1.12)</f>
        <v>2.248511999999987</v>
      </c>
      <c r="AB5">
        <f>(X5*0.7)-(20.7*0.7)</f>
        <v>-10.675560000000001</v>
      </c>
      <c r="AC5">
        <f>(X5*0.7)-(60*0.7)</f>
        <v>-38.185560000000002</v>
      </c>
      <c r="AD5" t="e">
        <f t="shared" ref="AD5:AD39" si="0">ABS(1-(Z5/Z4))</f>
        <v>#VALUE!</v>
      </c>
      <c r="AE5">
        <f>O5/H5</f>
        <v>1.0190605854322667</v>
      </c>
      <c r="AF5">
        <v>1971</v>
      </c>
      <c r="AG5">
        <f>H5*60*0.023</f>
        <v>50.680500000000002</v>
      </c>
      <c r="AH5">
        <f>O5*60*0.023</f>
        <v>51.646499999999996</v>
      </c>
      <c r="AI5">
        <f>AH5-AG5</f>
        <v>0.96599999999999397</v>
      </c>
      <c r="AJ5">
        <f>(AH5-AG5)/100</f>
        <v>9.6599999999999395E-3</v>
      </c>
      <c r="AK5">
        <v>37.424999999999997</v>
      </c>
      <c r="AL5">
        <v>36.725000000000001</v>
      </c>
    </row>
    <row r="6" spans="2:38" x14ac:dyDescent="0.2">
      <c r="B6">
        <v>1971</v>
      </c>
      <c r="C6">
        <v>4</v>
      </c>
      <c r="D6">
        <v>35.524999999999999</v>
      </c>
      <c r="F6">
        <v>1972</v>
      </c>
      <c r="G6">
        <v>27.98</v>
      </c>
      <c r="H6">
        <v>27.95</v>
      </c>
      <c r="I6" s="10">
        <f t="shared" ref="I6:I41" si="1">H6*60*1.12</f>
        <v>1878.2400000000002</v>
      </c>
      <c r="J6">
        <v>27.557500000000001</v>
      </c>
      <c r="K6">
        <v>25.377500000000001</v>
      </c>
      <c r="L6" s="10">
        <f t="shared" ref="L6:L41" si="2">K6*60*1.12</f>
        <v>1705.3680000000002</v>
      </c>
      <c r="M6">
        <v>25.017499999999998</v>
      </c>
      <c r="N6">
        <v>23.047499999999999</v>
      </c>
      <c r="O6">
        <v>21.84</v>
      </c>
      <c r="P6" s="10">
        <f t="shared" ref="P6:P41" si="3">O6*60*1.12</f>
        <v>1467.6480000000001</v>
      </c>
      <c r="Q6">
        <v>27.4025</v>
      </c>
      <c r="R6">
        <v>25.5</v>
      </c>
      <c r="S6">
        <v>25.65</v>
      </c>
      <c r="T6">
        <v>27.072500000000002</v>
      </c>
      <c r="U6">
        <v>24.8675</v>
      </c>
      <c r="V6">
        <v>21.327500000000001</v>
      </c>
      <c r="W6">
        <v>25.44</v>
      </c>
      <c r="X6">
        <f t="shared" ref="X6:X41" si="4">IF((((O6-K6)*60*0.0239)/0.5)&lt;0,0,((O6-K6)*60*0.0239)/0.5)</f>
        <v>0</v>
      </c>
      <c r="Y6">
        <f t="shared" ref="Y6:Y41" si="5">X6*1.12</f>
        <v>0</v>
      </c>
      <c r="Z6">
        <f t="shared" ref="Z6:Z41" si="6">IF((((O6-H6)*60*0.0239)/0.5)&lt;0,0,((O6-H6)*60*0.0239)/0.5)</f>
        <v>0</v>
      </c>
      <c r="AA6">
        <f t="shared" ref="AA6:AA41" si="7">IF(Z6*1.12&lt;0,0,Z6*1.12)</f>
        <v>0</v>
      </c>
      <c r="AB6">
        <f t="shared" ref="AB6:AB41" si="8">(X6*0.7)-(20.7*0.7)</f>
        <v>-14.489999999999998</v>
      </c>
      <c r="AC6">
        <f t="shared" ref="AC6:AC41" si="9">(X6*0.7)-(60*0.7)</f>
        <v>-42</v>
      </c>
      <c r="AD6">
        <f>ABS(1-(Z6/Z5))</f>
        <v>1</v>
      </c>
      <c r="AE6">
        <f t="shared" ref="AE6:AE40" si="10">O6/H6</f>
        <v>0.78139534883720929</v>
      </c>
      <c r="AF6">
        <v>1972</v>
      </c>
      <c r="AG6">
        <f>H6*60*0.023</f>
        <v>38.570999999999998</v>
      </c>
      <c r="AH6">
        <f t="shared" ref="AH6:AH38" si="11">O6*60*0.023</f>
        <v>30.139200000000002</v>
      </c>
      <c r="AI6">
        <f t="shared" ref="AI6:AI38" si="12">AH6-AG6</f>
        <v>-8.4317999999999955</v>
      </c>
      <c r="AJ6">
        <f t="shared" ref="AJ6:AJ38" si="13">(AH6-AG6)/100</f>
        <v>-8.4317999999999949E-2</v>
      </c>
      <c r="AK6">
        <v>21.84</v>
      </c>
      <c r="AL6">
        <v>27.95</v>
      </c>
    </row>
    <row r="7" spans="2:38" x14ac:dyDescent="0.2">
      <c r="B7">
        <v>1971</v>
      </c>
      <c r="C7">
        <v>5</v>
      </c>
      <c r="D7">
        <v>35.225000000000001</v>
      </c>
      <c r="F7">
        <v>1974</v>
      </c>
      <c r="G7">
        <v>17.061</v>
      </c>
      <c r="H7">
        <v>16.546749999999999</v>
      </c>
      <c r="I7" s="10">
        <f t="shared" si="1"/>
        <v>1111.9416000000001</v>
      </c>
      <c r="J7">
        <v>27.043500000000002</v>
      </c>
      <c r="K7">
        <v>32.609499999999997</v>
      </c>
      <c r="L7" s="10">
        <f t="shared" si="2"/>
        <v>2191.3584000000001</v>
      </c>
      <c r="M7">
        <v>30.310500000000001</v>
      </c>
      <c r="N7">
        <v>29.645</v>
      </c>
      <c r="O7">
        <v>27.79975</v>
      </c>
      <c r="P7" s="10">
        <f t="shared" si="3"/>
        <v>1868.1432</v>
      </c>
      <c r="Q7">
        <v>24.230250000000002</v>
      </c>
      <c r="R7">
        <v>31.823</v>
      </c>
      <c r="S7">
        <v>33.728749999999998</v>
      </c>
      <c r="T7">
        <v>34.273249999999997</v>
      </c>
      <c r="U7">
        <v>30.824750000000002</v>
      </c>
      <c r="V7">
        <v>29.130749999999999</v>
      </c>
      <c r="W7">
        <v>31.943999999999999</v>
      </c>
      <c r="X7">
        <f t="shared" si="4"/>
        <v>0</v>
      </c>
      <c r="Y7">
        <f t="shared" si="5"/>
        <v>0</v>
      </c>
      <c r="Z7">
        <f t="shared" si="6"/>
        <v>32.273604000000006</v>
      </c>
      <c r="AA7">
        <f t="shared" si="7"/>
        <v>36.146436480000013</v>
      </c>
      <c r="AB7">
        <f t="shared" si="8"/>
        <v>-14.489999999999998</v>
      </c>
      <c r="AC7">
        <f t="shared" si="9"/>
        <v>-42</v>
      </c>
      <c r="AD7" t="e">
        <f t="shared" si="0"/>
        <v>#DIV/0!</v>
      </c>
      <c r="AE7">
        <f t="shared" si="10"/>
        <v>1.6800731261425961</v>
      </c>
      <c r="AF7">
        <v>1974</v>
      </c>
      <c r="AG7">
        <f t="shared" ref="AG7:AG38" si="14">H7*60*0.023</f>
        <v>22.834515</v>
      </c>
      <c r="AH7">
        <f t="shared" si="11"/>
        <v>38.363654999999994</v>
      </c>
      <c r="AI7">
        <f t="shared" si="12"/>
        <v>15.529139999999995</v>
      </c>
      <c r="AJ7">
        <f t="shared" si="13"/>
        <v>0.15529139999999994</v>
      </c>
      <c r="AK7">
        <v>27.79975</v>
      </c>
      <c r="AL7">
        <v>16.546749999999999</v>
      </c>
    </row>
    <row r="8" spans="2:38" x14ac:dyDescent="0.2">
      <c r="B8">
        <v>1971</v>
      </c>
      <c r="C8">
        <v>6</v>
      </c>
      <c r="D8">
        <v>35.424999999999997</v>
      </c>
      <c r="F8">
        <v>1975</v>
      </c>
      <c r="G8">
        <v>28.797999999999998</v>
      </c>
      <c r="H8">
        <v>26.861999999999998</v>
      </c>
      <c r="I8" s="10">
        <f t="shared" si="1"/>
        <v>1805.1263999999999</v>
      </c>
      <c r="J8">
        <v>34.878250000000001</v>
      </c>
      <c r="K8">
        <v>39.718249999999998</v>
      </c>
      <c r="L8" s="10">
        <f t="shared" si="2"/>
        <v>2669.0664000000002</v>
      </c>
      <c r="M8">
        <v>46.857250000000001</v>
      </c>
      <c r="N8">
        <v>51.27375</v>
      </c>
      <c r="O8">
        <v>50.547750000000001</v>
      </c>
      <c r="P8" s="10">
        <f t="shared" si="3"/>
        <v>3396.8088000000007</v>
      </c>
      <c r="Q8">
        <v>51.183</v>
      </c>
      <c r="R8">
        <v>43.862499999999997</v>
      </c>
      <c r="S8">
        <v>45.223750000000003</v>
      </c>
      <c r="T8">
        <v>46.826999999999998</v>
      </c>
      <c r="U8">
        <v>47.19</v>
      </c>
      <c r="V8">
        <v>48.732750000000003</v>
      </c>
      <c r="W8">
        <v>47.915999999999997</v>
      </c>
      <c r="X8">
        <f t="shared" si="4"/>
        <v>31.059006000000011</v>
      </c>
      <c r="Y8">
        <f t="shared" si="5"/>
        <v>34.786086720000014</v>
      </c>
      <c r="Z8">
        <f t="shared" si="6"/>
        <v>67.930731000000009</v>
      </c>
      <c r="AA8">
        <f t="shared" si="7"/>
        <v>76.082418720000021</v>
      </c>
      <c r="AB8">
        <f t="shared" si="8"/>
        <v>7.251304200000007</v>
      </c>
      <c r="AC8">
        <f t="shared" si="9"/>
        <v>-20.258695799999995</v>
      </c>
      <c r="AD8">
        <f t="shared" si="0"/>
        <v>1.104838709677419</v>
      </c>
      <c r="AE8">
        <f t="shared" si="10"/>
        <v>1.8817567567567568</v>
      </c>
      <c r="AF8">
        <v>1975</v>
      </c>
      <c r="AG8">
        <f t="shared" si="14"/>
        <v>37.069559999999996</v>
      </c>
      <c r="AH8">
        <f t="shared" si="11"/>
        <v>69.75589500000001</v>
      </c>
      <c r="AI8">
        <f t="shared" si="12"/>
        <v>32.686335000000014</v>
      </c>
      <c r="AJ8">
        <f t="shared" si="13"/>
        <v>0.32686335000000016</v>
      </c>
      <c r="AK8">
        <v>50.547750000000001</v>
      </c>
      <c r="AL8">
        <v>26.861999999999998</v>
      </c>
    </row>
    <row r="9" spans="2:38" x14ac:dyDescent="0.2">
      <c r="B9">
        <v>1971</v>
      </c>
      <c r="C9">
        <v>7</v>
      </c>
      <c r="D9">
        <v>37.424999999999997</v>
      </c>
      <c r="F9">
        <v>1976</v>
      </c>
      <c r="G9">
        <v>25.440249999999999</v>
      </c>
      <c r="H9">
        <v>23.262250000000002</v>
      </c>
      <c r="I9" s="10">
        <f t="shared" si="1"/>
        <v>1563.2232000000004</v>
      </c>
      <c r="J9">
        <v>27.497250000000001</v>
      </c>
      <c r="K9">
        <v>32.064999999999998</v>
      </c>
      <c r="L9" s="10">
        <f t="shared" si="2"/>
        <v>2154.768</v>
      </c>
      <c r="M9">
        <v>40.111499999999999</v>
      </c>
      <c r="N9">
        <v>44.588500000000003</v>
      </c>
      <c r="O9">
        <v>46.736249999999998</v>
      </c>
      <c r="P9" s="10">
        <f t="shared" si="3"/>
        <v>3140.6759999999999</v>
      </c>
      <c r="Q9">
        <v>39.960250000000002</v>
      </c>
      <c r="R9">
        <v>39.506500000000003</v>
      </c>
      <c r="S9">
        <v>37.90325</v>
      </c>
      <c r="T9">
        <v>39.294750000000001</v>
      </c>
      <c r="U9">
        <v>39.234250000000003</v>
      </c>
      <c r="V9">
        <v>46.070749999999997</v>
      </c>
      <c r="W9">
        <v>43.015500000000003</v>
      </c>
      <c r="X9">
        <f t="shared" si="4"/>
        <v>42.077145000000009</v>
      </c>
      <c r="Y9">
        <f t="shared" si="5"/>
        <v>47.126402400000018</v>
      </c>
      <c r="Z9">
        <f t="shared" si="6"/>
        <v>67.323431999999997</v>
      </c>
      <c r="AA9">
        <f t="shared" si="7"/>
        <v>75.402243839999997</v>
      </c>
      <c r="AB9">
        <f t="shared" si="8"/>
        <v>14.964001500000006</v>
      </c>
      <c r="AC9">
        <f t="shared" si="9"/>
        <v>-12.545998499999996</v>
      </c>
      <c r="AD9">
        <f t="shared" si="0"/>
        <v>8.93997445721606E-3</v>
      </c>
      <c r="AE9">
        <f t="shared" si="10"/>
        <v>2.0091027308192455</v>
      </c>
      <c r="AF9">
        <v>1976</v>
      </c>
      <c r="AG9">
        <f t="shared" si="14"/>
        <v>32.101905000000002</v>
      </c>
      <c r="AH9">
        <f t="shared" si="11"/>
        <v>64.496024999999989</v>
      </c>
      <c r="AI9">
        <f t="shared" si="12"/>
        <v>32.394119999999987</v>
      </c>
      <c r="AJ9">
        <f t="shared" si="13"/>
        <v>0.32394119999999987</v>
      </c>
      <c r="AK9">
        <v>46.736249999999998</v>
      </c>
      <c r="AL9">
        <v>23.262250000000002</v>
      </c>
    </row>
    <row r="10" spans="2:38" x14ac:dyDescent="0.2">
      <c r="B10">
        <v>1971</v>
      </c>
      <c r="C10">
        <v>8</v>
      </c>
      <c r="D10">
        <v>30.75</v>
      </c>
      <c r="F10">
        <v>1977</v>
      </c>
      <c r="G10">
        <v>15.609</v>
      </c>
      <c r="H10">
        <v>16.97025</v>
      </c>
      <c r="I10" s="10">
        <f t="shared" si="1"/>
        <v>1140.4008000000001</v>
      </c>
      <c r="J10">
        <v>26.861999999999998</v>
      </c>
      <c r="K10">
        <v>28.1325</v>
      </c>
      <c r="L10" s="10">
        <f t="shared" si="2"/>
        <v>1890.5040000000001</v>
      </c>
      <c r="M10">
        <v>28.737500000000001</v>
      </c>
      <c r="N10">
        <v>29.493749999999999</v>
      </c>
      <c r="O10">
        <v>28.828250000000001</v>
      </c>
      <c r="P10" s="10">
        <f t="shared" si="3"/>
        <v>1937.2584000000002</v>
      </c>
      <c r="Q10">
        <v>26.075500000000002</v>
      </c>
      <c r="R10">
        <v>31.762499999999999</v>
      </c>
      <c r="S10">
        <v>30.673500000000001</v>
      </c>
      <c r="T10">
        <v>33.154000000000003</v>
      </c>
      <c r="U10">
        <v>30.0685</v>
      </c>
      <c r="V10">
        <v>25.893999999999998</v>
      </c>
      <c r="W10">
        <v>34.636249999999997</v>
      </c>
      <c r="X10">
        <f t="shared" si="4"/>
        <v>1.9954110000000009</v>
      </c>
      <c r="Y10">
        <f t="shared" si="5"/>
        <v>2.2348603200000015</v>
      </c>
      <c r="Z10">
        <f t="shared" si="6"/>
        <v>34.008744</v>
      </c>
      <c r="AA10">
        <f t="shared" si="7"/>
        <v>38.089793280000002</v>
      </c>
      <c r="AB10">
        <f t="shared" si="8"/>
        <v>-13.093212299999998</v>
      </c>
      <c r="AC10">
        <f t="shared" si="9"/>
        <v>-40.603212300000003</v>
      </c>
      <c r="AD10">
        <f t="shared" si="0"/>
        <v>0.49484536082474229</v>
      </c>
      <c r="AE10">
        <f t="shared" si="10"/>
        <v>1.6987522281639929</v>
      </c>
      <c r="AF10">
        <v>1977</v>
      </c>
      <c r="AG10">
        <f t="shared" si="14"/>
        <v>23.418945000000001</v>
      </c>
      <c r="AH10">
        <f t="shared" si="11"/>
        <v>39.782984999999996</v>
      </c>
      <c r="AI10">
        <f t="shared" si="12"/>
        <v>16.364039999999996</v>
      </c>
      <c r="AJ10">
        <f t="shared" si="13"/>
        <v>0.16364039999999996</v>
      </c>
      <c r="AK10">
        <v>28.828250000000001</v>
      </c>
      <c r="AL10">
        <v>16.97025</v>
      </c>
    </row>
    <row r="11" spans="2:38" x14ac:dyDescent="0.2">
      <c r="B11">
        <v>1971</v>
      </c>
      <c r="C11">
        <v>9</v>
      </c>
      <c r="D11">
        <v>31.85</v>
      </c>
      <c r="F11">
        <v>1978</v>
      </c>
      <c r="G11">
        <v>20.721250000000001</v>
      </c>
      <c r="H11">
        <v>20.721250000000001</v>
      </c>
      <c r="I11" s="10">
        <f t="shared" si="1"/>
        <v>1392.4680000000003</v>
      </c>
      <c r="J11">
        <v>26.28725</v>
      </c>
      <c r="K11">
        <v>33.637999999999998</v>
      </c>
      <c r="L11" s="10">
        <f t="shared" si="2"/>
        <v>2260.4736000000003</v>
      </c>
      <c r="M11">
        <v>39.688000000000002</v>
      </c>
      <c r="N11">
        <v>44.346499999999999</v>
      </c>
      <c r="O11">
        <v>38.568750000000001</v>
      </c>
      <c r="P11" s="10">
        <f t="shared" si="3"/>
        <v>2591.8200000000002</v>
      </c>
      <c r="Q11">
        <v>37.419249999999998</v>
      </c>
      <c r="R11">
        <v>34.878250000000001</v>
      </c>
      <c r="S11">
        <v>39.627499999999998</v>
      </c>
      <c r="T11">
        <v>39.536749999999998</v>
      </c>
      <c r="U11">
        <v>40.262749999999997</v>
      </c>
      <c r="V11">
        <v>47.40175</v>
      </c>
      <c r="W11">
        <v>38.780500000000004</v>
      </c>
      <c r="X11">
        <f t="shared" si="4"/>
        <v>14.141391000000009</v>
      </c>
      <c r="Y11">
        <f t="shared" si="5"/>
        <v>15.838357920000012</v>
      </c>
      <c r="Z11">
        <f t="shared" si="6"/>
        <v>51.186630000000001</v>
      </c>
      <c r="AA11">
        <f t="shared" si="7"/>
        <v>57.329025600000008</v>
      </c>
      <c r="AB11">
        <f t="shared" si="8"/>
        <v>-4.5910262999999922</v>
      </c>
      <c r="AC11">
        <f t="shared" si="9"/>
        <v>-32.101026299999994</v>
      </c>
      <c r="AD11">
        <f t="shared" si="0"/>
        <v>0.50510204081632648</v>
      </c>
      <c r="AE11">
        <f t="shared" si="10"/>
        <v>1.8613138686131387</v>
      </c>
      <c r="AF11">
        <v>1978</v>
      </c>
      <c r="AG11">
        <f t="shared" si="14"/>
        <v>28.595325000000003</v>
      </c>
      <c r="AH11">
        <f t="shared" si="11"/>
        <v>53.224874999999997</v>
      </c>
      <c r="AI11">
        <f t="shared" si="12"/>
        <v>24.629549999999995</v>
      </c>
      <c r="AJ11">
        <f t="shared" si="13"/>
        <v>0.24629549999999995</v>
      </c>
      <c r="AK11">
        <v>38.568750000000001</v>
      </c>
      <c r="AL11">
        <v>20.721250000000001</v>
      </c>
    </row>
    <row r="12" spans="2:38" x14ac:dyDescent="0.2">
      <c r="B12">
        <v>1971</v>
      </c>
      <c r="C12">
        <v>10</v>
      </c>
      <c r="D12">
        <v>35.549999999999997</v>
      </c>
      <c r="F12">
        <v>1979</v>
      </c>
      <c r="G12">
        <v>42.177500000000002</v>
      </c>
      <c r="H12">
        <v>37.674999999999997</v>
      </c>
      <c r="I12" s="10">
        <f t="shared" si="1"/>
        <v>2531.7600000000002</v>
      </c>
      <c r="J12">
        <v>44.68</v>
      </c>
      <c r="K12">
        <v>35.807499999999997</v>
      </c>
      <c r="L12" s="10">
        <f t="shared" si="2"/>
        <v>2406.2640000000001</v>
      </c>
      <c r="M12">
        <v>38.357500000000002</v>
      </c>
      <c r="N12">
        <v>42.177500000000002</v>
      </c>
      <c r="O12">
        <v>39.582500000000003</v>
      </c>
      <c r="P12" s="10">
        <f t="shared" si="3"/>
        <v>2659.9440000000004</v>
      </c>
      <c r="Q12">
        <v>35.67</v>
      </c>
      <c r="R12">
        <v>46.045000000000002</v>
      </c>
      <c r="S12">
        <v>32.762500000000003</v>
      </c>
      <c r="T12">
        <v>38.585000000000001</v>
      </c>
      <c r="U12">
        <v>31.987500000000001</v>
      </c>
      <c r="V12">
        <v>39.765000000000001</v>
      </c>
      <c r="W12">
        <v>45.865000000000002</v>
      </c>
      <c r="X12">
        <f t="shared" si="4"/>
        <v>10.826700000000017</v>
      </c>
      <c r="Y12">
        <f t="shared" si="5"/>
        <v>12.12590400000002</v>
      </c>
      <c r="Z12">
        <f t="shared" si="6"/>
        <v>5.4707100000000173</v>
      </c>
      <c r="AA12">
        <f t="shared" si="7"/>
        <v>6.1271952000000196</v>
      </c>
      <c r="AB12">
        <f t="shared" si="8"/>
        <v>-6.911309999999987</v>
      </c>
      <c r="AC12">
        <f t="shared" si="9"/>
        <v>-34.421309999999991</v>
      </c>
      <c r="AD12">
        <f t="shared" si="0"/>
        <v>0.89312228603445831</v>
      </c>
      <c r="AE12">
        <f t="shared" si="10"/>
        <v>1.050630391506304</v>
      </c>
      <c r="AF12">
        <v>1979</v>
      </c>
      <c r="AG12">
        <f t="shared" si="14"/>
        <v>51.991500000000002</v>
      </c>
      <c r="AH12">
        <f t="shared" si="11"/>
        <v>54.623850000000004</v>
      </c>
      <c r="AI12">
        <f t="shared" si="12"/>
        <v>2.6323500000000024</v>
      </c>
      <c r="AJ12">
        <f t="shared" si="13"/>
        <v>2.6323500000000024E-2</v>
      </c>
      <c r="AK12">
        <v>39.582500000000003</v>
      </c>
      <c r="AL12">
        <v>37.674999999999997</v>
      </c>
    </row>
    <row r="13" spans="2:38" x14ac:dyDescent="0.2">
      <c r="B13">
        <v>1971</v>
      </c>
      <c r="C13">
        <v>11</v>
      </c>
      <c r="D13">
        <v>35.950000000000003</v>
      </c>
      <c r="F13">
        <v>1980</v>
      </c>
      <c r="G13">
        <v>18.997499999999999</v>
      </c>
      <c r="H13">
        <v>20.842500000000001</v>
      </c>
      <c r="I13" s="10">
        <f t="shared" si="1"/>
        <v>1400.6160000000004</v>
      </c>
      <c r="J13">
        <v>28.405000000000001</v>
      </c>
      <c r="K13">
        <v>37.417499999999997</v>
      </c>
      <c r="L13" s="10">
        <f t="shared" si="2"/>
        <v>2514.4560000000001</v>
      </c>
      <c r="M13">
        <v>52.302500000000002</v>
      </c>
      <c r="N13">
        <v>60.712499999999999</v>
      </c>
      <c r="O13">
        <v>55.297499999999999</v>
      </c>
      <c r="P13" s="10">
        <f t="shared" si="3"/>
        <v>3715.9920000000002</v>
      </c>
      <c r="Q13">
        <v>42.505000000000003</v>
      </c>
      <c r="R13">
        <v>47.914999999999999</v>
      </c>
      <c r="S13">
        <v>51.092500000000001</v>
      </c>
      <c r="T13">
        <v>52.994999999999997</v>
      </c>
      <c r="U13">
        <v>51.667499999999997</v>
      </c>
      <c r="V13">
        <v>56.292499999999997</v>
      </c>
      <c r="W13">
        <v>52.06</v>
      </c>
      <c r="X13">
        <f t="shared" si="4"/>
        <v>51.279840000000014</v>
      </c>
      <c r="Y13">
        <f t="shared" si="5"/>
        <v>57.433420800000022</v>
      </c>
      <c r="Z13">
        <f t="shared" si="6"/>
        <v>98.816939999999988</v>
      </c>
      <c r="AA13">
        <f t="shared" si="7"/>
        <v>110.67497279999999</v>
      </c>
      <c r="AB13">
        <f t="shared" si="8"/>
        <v>21.405888000000008</v>
      </c>
      <c r="AC13">
        <f t="shared" si="9"/>
        <v>-6.1041119999999935</v>
      </c>
      <c r="AD13">
        <f t="shared" si="0"/>
        <v>17.062909567496664</v>
      </c>
      <c r="AE13">
        <f t="shared" si="10"/>
        <v>2.6531126304426049</v>
      </c>
      <c r="AF13">
        <v>1980</v>
      </c>
      <c r="AG13">
        <f t="shared" si="14"/>
        <v>28.762650000000004</v>
      </c>
      <c r="AH13">
        <f t="shared" si="11"/>
        <v>76.310549999999992</v>
      </c>
      <c r="AI13">
        <f t="shared" si="12"/>
        <v>47.547899999999984</v>
      </c>
      <c r="AJ13">
        <f t="shared" si="13"/>
        <v>0.47547899999999982</v>
      </c>
      <c r="AK13">
        <v>55.297499999999999</v>
      </c>
      <c r="AL13">
        <v>20.842500000000001</v>
      </c>
    </row>
    <row r="14" spans="2:38" x14ac:dyDescent="0.2">
      <c r="B14">
        <v>1971</v>
      </c>
      <c r="C14">
        <v>12</v>
      </c>
      <c r="D14">
        <v>38.9</v>
      </c>
      <c r="F14">
        <v>1981</v>
      </c>
      <c r="G14">
        <v>21.66</v>
      </c>
      <c r="H14">
        <v>19.5425</v>
      </c>
      <c r="I14" s="10">
        <f t="shared" si="1"/>
        <v>1313.2560000000001</v>
      </c>
      <c r="J14">
        <v>31.704999999999998</v>
      </c>
      <c r="K14">
        <v>32.277500000000003</v>
      </c>
      <c r="L14" s="10">
        <f t="shared" si="2"/>
        <v>2169.0480000000002</v>
      </c>
      <c r="M14">
        <v>34.905000000000001</v>
      </c>
      <c r="N14">
        <v>37.54</v>
      </c>
      <c r="O14">
        <v>38.782499999999999</v>
      </c>
      <c r="P14" s="10">
        <f t="shared" si="3"/>
        <v>2606.1840000000002</v>
      </c>
      <c r="Q14">
        <v>34.817500000000003</v>
      </c>
      <c r="R14">
        <v>36.784999999999997</v>
      </c>
      <c r="S14">
        <v>33.637500000000003</v>
      </c>
      <c r="T14">
        <v>40.777500000000003</v>
      </c>
      <c r="U14">
        <v>36.422499999999999</v>
      </c>
      <c r="V14">
        <v>36.872500000000002</v>
      </c>
      <c r="W14">
        <v>44.3125</v>
      </c>
      <c r="X14">
        <f t="shared" si="4"/>
        <v>18.656339999999989</v>
      </c>
      <c r="Y14">
        <f t="shared" si="5"/>
        <v>20.895100799999991</v>
      </c>
      <c r="Z14">
        <f t="shared" si="6"/>
        <v>55.180319999999995</v>
      </c>
      <c r="AA14">
        <f t="shared" si="7"/>
        <v>61.801958399999997</v>
      </c>
      <c r="AB14">
        <f t="shared" si="8"/>
        <v>-1.4305620000000072</v>
      </c>
      <c r="AC14">
        <f t="shared" si="9"/>
        <v>-28.940562000000007</v>
      </c>
      <c r="AD14">
        <f t="shared" si="0"/>
        <v>0.44159048033667103</v>
      </c>
      <c r="AE14">
        <f t="shared" si="10"/>
        <v>1.9845209159524113</v>
      </c>
      <c r="AF14">
        <v>1981</v>
      </c>
      <c r="AG14">
        <f t="shared" si="14"/>
        <v>26.96865</v>
      </c>
      <c r="AH14">
        <f t="shared" si="11"/>
        <v>53.519849999999998</v>
      </c>
      <c r="AI14">
        <f t="shared" si="12"/>
        <v>26.551199999999998</v>
      </c>
      <c r="AJ14">
        <f t="shared" si="13"/>
        <v>0.26551199999999997</v>
      </c>
      <c r="AK14">
        <v>38.782499999999999</v>
      </c>
      <c r="AL14">
        <v>19.5425</v>
      </c>
    </row>
    <row r="15" spans="2:38" x14ac:dyDescent="0.2">
      <c r="B15">
        <v>1971</v>
      </c>
      <c r="C15">
        <v>13</v>
      </c>
      <c r="D15">
        <v>38.225000000000001</v>
      </c>
      <c r="F15">
        <v>1982</v>
      </c>
      <c r="G15">
        <v>19.7225</v>
      </c>
      <c r="H15">
        <v>27.497499999999999</v>
      </c>
      <c r="I15" s="10">
        <f t="shared" si="1"/>
        <v>1847.8320000000001</v>
      </c>
      <c r="J15">
        <v>36.057499999999997</v>
      </c>
      <c r="K15">
        <v>32.82</v>
      </c>
      <c r="L15" s="10">
        <f t="shared" si="2"/>
        <v>2205.5040000000004</v>
      </c>
      <c r="M15">
        <v>32.729999999999997</v>
      </c>
      <c r="N15">
        <v>29.737500000000001</v>
      </c>
      <c r="O15">
        <v>27.8</v>
      </c>
      <c r="P15" s="10">
        <f t="shared" si="3"/>
        <v>1868.16</v>
      </c>
      <c r="Q15">
        <v>16.88</v>
      </c>
      <c r="R15">
        <v>26.164999999999999</v>
      </c>
      <c r="S15">
        <v>33.82</v>
      </c>
      <c r="T15">
        <v>34.392499999999998</v>
      </c>
      <c r="U15">
        <v>28.282499999999999</v>
      </c>
      <c r="V15">
        <v>33.122500000000002</v>
      </c>
      <c r="W15">
        <v>30.4925</v>
      </c>
      <c r="X15">
        <f t="shared" si="4"/>
        <v>0</v>
      </c>
      <c r="Y15">
        <f t="shared" si="5"/>
        <v>0</v>
      </c>
      <c r="Z15">
        <f t="shared" si="6"/>
        <v>0.86757000000000573</v>
      </c>
      <c r="AA15">
        <f t="shared" si="7"/>
        <v>0.97167840000000649</v>
      </c>
      <c r="AB15">
        <f t="shared" si="8"/>
        <v>-14.489999999999998</v>
      </c>
      <c r="AC15">
        <f t="shared" si="9"/>
        <v>-42</v>
      </c>
      <c r="AD15">
        <f t="shared" si="0"/>
        <v>0.98427754677754664</v>
      </c>
      <c r="AE15">
        <f t="shared" si="10"/>
        <v>1.0110010000909175</v>
      </c>
      <c r="AF15">
        <v>1982</v>
      </c>
      <c r="AG15">
        <f t="shared" si="14"/>
        <v>37.946549999999995</v>
      </c>
      <c r="AH15">
        <f t="shared" si="11"/>
        <v>38.363999999999997</v>
      </c>
      <c r="AI15">
        <f t="shared" si="12"/>
        <v>0.41745000000000232</v>
      </c>
      <c r="AJ15">
        <f t="shared" si="13"/>
        <v>4.1745000000000228E-3</v>
      </c>
      <c r="AK15">
        <v>27.8</v>
      </c>
      <c r="AL15">
        <v>27.497499999999999</v>
      </c>
    </row>
    <row r="16" spans="2:38" x14ac:dyDescent="0.2">
      <c r="B16">
        <v>1971</v>
      </c>
      <c r="C16">
        <v>14</v>
      </c>
      <c r="D16">
        <v>34.299999999999997</v>
      </c>
      <c r="F16">
        <v>1983</v>
      </c>
      <c r="G16">
        <v>38.325000000000003</v>
      </c>
      <c r="H16">
        <v>38.537500000000001</v>
      </c>
      <c r="I16" s="10">
        <f t="shared" si="1"/>
        <v>2589.7200000000003</v>
      </c>
      <c r="J16">
        <v>48.097499999999997</v>
      </c>
      <c r="K16">
        <v>51.545000000000002</v>
      </c>
      <c r="L16" s="10">
        <f t="shared" si="2"/>
        <v>3463.8240000000005</v>
      </c>
      <c r="M16">
        <v>51.0625</v>
      </c>
      <c r="N16">
        <v>47.61</v>
      </c>
      <c r="O16">
        <v>37.417499999999997</v>
      </c>
      <c r="P16" s="10">
        <f t="shared" si="3"/>
        <v>2514.4560000000001</v>
      </c>
      <c r="Q16">
        <v>44.377499999999998</v>
      </c>
      <c r="R16">
        <v>46.3125</v>
      </c>
      <c r="S16">
        <v>50.73</v>
      </c>
      <c r="T16">
        <v>48.612499999999997</v>
      </c>
      <c r="U16">
        <v>49.792499999999997</v>
      </c>
      <c r="V16">
        <v>33.215000000000003</v>
      </c>
      <c r="W16">
        <v>46.917499999999997</v>
      </c>
      <c r="X16">
        <f t="shared" si="4"/>
        <v>0</v>
      </c>
      <c r="Y16">
        <f t="shared" si="5"/>
        <v>0</v>
      </c>
      <c r="Z16">
        <f t="shared" si="6"/>
        <v>0</v>
      </c>
      <c r="AA16">
        <f t="shared" si="7"/>
        <v>0</v>
      </c>
      <c r="AB16">
        <f t="shared" si="8"/>
        <v>-14.489999999999998</v>
      </c>
      <c r="AC16">
        <f t="shared" si="9"/>
        <v>-42</v>
      </c>
      <c r="AD16">
        <f t="shared" si="0"/>
        <v>1</v>
      </c>
      <c r="AE16">
        <f t="shared" si="10"/>
        <v>0.97093739863769046</v>
      </c>
      <c r="AF16">
        <v>1983</v>
      </c>
      <c r="AG16">
        <f t="shared" si="14"/>
        <v>53.181750000000001</v>
      </c>
      <c r="AH16">
        <f t="shared" si="11"/>
        <v>51.636149999999994</v>
      </c>
      <c r="AI16">
        <f t="shared" si="12"/>
        <v>-1.5456000000000074</v>
      </c>
      <c r="AJ16">
        <f t="shared" si="13"/>
        <v>-1.5456000000000074E-2</v>
      </c>
      <c r="AK16">
        <v>37.417499999999997</v>
      </c>
      <c r="AL16">
        <v>38.537500000000001</v>
      </c>
    </row>
    <row r="17" spans="2:38" x14ac:dyDescent="0.2">
      <c r="B17">
        <v>1972</v>
      </c>
      <c r="C17">
        <v>1</v>
      </c>
      <c r="D17">
        <v>27.98</v>
      </c>
      <c r="F17">
        <v>1984</v>
      </c>
      <c r="G17">
        <v>32.945</v>
      </c>
      <c r="H17">
        <v>33.365000000000002</v>
      </c>
      <c r="I17" s="10">
        <f t="shared" si="1"/>
        <v>2242.1280000000002</v>
      </c>
      <c r="J17">
        <v>43.712499999999999</v>
      </c>
      <c r="K17">
        <v>42.56</v>
      </c>
      <c r="L17" s="10">
        <f t="shared" si="2"/>
        <v>2860.0320000000006</v>
      </c>
      <c r="M17">
        <v>44.6175</v>
      </c>
      <c r="N17">
        <v>42.227499999999999</v>
      </c>
      <c r="O17">
        <v>40.35</v>
      </c>
      <c r="P17" s="10">
        <f t="shared" si="3"/>
        <v>2711.5200000000004</v>
      </c>
      <c r="Q17">
        <v>36.722499999999997</v>
      </c>
      <c r="R17">
        <v>41.26</v>
      </c>
      <c r="S17">
        <v>42.652500000000003</v>
      </c>
      <c r="T17">
        <v>50.667499999999997</v>
      </c>
      <c r="U17">
        <v>43.41</v>
      </c>
      <c r="V17">
        <v>38.172499999999999</v>
      </c>
      <c r="W17">
        <v>41.984999999999999</v>
      </c>
      <c r="X17">
        <f t="shared" si="4"/>
        <v>0</v>
      </c>
      <c r="Y17">
        <f t="shared" si="5"/>
        <v>0</v>
      </c>
      <c r="Z17">
        <f t="shared" si="6"/>
        <v>20.032979999999998</v>
      </c>
      <c r="AA17">
        <f t="shared" si="7"/>
        <v>22.4369376</v>
      </c>
      <c r="AB17">
        <f t="shared" si="8"/>
        <v>-14.489999999999998</v>
      </c>
      <c r="AC17">
        <f t="shared" si="9"/>
        <v>-42</v>
      </c>
      <c r="AD17" t="e">
        <f t="shared" si="0"/>
        <v>#DIV/0!</v>
      </c>
      <c r="AE17">
        <f t="shared" si="10"/>
        <v>1.2093511164393826</v>
      </c>
      <c r="AF17">
        <v>1984</v>
      </c>
      <c r="AG17">
        <f t="shared" si="14"/>
        <v>46.043700000000001</v>
      </c>
      <c r="AH17">
        <f t="shared" si="11"/>
        <v>55.683</v>
      </c>
      <c r="AI17">
        <f t="shared" si="12"/>
        <v>9.6392999999999986</v>
      </c>
      <c r="AJ17">
        <f t="shared" si="13"/>
        <v>9.6392999999999993E-2</v>
      </c>
      <c r="AK17">
        <v>40.35</v>
      </c>
      <c r="AL17">
        <v>33.365000000000002</v>
      </c>
    </row>
    <row r="18" spans="2:38" x14ac:dyDescent="0.2">
      <c r="B18">
        <v>1972</v>
      </c>
      <c r="C18">
        <v>2</v>
      </c>
      <c r="D18">
        <v>27.95</v>
      </c>
      <c r="F18">
        <v>1985</v>
      </c>
      <c r="G18">
        <v>22.807500000000001</v>
      </c>
      <c r="H18">
        <v>20.4175</v>
      </c>
      <c r="I18" s="10">
        <f t="shared" si="1"/>
        <v>1372.056</v>
      </c>
      <c r="J18">
        <v>30.4925</v>
      </c>
      <c r="K18">
        <v>34.305</v>
      </c>
      <c r="L18" s="10">
        <f t="shared" si="2"/>
        <v>2305.2960000000003</v>
      </c>
      <c r="M18">
        <v>34.664999999999999</v>
      </c>
      <c r="N18">
        <v>33.395000000000003</v>
      </c>
      <c r="O18">
        <v>30.22</v>
      </c>
      <c r="P18" s="10">
        <f t="shared" si="3"/>
        <v>2030.7839999999999</v>
      </c>
      <c r="Q18">
        <v>30.672499999999999</v>
      </c>
      <c r="R18">
        <v>35.027500000000003</v>
      </c>
      <c r="S18">
        <v>35.270000000000003</v>
      </c>
      <c r="T18">
        <v>34.817500000000003</v>
      </c>
      <c r="U18">
        <v>35.695</v>
      </c>
      <c r="V18">
        <v>27.86</v>
      </c>
      <c r="W18">
        <v>35.057499999999997</v>
      </c>
      <c r="X18">
        <f t="shared" si="4"/>
        <v>0</v>
      </c>
      <c r="Y18">
        <f t="shared" si="5"/>
        <v>0</v>
      </c>
      <c r="Z18">
        <f t="shared" si="6"/>
        <v>28.113569999999996</v>
      </c>
      <c r="AA18">
        <f t="shared" si="7"/>
        <v>31.487198399999997</v>
      </c>
      <c r="AB18">
        <f t="shared" si="8"/>
        <v>-14.489999999999998</v>
      </c>
      <c r="AC18">
        <f t="shared" si="9"/>
        <v>-42</v>
      </c>
      <c r="AD18">
        <f t="shared" si="0"/>
        <v>0.40336435218324973</v>
      </c>
      <c r="AE18">
        <f t="shared" si="10"/>
        <v>1.4801028529447777</v>
      </c>
      <c r="AF18">
        <v>1985</v>
      </c>
      <c r="AG18">
        <f t="shared" si="14"/>
        <v>28.17615</v>
      </c>
      <c r="AH18">
        <f t="shared" si="11"/>
        <v>41.703599999999994</v>
      </c>
      <c r="AI18">
        <f t="shared" si="12"/>
        <v>13.527449999999995</v>
      </c>
      <c r="AJ18">
        <f t="shared" si="13"/>
        <v>0.13527449999999994</v>
      </c>
      <c r="AK18">
        <v>30.22</v>
      </c>
      <c r="AL18">
        <v>20.4175</v>
      </c>
    </row>
    <row r="19" spans="2:38" x14ac:dyDescent="0.2">
      <c r="B19">
        <v>1972</v>
      </c>
      <c r="C19">
        <v>3</v>
      </c>
      <c r="D19">
        <v>27.557500000000001</v>
      </c>
      <c r="F19">
        <v>1986</v>
      </c>
      <c r="G19">
        <v>37.75</v>
      </c>
      <c r="H19">
        <v>40.3825</v>
      </c>
      <c r="I19" s="10">
        <f t="shared" si="1"/>
        <v>2713.7040000000002</v>
      </c>
      <c r="J19">
        <v>42.44</v>
      </c>
      <c r="K19">
        <v>43.077500000000001</v>
      </c>
      <c r="L19" s="10">
        <f t="shared" si="2"/>
        <v>2894.8080000000004</v>
      </c>
      <c r="M19">
        <v>44.467500000000001</v>
      </c>
      <c r="N19">
        <v>45.375</v>
      </c>
      <c r="O19">
        <v>46.01</v>
      </c>
      <c r="P19" s="10">
        <f t="shared" si="3"/>
        <v>3091.8720000000003</v>
      </c>
      <c r="Q19">
        <v>40.8675</v>
      </c>
      <c r="R19">
        <v>43.65</v>
      </c>
      <c r="S19">
        <v>44.192500000000003</v>
      </c>
      <c r="T19">
        <v>46.402500000000003</v>
      </c>
      <c r="U19">
        <v>43.317500000000003</v>
      </c>
      <c r="V19">
        <v>43.32</v>
      </c>
      <c r="W19">
        <v>45.372500000000002</v>
      </c>
      <c r="X19">
        <f t="shared" si="4"/>
        <v>8.4104099999999935</v>
      </c>
      <c r="Y19">
        <f t="shared" si="5"/>
        <v>9.4196591999999928</v>
      </c>
      <c r="Z19">
        <f t="shared" si="6"/>
        <v>16.139669999999995</v>
      </c>
      <c r="AA19">
        <f t="shared" si="7"/>
        <v>18.076430399999996</v>
      </c>
      <c r="AB19">
        <f t="shared" si="8"/>
        <v>-8.6027130000000032</v>
      </c>
      <c r="AC19">
        <f t="shared" si="9"/>
        <v>-36.112713000000007</v>
      </c>
      <c r="AD19">
        <f t="shared" si="0"/>
        <v>0.42591175720479479</v>
      </c>
      <c r="AE19">
        <f t="shared" si="10"/>
        <v>1.1393549185909737</v>
      </c>
      <c r="AF19">
        <v>1986</v>
      </c>
      <c r="AG19">
        <f t="shared" si="14"/>
        <v>55.727849999999997</v>
      </c>
      <c r="AH19">
        <f t="shared" si="11"/>
        <v>63.4938</v>
      </c>
      <c r="AI19">
        <f t="shared" si="12"/>
        <v>7.7659500000000037</v>
      </c>
      <c r="AJ19">
        <f t="shared" si="13"/>
        <v>7.7659500000000034E-2</v>
      </c>
      <c r="AK19">
        <v>46.01</v>
      </c>
      <c r="AL19">
        <v>40.3825</v>
      </c>
    </row>
    <row r="20" spans="2:38" x14ac:dyDescent="0.2">
      <c r="B20">
        <v>1972</v>
      </c>
      <c r="C20">
        <v>4</v>
      </c>
      <c r="D20">
        <v>25.377500000000001</v>
      </c>
      <c r="F20">
        <v>1987</v>
      </c>
      <c r="G20">
        <v>30.885000000000002</v>
      </c>
      <c r="H20">
        <v>30.4925</v>
      </c>
      <c r="I20" s="10">
        <f t="shared" si="1"/>
        <v>2049.096</v>
      </c>
      <c r="J20">
        <v>37.055</v>
      </c>
      <c r="K20">
        <v>41.112499999999997</v>
      </c>
      <c r="L20" s="10">
        <f t="shared" si="2"/>
        <v>2762.76</v>
      </c>
      <c r="M20">
        <v>42.652500000000003</v>
      </c>
      <c r="N20">
        <v>42.982500000000002</v>
      </c>
      <c r="O20">
        <v>41.502499999999998</v>
      </c>
      <c r="P20" s="10">
        <f t="shared" si="3"/>
        <v>2788.9679999999998</v>
      </c>
      <c r="Q20">
        <v>37.237499999999997</v>
      </c>
      <c r="R20">
        <v>39.567500000000003</v>
      </c>
      <c r="S20">
        <v>40.93</v>
      </c>
      <c r="T20">
        <v>36.842500000000001</v>
      </c>
      <c r="U20">
        <v>43.407499999999999</v>
      </c>
      <c r="V20">
        <v>31.217500000000001</v>
      </c>
      <c r="W20">
        <v>43.65</v>
      </c>
      <c r="X20">
        <f t="shared" si="4"/>
        <v>1.1185200000000017</v>
      </c>
      <c r="Y20">
        <f t="shared" si="5"/>
        <v>1.252742400000002</v>
      </c>
      <c r="Z20">
        <f t="shared" si="6"/>
        <v>31.576679999999996</v>
      </c>
      <c r="AA20">
        <f t="shared" si="7"/>
        <v>35.365881600000002</v>
      </c>
      <c r="AB20">
        <f t="shared" si="8"/>
        <v>-13.707035999999997</v>
      </c>
      <c r="AC20">
        <f t="shared" si="9"/>
        <v>-41.217036</v>
      </c>
      <c r="AD20">
        <f t="shared" si="0"/>
        <v>0.95646379386939162</v>
      </c>
      <c r="AE20">
        <f t="shared" si="10"/>
        <v>1.3610723948511929</v>
      </c>
      <c r="AF20">
        <v>1987</v>
      </c>
      <c r="AG20">
        <f t="shared" si="14"/>
        <v>42.079650000000001</v>
      </c>
      <c r="AH20">
        <f t="shared" si="11"/>
        <v>57.27344999999999</v>
      </c>
      <c r="AI20">
        <f t="shared" si="12"/>
        <v>15.193799999999989</v>
      </c>
      <c r="AJ20">
        <f t="shared" si="13"/>
        <v>0.15193799999999988</v>
      </c>
      <c r="AK20">
        <v>41.502499999999998</v>
      </c>
      <c r="AL20">
        <v>30.4925</v>
      </c>
    </row>
    <row r="21" spans="2:38" x14ac:dyDescent="0.2">
      <c r="B21">
        <v>1972</v>
      </c>
      <c r="C21">
        <v>5</v>
      </c>
      <c r="D21">
        <v>25.017499999999998</v>
      </c>
      <c r="F21">
        <v>1988</v>
      </c>
      <c r="G21">
        <v>27.98</v>
      </c>
      <c r="H21">
        <v>27.072500000000002</v>
      </c>
      <c r="I21" s="10">
        <f t="shared" si="1"/>
        <v>1819.2720000000004</v>
      </c>
      <c r="J21">
        <v>40.957500000000003</v>
      </c>
      <c r="K21">
        <v>47.975000000000001</v>
      </c>
      <c r="L21" s="10">
        <f t="shared" si="2"/>
        <v>3223.9200000000005</v>
      </c>
      <c r="M21">
        <v>57.292499999999997</v>
      </c>
      <c r="N21">
        <v>65.067499999999995</v>
      </c>
      <c r="O21">
        <v>63.16</v>
      </c>
      <c r="P21" s="10">
        <f t="shared" si="3"/>
        <v>4244.3519999999999</v>
      </c>
      <c r="Q21">
        <v>62.92</v>
      </c>
      <c r="R21">
        <v>60.41</v>
      </c>
      <c r="S21">
        <v>59.35</v>
      </c>
      <c r="T21">
        <v>61.012500000000003</v>
      </c>
      <c r="U21">
        <v>62.947499999999998</v>
      </c>
      <c r="V21">
        <v>68.002499999999998</v>
      </c>
      <c r="W21">
        <v>64.007499999999993</v>
      </c>
      <c r="X21">
        <f t="shared" si="4"/>
        <v>43.550579999999989</v>
      </c>
      <c r="Y21">
        <f t="shared" si="5"/>
        <v>48.776649599999992</v>
      </c>
      <c r="Z21">
        <f t="shared" si="6"/>
        <v>103.49894999999998</v>
      </c>
      <c r="AA21">
        <f t="shared" si="7"/>
        <v>115.91882399999999</v>
      </c>
      <c r="AB21">
        <f t="shared" si="8"/>
        <v>15.995405999999992</v>
      </c>
      <c r="AC21">
        <f t="shared" si="9"/>
        <v>-11.51459400000001</v>
      </c>
      <c r="AD21">
        <f t="shared" si="0"/>
        <v>2.2777020890099906</v>
      </c>
      <c r="AE21">
        <f t="shared" si="10"/>
        <v>2.3329947363560808</v>
      </c>
      <c r="AF21">
        <v>1988</v>
      </c>
      <c r="AG21">
        <f t="shared" si="14"/>
        <v>37.360050000000001</v>
      </c>
      <c r="AH21">
        <f t="shared" si="11"/>
        <v>87.160799999999995</v>
      </c>
      <c r="AI21">
        <f t="shared" si="12"/>
        <v>49.800749999999994</v>
      </c>
      <c r="AJ21">
        <f t="shared" si="13"/>
        <v>0.49800749999999994</v>
      </c>
      <c r="AK21">
        <v>63.16</v>
      </c>
      <c r="AL21">
        <v>27.072500000000002</v>
      </c>
    </row>
    <row r="22" spans="2:38" x14ac:dyDescent="0.2">
      <c r="B22">
        <v>1972</v>
      </c>
      <c r="C22">
        <v>6</v>
      </c>
      <c r="D22">
        <v>23.047499999999999</v>
      </c>
      <c r="F22">
        <v>1989</v>
      </c>
      <c r="G22">
        <v>17.335000000000001</v>
      </c>
      <c r="H22">
        <v>18.09</v>
      </c>
      <c r="I22" s="10">
        <f t="shared" si="1"/>
        <v>1215.6480000000001</v>
      </c>
      <c r="J22">
        <v>34.727499999999999</v>
      </c>
      <c r="K22">
        <v>37.51</v>
      </c>
      <c r="L22" s="10">
        <f t="shared" si="2"/>
        <v>2520.672</v>
      </c>
      <c r="M22">
        <v>39.534999999999997</v>
      </c>
      <c r="N22">
        <v>42.4375</v>
      </c>
      <c r="O22">
        <v>40.322499999999998</v>
      </c>
      <c r="P22" s="10">
        <f t="shared" si="3"/>
        <v>2709.672</v>
      </c>
      <c r="Q22">
        <v>42.5</v>
      </c>
      <c r="R22">
        <v>41.23</v>
      </c>
      <c r="S22">
        <v>40.717500000000001</v>
      </c>
      <c r="T22">
        <v>37.842500000000001</v>
      </c>
      <c r="U22">
        <v>38.69</v>
      </c>
      <c r="V22">
        <v>37.42</v>
      </c>
      <c r="W22">
        <v>45.857500000000002</v>
      </c>
      <c r="X22">
        <f t="shared" si="4"/>
        <v>8.0662500000000001</v>
      </c>
      <c r="Y22">
        <f t="shared" si="5"/>
        <v>9.0342000000000002</v>
      </c>
      <c r="Z22">
        <f t="shared" si="6"/>
        <v>63.762809999999995</v>
      </c>
      <c r="AA22">
        <f t="shared" si="7"/>
        <v>71.414347199999995</v>
      </c>
      <c r="AB22">
        <f t="shared" si="8"/>
        <v>-8.8436249999999994</v>
      </c>
      <c r="AC22">
        <f t="shared" si="9"/>
        <v>-36.353625000000001</v>
      </c>
      <c r="AD22">
        <f t="shared" si="0"/>
        <v>0.38392795289227566</v>
      </c>
      <c r="AE22">
        <f t="shared" si="10"/>
        <v>2.2289939192924266</v>
      </c>
      <c r="AF22">
        <v>1989</v>
      </c>
      <c r="AG22">
        <f t="shared" si="14"/>
        <v>24.964200000000002</v>
      </c>
      <c r="AH22">
        <f t="shared" si="11"/>
        <v>55.645049999999998</v>
      </c>
      <c r="AI22">
        <f t="shared" si="12"/>
        <v>30.680849999999996</v>
      </c>
      <c r="AJ22">
        <f t="shared" si="13"/>
        <v>0.30680849999999998</v>
      </c>
      <c r="AK22">
        <v>40.322499999999998</v>
      </c>
      <c r="AL22">
        <v>18.09</v>
      </c>
    </row>
    <row r="23" spans="2:38" x14ac:dyDescent="0.2">
      <c r="B23">
        <v>1972</v>
      </c>
      <c r="C23">
        <v>7</v>
      </c>
      <c r="D23">
        <v>21.84</v>
      </c>
      <c r="F23">
        <v>1990</v>
      </c>
      <c r="G23">
        <v>27.377500000000001</v>
      </c>
      <c r="H23">
        <v>26.4375</v>
      </c>
      <c r="I23" s="10">
        <f t="shared" si="1"/>
        <v>1776.6000000000001</v>
      </c>
      <c r="J23">
        <v>41.832500000000003</v>
      </c>
      <c r="K23">
        <v>48.46</v>
      </c>
      <c r="L23" s="10">
        <f t="shared" si="2"/>
        <v>3256.5120000000002</v>
      </c>
      <c r="M23">
        <v>49.274999999999999</v>
      </c>
      <c r="N23">
        <v>48.28</v>
      </c>
      <c r="O23">
        <v>43.862499999999997</v>
      </c>
      <c r="P23" s="10">
        <f t="shared" si="3"/>
        <v>2947.5600000000004</v>
      </c>
      <c r="Q23">
        <v>50.91</v>
      </c>
      <c r="R23">
        <v>50.85</v>
      </c>
      <c r="S23">
        <v>53.875</v>
      </c>
      <c r="T23">
        <v>48.672499999999999</v>
      </c>
      <c r="U23">
        <v>52.18</v>
      </c>
      <c r="V23">
        <v>33.487499999999997</v>
      </c>
      <c r="W23">
        <v>53.327500000000001</v>
      </c>
      <c r="X23">
        <f t="shared" si="4"/>
        <v>0</v>
      </c>
      <c r="Y23">
        <f t="shared" si="5"/>
        <v>0</v>
      </c>
      <c r="Z23">
        <f t="shared" si="6"/>
        <v>49.974899999999991</v>
      </c>
      <c r="AA23">
        <f t="shared" si="7"/>
        <v>55.971887999999993</v>
      </c>
      <c r="AB23">
        <f t="shared" si="8"/>
        <v>-14.489999999999998</v>
      </c>
      <c r="AC23">
        <f t="shared" si="9"/>
        <v>-42</v>
      </c>
      <c r="AD23">
        <f t="shared" si="0"/>
        <v>0.21623749016080074</v>
      </c>
      <c r="AE23">
        <f t="shared" si="10"/>
        <v>1.6591016548463355</v>
      </c>
      <c r="AF23">
        <v>1990</v>
      </c>
      <c r="AG23">
        <f t="shared" si="14"/>
        <v>36.483750000000001</v>
      </c>
      <c r="AH23">
        <f t="shared" si="11"/>
        <v>60.530250000000002</v>
      </c>
      <c r="AI23">
        <f t="shared" si="12"/>
        <v>24.046500000000002</v>
      </c>
      <c r="AJ23">
        <f t="shared" si="13"/>
        <v>0.24046500000000001</v>
      </c>
      <c r="AK23">
        <v>43.862499999999997</v>
      </c>
      <c r="AL23">
        <v>26.4375</v>
      </c>
    </row>
    <row r="24" spans="2:38" x14ac:dyDescent="0.2">
      <c r="B24">
        <v>1972</v>
      </c>
      <c r="C24">
        <v>8</v>
      </c>
      <c r="D24">
        <v>27.4025</v>
      </c>
      <c r="F24">
        <v>1991</v>
      </c>
      <c r="G24">
        <v>23.412500000000001</v>
      </c>
      <c r="H24">
        <v>22.655000000000001</v>
      </c>
      <c r="I24" s="10">
        <f t="shared" si="1"/>
        <v>1522.4160000000004</v>
      </c>
      <c r="J24">
        <v>27.195</v>
      </c>
      <c r="K24">
        <v>28.1325</v>
      </c>
      <c r="L24" s="10">
        <f t="shared" si="2"/>
        <v>1890.5040000000001</v>
      </c>
      <c r="M24">
        <v>28.98</v>
      </c>
      <c r="N24">
        <v>27.83</v>
      </c>
      <c r="O24">
        <v>29.49</v>
      </c>
      <c r="P24" s="10">
        <f t="shared" si="3"/>
        <v>1981.7280000000001</v>
      </c>
      <c r="Q24">
        <v>29.767499999999998</v>
      </c>
      <c r="R24">
        <v>29.1</v>
      </c>
      <c r="S24">
        <v>29.28</v>
      </c>
      <c r="T24">
        <v>30.34</v>
      </c>
      <c r="U24">
        <v>29.765000000000001</v>
      </c>
      <c r="V24">
        <v>26.4375</v>
      </c>
      <c r="W24">
        <v>31.22</v>
      </c>
      <c r="X24">
        <f t="shared" si="4"/>
        <v>3.8933099999999947</v>
      </c>
      <c r="Y24">
        <f t="shared" si="5"/>
        <v>4.3605071999999945</v>
      </c>
      <c r="Z24">
        <f t="shared" si="6"/>
        <v>19.602779999999992</v>
      </c>
      <c r="AA24">
        <f t="shared" si="7"/>
        <v>21.955113599999994</v>
      </c>
      <c r="AB24">
        <f t="shared" si="8"/>
        <v>-11.764683000000002</v>
      </c>
      <c r="AC24">
        <f t="shared" si="9"/>
        <v>-39.274683000000003</v>
      </c>
      <c r="AD24">
        <f t="shared" si="0"/>
        <v>0.60774748923959843</v>
      </c>
      <c r="AE24">
        <f t="shared" si="10"/>
        <v>1.301699404105054</v>
      </c>
      <c r="AF24">
        <v>1991</v>
      </c>
      <c r="AG24">
        <f t="shared" si="14"/>
        <v>31.263900000000003</v>
      </c>
      <c r="AH24">
        <f t="shared" si="11"/>
        <v>40.696199999999997</v>
      </c>
      <c r="AI24">
        <f t="shared" si="12"/>
        <v>9.4322999999999944</v>
      </c>
      <c r="AJ24">
        <f t="shared" si="13"/>
        <v>9.4322999999999949E-2</v>
      </c>
      <c r="AK24">
        <v>29.49</v>
      </c>
      <c r="AL24">
        <v>22.655000000000001</v>
      </c>
    </row>
    <row r="25" spans="2:38" x14ac:dyDescent="0.2">
      <c r="B25">
        <v>1972</v>
      </c>
      <c r="C25">
        <v>9</v>
      </c>
      <c r="D25">
        <v>25.5</v>
      </c>
      <c r="F25">
        <v>1992</v>
      </c>
      <c r="G25">
        <v>20.161625000000001</v>
      </c>
      <c r="H25">
        <v>17.889849999999999</v>
      </c>
      <c r="I25" s="10">
        <f t="shared" si="1"/>
        <v>1202.1979199999998</v>
      </c>
      <c r="J25">
        <v>27.730174999999999</v>
      </c>
      <c r="K25">
        <v>34.530374999999999</v>
      </c>
      <c r="L25" s="10">
        <f t="shared" si="2"/>
        <v>2320.4411999999998</v>
      </c>
      <c r="M25">
        <v>38.242049999999999</v>
      </c>
      <c r="N25">
        <v>41.678449999999998</v>
      </c>
      <c r="O25">
        <v>38.747225</v>
      </c>
      <c r="P25" s="10">
        <f t="shared" si="3"/>
        <v>2603.8135200000006</v>
      </c>
      <c r="Q25">
        <v>42.582925000000003</v>
      </c>
      <c r="R25">
        <v>39.122324999999996</v>
      </c>
      <c r="S25">
        <v>37.473700000000001</v>
      </c>
      <c r="T25">
        <v>40.45635</v>
      </c>
      <c r="U25">
        <v>41.073450000000001</v>
      </c>
      <c r="V25">
        <v>37.576549999999997</v>
      </c>
      <c r="W25">
        <v>41.251925</v>
      </c>
      <c r="X25">
        <f t="shared" si="4"/>
        <v>12.093925800000003</v>
      </c>
      <c r="Y25">
        <f t="shared" si="5"/>
        <v>13.545196896000004</v>
      </c>
      <c r="Z25">
        <f t="shared" si="6"/>
        <v>59.818951500000011</v>
      </c>
      <c r="AA25">
        <f t="shared" si="7"/>
        <v>66.997225680000014</v>
      </c>
      <c r="AB25">
        <f t="shared" si="8"/>
        <v>-6.0242519399999974</v>
      </c>
      <c r="AC25">
        <f t="shared" si="9"/>
        <v>-33.534251939999997</v>
      </c>
      <c r="AD25">
        <f t="shared" si="0"/>
        <v>2.0515544989027084</v>
      </c>
      <c r="AE25">
        <f t="shared" si="10"/>
        <v>2.1658775786269868</v>
      </c>
      <c r="AF25">
        <v>1992</v>
      </c>
      <c r="AG25">
        <f t="shared" si="14"/>
        <v>24.687992999999995</v>
      </c>
      <c r="AH25">
        <f t="shared" si="11"/>
        <v>53.471170500000007</v>
      </c>
      <c r="AI25">
        <f t="shared" si="12"/>
        <v>28.783177500000011</v>
      </c>
      <c r="AJ25">
        <f t="shared" si="13"/>
        <v>0.28783177500000012</v>
      </c>
      <c r="AK25">
        <v>38.747225</v>
      </c>
      <c r="AL25">
        <v>17.889849999999999</v>
      </c>
    </row>
    <row r="26" spans="2:38" x14ac:dyDescent="0.2">
      <c r="B26">
        <v>1972</v>
      </c>
      <c r="C26">
        <v>10</v>
      </c>
      <c r="D26">
        <v>25.65</v>
      </c>
      <c r="F26">
        <v>1993</v>
      </c>
      <c r="G26">
        <v>19.3721</v>
      </c>
      <c r="H26">
        <v>17.15175</v>
      </c>
      <c r="I26" s="10">
        <f t="shared" si="1"/>
        <v>1152.5976000000001</v>
      </c>
      <c r="J26">
        <v>24.438974999999999</v>
      </c>
      <c r="K26">
        <v>31.611249999999998</v>
      </c>
      <c r="L26" s="10">
        <f t="shared" si="2"/>
        <v>2124.2760000000003</v>
      </c>
      <c r="M26">
        <v>37.047175000000003</v>
      </c>
      <c r="N26">
        <v>43.526724999999999</v>
      </c>
      <c r="O26">
        <v>36.318150000000003</v>
      </c>
      <c r="P26" s="10">
        <f t="shared" si="3"/>
        <v>2440.5796800000003</v>
      </c>
      <c r="Q26">
        <v>38.841000000000001</v>
      </c>
      <c r="R26">
        <v>36.154800000000002</v>
      </c>
      <c r="S26">
        <v>35.501399999999997</v>
      </c>
      <c r="T26">
        <v>33.964700000000001</v>
      </c>
      <c r="U26">
        <v>36.572249999999997</v>
      </c>
      <c r="V26">
        <v>36.076149999999998</v>
      </c>
      <c r="W26">
        <v>37.083475</v>
      </c>
      <c r="X26">
        <f t="shared" si="4"/>
        <v>13.499389200000014</v>
      </c>
      <c r="Y26">
        <f t="shared" si="5"/>
        <v>15.119315904000016</v>
      </c>
      <c r="Z26">
        <f t="shared" si="6"/>
        <v>54.969235200000007</v>
      </c>
      <c r="AA26">
        <f t="shared" si="7"/>
        <v>61.565543424000012</v>
      </c>
      <c r="AB26">
        <f t="shared" si="8"/>
        <v>-5.0404275599999888</v>
      </c>
      <c r="AC26">
        <f t="shared" si="9"/>
        <v>-32.550427559999989</v>
      </c>
      <c r="AD26">
        <f t="shared" si="0"/>
        <v>8.1073241479332925E-2</v>
      </c>
      <c r="AE26">
        <f t="shared" si="10"/>
        <v>2.1174603174603175</v>
      </c>
      <c r="AF26">
        <v>1993</v>
      </c>
      <c r="AG26">
        <f t="shared" si="14"/>
        <v>23.669415000000001</v>
      </c>
      <c r="AH26">
        <f t="shared" si="11"/>
        <v>50.119046999999995</v>
      </c>
      <c r="AI26">
        <f t="shared" si="12"/>
        <v>26.449631999999994</v>
      </c>
      <c r="AJ26">
        <f t="shared" si="13"/>
        <v>0.26449631999999995</v>
      </c>
      <c r="AK26">
        <v>36.318150000000003</v>
      </c>
      <c r="AL26">
        <v>17.15175</v>
      </c>
    </row>
    <row r="27" spans="2:38" x14ac:dyDescent="0.2">
      <c r="B27">
        <v>1972</v>
      </c>
      <c r="C27">
        <v>11</v>
      </c>
      <c r="D27">
        <v>27.072500000000002</v>
      </c>
      <c r="F27">
        <v>1994</v>
      </c>
      <c r="G27">
        <v>10.862774999999999</v>
      </c>
      <c r="H27">
        <v>11.092675</v>
      </c>
      <c r="I27" s="10">
        <f t="shared" si="1"/>
        <v>745.42776000000015</v>
      </c>
      <c r="J27">
        <v>16.952100000000002</v>
      </c>
      <c r="K27">
        <v>22.569524999999999</v>
      </c>
      <c r="L27" s="10">
        <f t="shared" si="2"/>
        <v>1516.6720800000001</v>
      </c>
      <c r="M27">
        <v>33.002749999999999</v>
      </c>
      <c r="N27">
        <v>36.408900000000003</v>
      </c>
      <c r="O27">
        <v>45.314500000000002</v>
      </c>
      <c r="P27" s="10">
        <f t="shared" si="3"/>
        <v>3045.1344000000008</v>
      </c>
      <c r="Q27">
        <v>34.115949999999998</v>
      </c>
      <c r="R27">
        <v>30.960875000000001</v>
      </c>
      <c r="S27">
        <v>30.594850000000001</v>
      </c>
      <c r="T27">
        <v>32.787975000000003</v>
      </c>
      <c r="U27">
        <v>33.353650000000002</v>
      </c>
      <c r="V27">
        <v>38.986199999999997</v>
      </c>
      <c r="W27">
        <v>33.05115</v>
      </c>
      <c r="X27">
        <f t="shared" si="4"/>
        <v>65.232588300000018</v>
      </c>
      <c r="Y27">
        <f t="shared" si="5"/>
        <v>73.060498896000027</v>
      </c>
      <c r="Z27">
        <f t="shared" si="6"/>
        <v>98.148194100000012</v>
      </c>
      <c r="AA27">
        <f t="shared" si="7"/>
        <v>109.92597739200002</v>
      </c>
      <c r="AB27">
        <f t="shared" si="8"/>
        <v>31.17281181000001</v>
      </c>
      <c r="AC27">
        <f t="shared" si="9"/>
        <v>3.662811810000008</v>
      </c>
      <c r="AD27">
        <f t="shared" si="0"/>
        <v>0.78551136363636354</v>
      </c>
      <c r="AE27">
        <f t="shared" si="10"/>
        <v>4.0850831742568863</v>
      </c>
      <c r="AF27">
        <v>1994</v>
      </c>
      <c r="AG27">
        <f t="shared" si="14"/>
        <v>15.3078915</v>
      </c>
      <c r="AH27">
        <f t="shared" si="11"/>
        <v>62.534010000000009</v>
      </c>
      <c r="AI27">
        <f t="shared" si="12"/>
        <v>47.226118500000013</v>
      </c>
      <c r="AJ27">
        <f t="shared" si="13"/>
        <v>0.47226118500000014</v>
      </c>
      <c r="AK27">
        <v>45.314500000000002</v>
      </c>
      <c r="AL27">
        <v>11.092675</v>
      </c>
    </row>
    <row r="28" spans="2:38" x14ac:dyDescent="0.2">
      <c r="B28">
        <v>1972</v>
      </c>
      <c r="C28">
        <v>12</v>
      </c>
      <c r="D28">
        <v>24.8675</v>
      </c>
      <c r="F28">
        <v>1995</v>
      </c>
      <c r="G28">
        <v>28.067793900000002</v>
      </c>
      <c r="H28">
        <v>29.3863178</v>
      </c>
      <c r="I28" s="10">
        <f t="shared" si="1"/>
        <v>1974.7605561600001</v>
      </c>
      <c r="J28">
        <v>34.151904199999997</v>
      </c>
      <c r="K28">
        <v>37.860841899999997</v>
      </c>
      <c r="L28" s="10">
        <f t="shared" si="2"/>
        <v>2544.2485756800002</v>
      </c>
      <c r="M28">
        <v>41.355914499999997</v>
      </c>
      <c r="N28">
        <v>43.472783399999997</v>
      </c>
      <c r="O28">
        <v>45.956331800000001</v>
      </c>
      <c r="P28" s="10">
        <f t="shared" si="3"/>
        <v>3088.2654969600003</v>
      </c>
      <c r="Q28">
        <v>36.012692399999999</v>
      </c>
      <c r="R28">
        <v>41.966387699999999</v>
      </c>
      <c r="S28">
        <v>42.7407836</v>
      </c>
      <c r="T28">
        <v>41.160686499999997</v>
      </c>
      <c r="U28">
        <v>43.152838799999998</v>
      </c>
      <c r="V28">
        <v>44.522668099999997</v>
      </c>
      <c r="W28">
        <v>42.404623299999997</v>
      </c>
      <c r="X28">
        <f t="shared" si="4"/>
        <v>23.217865033200013</v>
      </c>
      <c r="Y28">
        <f t="shared" si="5"/>
        <v>26.004008837184017</v>
      </c>
      <c r="Z28">
        <f t="shared" si="6"/>
        <v>47.522800152000002</v>
      </c>
      <c r="AA28">
        <f t="shared" si="7"/>
        <v>53.225536170240005</v>
      </c>
      <c r="AB28">
        <f t="shared" si="8"/>
        <v>1.7625055232400086</v>
      </c>
      <c r="AC28">
        <f t="shared" si="9"/>
        <v>-25.747494476759993</v>
      </c>
      <c r="AD28">
        <f t="shared" si="0"/>
        <v>0.51580565910789389</v>
      </c>
      <c r="AE28">
        <f t="shared" si="10"/>
        <v>1.5638683319486866</v>
      </c>
      <c r="AF28">
        <v>1995</v>
      </c>
      <c r="AG28">
        <f t="shared" si="14"/>
        <v>40.553118563999995</v>
      </c>
      <c r="AH28">
        <f t="shared" si="11"/>
        <v>63.419737883999993</v>
      </c>
      <c r="AI28">
        <f t="shared" si="12"/>
        <v>22.866619319999998</v>
      </c>
      <c r="AJ28">
        <f t="shared" si="13"/>
        <v>0.22866619319999998</v>
      </c>
      <c r="AK28">
        <v>45.956331800000001</v>
      </c>
      <c r="AL28">
        <v>29.3863178</v>
      </c>
    </row>
    <row r="29" spans="2:38" x14ac:dyDescent="0.2">
      <c r="B29">
        <v>1972</v>
      </c>
      <c r="C29">
        <v>13</v>
      </c>
      <c r="D29">
        <v>21.327500000000001</v>
      </c>
      <c r="F29">
        <v>1996</v>
      </c>
      <c r="G29">
        <v>17.714815000000002</v>
      </c>
      <c r="H29">
        <v>18.013653699999999</v>
      </c>
      <c r="I29" s="10">
        <f t="shared" si="1"/>
        <v>1210.5175286399999</v>
      </c>
      <c r="J29">
        <v>23.828939500000001</v>
      </c>
      <c r="K29">
        <v>27.289170599999999</v>
      </c>
      <c r="L29" s="10">
        <f t="shared" si="2"/>
        <v>1833.8322643200001</v>
      </c>
      <c r="M29">
        <v>26.554293900000001</v>
      </c>
      <c r="N29">
        <v>34.885923200000001</v>
      </c>
      <c r="O29">
        <v>38.762908000000003</v>
      </c>
      <c r="P29" s="10">
        <f t="shared" si="3"/>
        <v>2604.8674176000004</v>
      </c>
      <c r="Q29">
        <v>26.472024000000001</v>
      </c>
      <c r="R29">
        <v>33.221748900000001</v>
      </c>
      <c r="S29">
        <v>35.312904699999997</v>
      </c>
      <c r="T29">
        <v>37.337943899999999</v>
      </c>
      <c r="U29">
        <v>34.943121499999997</v>
      </c>
      <c r="V29">
        <v>34.538043600000002</v>
      </c>
      <c r="W29">
        <v>30.2102231</v>
      </c>
      <c r="X29">
        <f t="shared" si="4"/>
        <v>32.906678863200014</v>
      </c>
      <c r="Y29">
        <f t="shared" si="5"/>
        <v>36.855480326784019</v>
      </c>
      <c r="Z29">
        <f t="shared" si="6"/>
        <v>59.508861332400009</v>
      </c>
      <c r="AA29">
        <f t="shared" si="7"/>
        <v>66.64992469228801</v>
      </c>
      <c r="AB29">
        <f t="shared" si="8"/>
        <v>8.5446752042400114</v>
      </c>
      <c r="AC29">
        <f t="shared" si="9"/>
        <v>-18.96532479575999</v>
      </c>
      <c r="AD29">
        <f t="shared" si="0"/>
        <v>0.25221706511533437</v>
      </c>
      <c r="AE29">
        <f t="shared" si="10"/>
        <v>2.1518626174100373</v>
      </c>
      <c r="AF29">
        <v>1996</v>
      </c>
      <c r="AG29">
        <f t="shared" si="14"/>
        <v>24.858842105999997</v>
      </c>
      <c r="AH29">
        <f t="shared" si="11"/>
        <v>53.492813040000001</v>
      </c>
      <c r="AI29">
        <f t="shared" si="12"/>
        <v>28.633970934000004</v>
      </c>
      <c r="AJ29">
        <f t="shared" si="13"/>
        <v>0.28633970934000003</v>
      </c>
      <c r="AK29">
        <v>38.762908000000003</v>
      </c>
      <c r="AL29">
        <v>18.013653699999999</v>
      </c>
    </row>
    <row r="30" spans="2:38" x14ac:dyDescent="0.2">
      <c r="B30">
        <v>1972</v>
      </c>
      <c r="C30">
        <v>14</v>
      </c>
      <c r="D30">
        <v>25.44</v>
      </c>
      <c r="F30">
        <v>1997</v>
      </c>
      <c r="G30">
        <v>21.2334341</v>
      </c>
      <c r="H30">
        <v>18.807725399999999</v>
      </c>
      <c r="I30" s="10">
        <f t="shared" si="1"/>
        <v>1263.8791468800002</v>
      </c>
      <c r="J30">
        <v>28.098376500000001</v>
      </c>
      <c r="K30">
        <v>29.164850399999999</v>
      </c>
      <c r="L30" s="10">
        <f t="shared" si="2"/>
        <v>1959.8779468800003</v>
      </c>
      <c r="M30">
        <v>37.790983799999999</v>
      </c>
      <c r="N30">
        <v>44.127016900000001</v>
      </c>
      <c r="O30">
        <v>53.167639800000003</v>
      </c>
      <c r="P30" s="10">
        <f t="shared" si="3"/>
        <v>3572.8653945600008</v>
      </c>
      <c r="Q30">
        <v>43.230431799999998</v>
      </c>
      <c r="R30">
        <v>42.328884899999998</v>
      </c>
      <c r="S30">
        <v>36.354422300000003</v>
      </c>
      <c r="T30">
        <v>37.647171800000002</v>
      </c>
      <c r="U30">
        <v>41.439318200000002</v>
      </c>
      <c r="V30">
        <v>52.249962699999998</v>
      </c>
      <c r="W30">
        <v>40.570995699999997</v>
      </c>
      <c r="X30">
        <f t="shared" si="4"/>
        <v>68.839999999200018</v>
      </c>
      <c r="Y30">
        <f t="shared" si="5"/>
        <v>77.100799999104026</v>
      </c>
      <c r="Z30">
        <f t="shared" si="6"/>
        <v>98.54423449920003</v>
      </c>
      <c r="AA30">
        <f t="shared" si="7"/>
        <v>110.36954263910404</v>
      </c>
      <c r="AB30">
        <f t="shared" si="8"/>
        <v>33.697999999440015</v>
      </c>
      <c r="AC30">
        <f t="shared" si="9"/>
        <v>6.1879999994400094</v>
      </c>
      <c r="AD30">
        <f t="shared" si="0"/>
        <v>0.65595899993379536</v>
      </c>
      <c r="AE30">
        <f t="shared" si="10"/>
        <v>2.8269042996555025</v>
      </c>
      <c r="AF30">
        <v>1997</v>
      </c>
      <c r="AG30">
        <f t="shared" si="14"/>
        <v>25.954661051999999</v>
      </c>
      <c r="AH30">
        <f t="shared" si="11"/>
        <v>73.371342924000004</v>
      </c>
      <c r="AI30">
        <f t="shared" si="12"/>
        <v>47.416681872000005</v>
      </c>
      <c r="AJ30">
        <f t="shared" si="13"/>
        <v>0.47416681872000005</v>
      </c>
      <c r="AK30">
        <v>53.167639800000003</v>
      </c>
      <c r="AL30">
        <v>18.807725399999999</v>
      </c>
    </row>
    <row r="31" spans="2:38" x14ac:dyDescent="0.2">
      <c r="B31">
        <v>1974</v>
      </c>
      <c r="C31">
        <v>1</v>
      </c>
      <c r="D31">
        <v>17.061</v>
      </c>
      <c r="F31">
        <v>1998</v>
      </c>
      <c r="G31">
        <v>23.219042300000002</v>
      </c>
      <c r="H31">
        <v>28.463773799999998</v>
      </c>
      <c r="I31" s="10">
        <f t="shared" si="1"/>
        <v>1912.7655993600001</v>
      </c>
      <c r="J31">
        <v>32.7265467</v>
      </c>
      <c r="K31">
        <v>41.185587699999999</v>
      </c>
      <c r="L31" s="10">
        <f t="shared" si="2"/>
        <v>2767.6714934400002</v>
      </c>
      <c r="M31">
        <v>52.240373900000002</v>
      </c>
      <c r="N31">
        <v>53.455328000000002</v>
      </c>
      <c r="O31">
        <v>56.251839099999998</v>
      </c>
      <c r="P31" s="10">
        <f t="shared" si="3"/>
        <v>3780.1235875200005</v>
      </c>
      <c r="Q31">
        <v>40.863692100000002</v>
      </c>
      <c r="R31">
        <v>48.0939032</v>
      </c>
      <c r="S31">
        <v>52.806032399999999</v>
      </c>
      <c r="T31">
        <v>54.654971400000001</v>
      </c>
      <c r="U31">
        <v>53.522302600000003</v>
      </c>
      <c r="V31">
        <v>58.929305599999999</v>
      </c>
      <c r="W31">
        <v>48.263091099999997</v>
      </c>
      <c r="X31">
        <f t="shared" si="4"/>
        <v>43.210009015200001</v>
      </c>
      <c r="Y31">
        <f t="shared" si="5"/>
        <v>48.395210097024005</v>
      </c>
      <c r="Z31">
        <f t="shared" si="6"/>
        <v>79.696171280400009</v>
      </c>
      <c r="AA31">
        <f t="shared" si="7"/>
        <v>89.259711834048019</v>
      </c>
      <c r="AB31">
        <f t="shared" si="8"/>
        <v>15.757006310640001</v>
      </c>
      <c r="AC31">
        <f t="shared" si="9"/>
        <v>-11.75299368936</v>
      </c>
      <c r="AD31">
        <f t="shared" si="0"/>
        <v>0.19126500210373065</v>
      </c>
      <c r="AE31">
        <f t="shared" si="10"/>
        <v>1.9762607549951792</v>
      </c>
      <c r="AF31">
        <v>1998</v>
      </c>
      <c r="AG31">
        <f t="shared" si="14"/>
        <v>39.280007843999996</v>
      </c>
      <c r="AH31">
        <f t="shared" si="11"/>
        <v>77.627537957999991</v>
      </c>
      <c r="AI31">
        <f t="shared" si="12"/>
        <v>38.347530113999994</v>
      </c>
      <c r="AJ31">
        <f t="shared" si="13"/>
        <v>0.38347530113999995</v>
      </c>
      <c r="AK31">
        <v>56.251839099999998</v>
      </c>
      <c r="AL31">
        <v>28.463773799999998</v>
      </c>
    </row>
    <row r="32" spans="2:38" x14ac:dyDescent="0.2">
      <c r="B32">
        <v>1974</v>
      </c>
      <c r="C32">
        <v>2</v>
      </c>
      <c r="D32">
        <v>16.546749999999999</v>
      </c>
      <c r="F32">
        <v>1999</v>
      </c>
      <c r="G32">
        <v>14.5428867</v>
      </c>
      <c r="H32">
        <v>19.1843906</v>
      </c>
      <c r="I32" s="10">
        <f t="shared" si="1"/>
        <v>1289.1910483199999</v>
      </c>
      <c r="J32">
        <v>23.560070799999998</v>
      </c>
      <c r="K32">
        <v>31.011738099999999</v>
      </c>
      <c r="L32" s="10">
        <f t="shared" si="2"/>
        <v>2083.9888003199999</v>
      </c>
      <c r="M32">
        <v>37.082539400000002</v>
      </c>
      <c r="N32">
        <v>47.479795299999999</v>
      </c>
      <c r="O32">
        <v>54.026965199999999</v>
      </c>
      <c r="P32" s="10">
        <f t="shared" si="3"/>
        <v>3630.6120614400006</v>
      </c>
      <c r="Q32">
        <v>47.754686300000003</v>
      </c>
      <c r="R32">
        <v>40.548317400000002</v>
      </c>
      <c r="S32">
        <v>45.810821300000001</v>
      </c>
      <c r="T32">
        <v>48.729201199999999</v>
      </c>
      <c r="U32">
        <v>44.835222000000002</v>
      </c>
      <c r="V32">
        <v>58.639101199999999</v>
      </c>
      <c r="W32">
        <v>43.509873499999998</v>
      </c>
      <c r="X32">
        <f t="shared" si="4"/>
        <v>66.007671322800007</v>
      </c>
      <c r="Y32">
        <f t="shared" si="5"/>
        <v>73.928591881536022</v>
      </c>
      <c r="Z32">
        <f t="shared" si="6"/>
        <v>99.9285039528</v>
      </c>
      <c r="AA32">
        <f t="shared" si="7"/>
        <v>111.91992442713601</v>
      </c>
      <c r="AB32">
        <f t="shared" si="8"/>
        <v>31.715369925960001</v>
      </c>
      <c r="AC32">
        <f t="shared" si="9"/>
        <v>4.2053699259599995</v>
      </c>
      <c r="AD32">
        <f t="shared" si="0"/>
        <v>0.25386831446664249</v>
      </c>
      <c r="AE32">
        <f t="shared" si="10"/>
        <v>2.8161939738653987</v>
      </c>
      <c r="AF32">
        <v>1999</v>
      </c>
      <c r="AG32">
        <f t="shared" si="14"/>
        <v>26.474459027999998</v>
      </c>
      <c r="AH32">
        <f t="shared" si="11"/>
        <v>74.557211976000005</v>
      </c>
      <c r="AI32">
        <f t="shared" si="12"/>
        <v>48.082752948000007</v>
      </c>
      <c r="AJ32">
        <f t="shared" si="13"/>
        <v>0.48082752948000007</v>
      </c>
      <c r="AK32">
        <v>54.026965199999999</v>
      </c>
      <c r="AL32">
        <v>19.1843906</v>
      </c>
    </row>
    <row r="33" spans="2:38" x14ac:dyDescent="0.2">
      <c r="B33">
        <v>1974</v>
      </c>
      <c r="C33">
        <v>3</v>
      </c>
      <c r="D33">
        <v>27.043500000000002</v>
      </c>
      <c r="F33">
        <v>2000</v>
      </c>
      <c r="G33">
        <v>20.4757085</v>
      </c>
      <c r="H33">
        <v>24.206640199999999</v>
      </c>
      <c r="I33" s="10">
        <f t="shared" si="1"/>
        <v>1626.6862214400001</v>
      </c>
      <c r="J33">
        <v>32.9565634</v>
      </c>
      <c r="K33">
        <v>36.154504899999999</v>
      </c>
      <c r="L33" s="10">
        <f t="shared" si="2"/>
        <v>2429.58272928</v>
      </c>
      <c r="M33">
        <v>41.573239000000001</v>
      </c>
      <c r="N33">
        <v>47.880290199999997</v>
      </c>
      <c r="O33">
        <v>39.396862200000001</v>
      </c>
      <c r="P33" s="10">
        <f t="shared" si="3"/>
        <v>2647.4691398400005</v>
      </c>
      <c r="Q33">
        <v>36.465415900000004</v>
      </c>
      <c r="R33">
        <v>42.6836354</v>
      </c>
      <c r="S33">
        <v>44.460269500000003</v>
      </c>
      <c r="T33">
        <v>43.882863399999998</v>
      </c>
      <c r="U33">
        <v>41.129080500000001</v>
      </c>
      <c r="V33">
        <v>37.353732899999997</v>
      </c>
      <c r="W33">
        <v>40.063099999999999</v>
      </c>
      <c r="X33">
        <f t="shared" si="4"/>
        <v>9.2990807364000059</v>
      </c>
      <c r="Y33">
        <f t="shared" si="5"/>
        <v>10.414970424768008</v>
      </c>
      <c r="Z33">
        <f t="shared" si="6"/>
        <v>43.565556696000009</v>
      </c>
      <c r="AA33">
        <f t="shared" si="7"/>
        <v>48.793423499520017</v>
      </c>
      <c r="AB33">
        <f t="shared" si="8"/>
        <v>-7.9806434845199945</v>
      </c>
      <c r="AC33">
        <f t="shared" si="9"/>
        <v>-35.490643484519993</v>
      </c>
      <c r="AD33">
        <f t="shared" si="0"/>
        <v>0.5640327336774934</v>
      </c>
      <c r="AE33">
        <f t="shared" si="10"/>
        <v>1.627522938933095</v>
      </c>
      <c r="AF33">
        <v>2000</v>
      </c>
      <c r="AG33">
        <f t="shared" si="14"/>
        <v>33.405163475999998</v>
      </c>
      <c r="AH33">
        <f t="shared" si="11"/>
        <v>54.367669836000005</v>
      </c>
      <c r="AI33">
        <f t="shared" si="12"/>
        <v>20.962506360000006</v>
      </c>
      <c r="AJ33">
        <f t="shared" si="13"/>
        <v>0.20962506360000005</v>
      </c>
      <c r="AK33">
        <v>39.396862200000001</v>
      </c>
      <c r="AL33">
        <v>24.206640199999999</v>
      </c>
    </row>
    <row r="34" spans="2:38" x14ac:dyDescent="0.2">
      <c r="B34">
        <v>1974</v>
      </c>
      <c r="C34">
        <v>4</v>
      </c>
      <c r="D34">
        <v>32.609499999999997</v>
      </c>
      <c r="F34">
        <v>2001</v>
      </c>
      <c r="G34">
        <v>18.664729600000001</v>
      </c>
      <c r="H34">
        <v>27.5221804</v>
      </c>
      <c r="I34" s="10">
        <f t="shared" si="1"/>
        <v>1849.4905228800001</v>
      </c>
      <c r="J34">
        <v>22.608702399999999</v>
      </c>
      <c r="K34">
        <v>27.468674799999999</v>
      </c>
      <c r="L34" s="10">
        <f t="shared" si="2"/>
        <v>1845.8949465600001</v>
      </c>
      <c r="M34">
        <v>27.9365907</v>
      </c>
      <c r="N34">
        <v>25.700200800000001</v>
      </c>
      <c r="O34">
        <v>21.164360899999998</v>
      </c>
      <c r="P34" s="10">
        <f t="shared" si="3"/>
        <v>1422.2450524799999</v>
      </c>
      <c r="Q34">
        <v>22.302078099999999</v>
      </c>
      <c r="R34">
        <v>25.070735200000001</v>
      </c>
      <c r="S34">
        <v>31.390698</v>
      </c>
      <c r="T34">
        <v>31.627083299999999</v>
      </c>
      <c r="U34">
        <v>27.119907099999999</v>
      </c>
      <c r="V34">
        <v>29.994284199999999</v>
      </c>
      <c r="W34">
        <v>28.561717999999999</v>
      </c>
      <c r="X34">
        <f t="shared" si="4"/>
        <v>0</v>
      </c>
      <c r="Y34">
        <f t="shared" si="5"/>
        <v>0</v>
      </c>
      <c r="Z34">
        <f t="shared" si="6"/>
        <v>0</v>
      </c>
      <c r="AA34">
        <f t="shared" si="7"/>
        <v>0</v>
      </c>
      <c r="AB34">
        <f t="shared" si="8"/>
        <v>-14.489999999999998</v>
      </c>
      <c r="AC34">
        <f t="shared" si="9"/>
        <v>-42</v>
      </c>
      <c r="AD34">
        <f t="shared" si="0"/>
        <v>1</v>
      </c>
      <c r="AE34">
        <f t="shared" si="10"/>
        <v>0.76899288473525151</v>
      </c>
      <c r="AF34">
        <v>2001</v>
      </c>
      <c r="AG34">
        <f t="shared" si="14"/>
        <v>37.980608951999997</v>
      </c>
      <c r="AH34">
        <f t="shared" si="11"/>
        <v>29.206818041999995</v>
      </c>
      <c r="AI34">
        <f t="shared" si="12"/>
        <v>-8.7737909100000024</v>
      </c>
      <c r="AJ34">
        <f t="shared" si="13"/>
        <v>-8.7737909100000025E-2</v>
      </c>
      <c r="AK34">
        <v>21.164360899999998</v>
      </c>
      <c r="AL34">
        <v>27.5221804</v>
      </c>
    </row>
    <row r="35" spans="2:38" x14ac:dyDescent="0.2">
      <c r="B35">
        <v>1974</v>
      </c>
      <c r="C35">
        <v>5</v>
      </c>
      <c r="D35">
        <v>30.310500000000001</v>
      </c>
      <c r="F35">
        <v>2002</v>
      </c>
      <c r="G35">
        <v>32.217762499999999</v>
      </c>
      <c r="H35">
        <v>36.398688800000002</v>
      </c>
      <c r="I35" s="10">
        <f t="shared" si="1"/>
        <v>2445.9918873600004</v>
      </c>
      <c r="J35">
        <v>46.799952099999999</v>
      </c>
      <c r="K35">
        <v>48.093073199999999</v>
      </c>
      <c r="L35" s="10">
        <f t="shared" si="2"/>
        <v>3231.85451904</v>
      </c>
      <c r="M35">
        <v>44.606480300000001</v>
      </c>
      <c r="N35">
        <v>42.549199899999998</v>
      </c>
      <c r="O35">
        <v>43.915607199999997</v>
      </c>
      <c r="P35" s="10">
        <f t="shared" si="3"/>
        <v>2951.1288038400003</v>
      </c>
      <c r="Q35">
        <v>35.8446268</v>
      </c>
      <c r="R35">
        <v>43.987912100000003</v>
      </c>
      <c r="S35">
        <v>45.802919500000002</v>
      </c>
      <c r="T35">
        <v>48.821596499999998</v>
      </c>
      <c r="U35">
        <v>45.604081000000001</v>
      </c>
      <c r="V35">
        <v>41.567764500000003</v>
      </c>
      <c r="W35">
        <v>47.739244100000001</v>
      </c>
      <c r="X35">
        <f t="shared" si="4"/>
        <v>0</v>
      </c>
      <c r="Y35">
        <f t="shared" si="5"/>
        <v>0</v>
      </c>
      <c r="Z35">
        <f t="shared" si="6"/>
        <v>21.558521971199983</v>
      </c>
      <c r="AA35">
        <f t="shared" si="7"/>
        <v>24.145544607743982</v>
      </c>
      <c r="AB35">
        <f t="shared" si="8"/>
        <v>-14.489999999999998</v>
      </c>
      <c r="AC35">
        <f t="shared" si="9"/>
        <v>-42</v>
      </c>
      <c r="AD35" t="e">
        <f t="shared" si="0"/>
        <v>#DIV/0!</v>
      </c>
      <c r="AE35">
        <f t="shared" si="10"/>
        <v>1.2065161863742739</v>
      </c>
      <c r="AF35">
        <v>2002</v>
      </c>
      <c r="AG35">
        <f t="shared" si="14"/>
        <v>50.23019054400001</v>
      </c>
      <c r="AH35">
        <f t="shared" si="11"/>
        <v>60.603537935999995</v>
      </c>
      <c r="AI35">
        <f t="shared" si="12"/>
        <v>10.373347391999985</v>
      </c>
      <c r="AJ35">
        <f t="shared" si="13"/>
        <v>0.10373347391999985</v>
      </c>
      <c r="AK35">
        <v>43.915607199999997</v>
      </c>
      <c r="AL35">
        <v>36.398688800000002</v>
      </c>
    </row>
    <row r="36" spans="2:38" x14ac:dyDescent="0.2">
      <c r="B36">
        <v>1974</v>
      </c>
      <c r="C36">
        <v>6</v>
      </c>
      <c r="D36">
        <v>29.645</v>
      </c>
      <c r="F36">
        <v>2003</v>
      </c>
      <c r="G36">
        <v>30.365282000000001</v>
      </c>
      <c r="H36">
        <v>39.633955800000003</v>
      </c>
      <c r="I36" s="10">
        <f t="shared" si="1"/>
        <v>2663.4018297600005</v>
      </c>
      <c r="J36">
        <v>54.712842999999999</v>
      </c>
      <c r="K36">
        <v>67.785823199999996</v>
      </c>
      <c r="L36" s="10">
        <f t="shared" si="2"/>
        <v>4555.2073190400006</v>
      </c>
      <c r="M36">
        <v>75.740281999999993</v>
      </c>
      <c r="N36">
        <v>89.228277399999996</v>
      </c>
      <c r="O36">
        <v>88.329077699999999</v>
      </c>
      <c r="P36" s="10">
        <f t="shared" si="3"/>
        <v>5935.7140214400006</v>
      </c>
      <c r="Q36">
        <v>79.475419200000005</v>
      </c>
      <c r="R36">
        <v>82.518864300000004</v>
      </c>
      <c r="S36">
        <v>91.372522900000007</v>
      </c>
      <c r="T36">
        <v>84.178925300000003</v>
      </c>
      <c r="U36">
        <v>93.5859375</v>
      </c>
      <c r="V36">
        <v>72.350990899999999</v>
      </c>
      <c r="W36">
        <v>89.159108200000006</v>
      </c>
      <c r="X36">
        <f t="shared" si="4"/>
        <v>58.918053906000011</v>
      </c>
      <c r="Y36">
        <f t="shared" si="5"/>
        <v>65.988220374720015</v>
      </c>
      <c r="Z36">
        <f t="shared" si="6"/>
        <v>139.65760960919999</v>
      </c>
      <c r="AA36">
        <f t="shared" si="7"/>
        <v>156.416522762304</v>
      </c>
      <c r="AB36">
        <f t="shared" si="8"/>
        <v>26.752637734200004</v>
      </c>
      <c r="AC36">
        <f t="shared" si="9"/>
        <v>-0.75736226579999766</v>
      </c>
      <c r="AD36">
        <f t="shared" si="0"/>
        <v>5.4780697765722763</v>
      </c>
      <c r="AE36">
        <f t="shared" si="10"/>
        <v>2.2286212899293791</v>
      </c>
      <c r="AF36">
        <v>2003</v>
      </c>
      <c r="AG36">
        <f t="shared" si="14"/>
        <v>54.694859004000008</v>
      </c>
      <c r="AH36">
        <f t="shared" si="11"/>
        <v>121.89412722599999</v>
      </c>
      <c r="AI36">
        <f t="shared" si="12"/>
        <v>67.199268221999986</v>
      </c>
      <c r="AJ36">
        <f t="shared" si="13"/>
        <v>0.67199268221999986</v>
      </c>
      <c r="AK36">
        <v>88.329077699999999</v>
      </c>
      <c r="AL36">
        <v>39.633955800000003</v>
      </c>
    </row>
    <row r="37" spans="2:38" x14ac:dyDescent="0.2">
      <c r="B37">
        <v>1974</v>
      </c>
      <c r="C37">
        <v>7</v>
      </c>
      <c r="D37">
        <v>27.79975</v>
      </c>
      <c r="F37">
        <v>2004</v>
      </c>
      <c r="G37">
        <v>25.4</v>
      </c>
      <c r="H37">
        <v>20</v>
      </c>
      <c r="I37" s="10">
        <f t="shared" si="1"/>
        <v>1344.0000000000002</v>
      </c>
      <c r="J37">
        <v>28.8</v>
      </c>
      <c r="K37">
        <v>36</v>
      </c>
      <c r="L37" s="10">
        <f t="shared" si="2"/>
        <v>2419.2000000000003</v>
      </c>
      <c r="M37">
        <v>53.7</v>
      </c>
      <c r="N37">
        <v>56</v>
      </c>
      <c r="O37">
        <v>60.7</v>
      </c>
      <c r="P37" s="10">
        <f t="shared" si="3"/>
        <v>4079.0400000000004</v>
      </c>
      <c r="Q37">
        <v>60.8</v>
      </c>
      <c r="R37">
        <v>57.7</v>
      </c>
      <c r="S37">
        <v>57.5</v>
      </c>
      <c r="T37">
        <v>63.4</v>
      </c>
      <c r="U37">
        <v>63.6</v>
      </c>
      <c r="V37">
        <v>51.8</v>
      </c>
      <c r="W37">
        <v>61.8</v>
      </c>
      <c r="X37">
        <f t="shared" si="4"/>
        <v>70.839600000000019</v>
      </c>
      <c r="Y37">
        <f t="shared" si="5"/>
        <v>79.340352000000024</v>
      </c>
      <c r="Z37">
        <f t="shared" si="6"/>
        <v>116.72760000000001</v>
      </c>
      <c r="AA37">
        <f t="shared" si="7"/>
        <v>130.73491200000004</v>
      </c>
      <c r="AB37">
        <f t="shared" si="8"/>
        <v>35.09772000000001</v>
      </c>
      <c r="AC37">
        <f t="shared" si="9"/>
        <v>7.5877200000000116</v>
      </c>
      <c r="AD37">
        <f t="shared" si="0"/>
        <v>0.16418732694454952</v>
      </c>
      <c r="AE37">
        <f t="shared" si="10"/>
        <v>3.0350000000000001</v>
      </c>
      <c r="AF37">
        <v>2004</v>
      </c>
      <c r="AG37">
        <f t="shared" si="14"/>
        <v>27.599999999999998</v>
      </c>
      <c r="AH37">
        <f t="shared" si="11"/>
        <v>83.766000000000005</v>
      </c>
      <c r="AI37">
        <f t="shared" si="12"/>
        <v>56.166000000000011</v>
      </c>
      <c r="AJ37">
        <f t="shared" si="13"/>
        <v>0.56166000000000016</v>
      </c>
      <c r="AK37">
        <v>60.7</v>
      </c>
      <c r="AL37">
        <v>20</v>
      </c>
    </row>
    <row r="38" spans="2:38" x14ac:dyDescent="0.2">
      <c r="B38">
        <v>1974</v>
      </c>
      <c r="C38">
        <v>8</v>
      </c>
      <c r="D38">
        <v>24.230250000000002</v>
      </c>
      <c r="F38">
        <v>2005</v>
      </c>
      <c r="G38">
        <v>23.1956226</v>
      </c>
      <c r="H38">
        <v>23.916775000000001</v>
      </c>
      <c r="I38" s="10">
        <f t="shared" si="1"/>
        <v>1607.2072800000001</v>
      </c>
      <c r="J38">
        <v>28.694932099999999</v>
      </c>
      <c r="K38">
        <v>33.319544299999997</v>
      </c>
      <c r="L38" s="10">
        <f t="shared" si="2"/>
        <v>2239.0733769600001</v>
      </c>
      <c r="M38">
        <v>38.118406299999997</v>
      </c>
      <c r="N38">
        <v>38.795962899999999</v>
      </c>
      <c r="O38">
        <v>42.7795463</v>
      </c>
      <c r="P38" s="10">
        <f t="shared" si="3"/>
        <v>2874.7855113600003</v>
      </c>
      <c r="Q38">
        <v>44.892849400000003</v>
      </c>
      <c r="R38">
        <v>37.2725212</v>
      </c>
      <c r="S38">
        <v>38.839226400000001</v>
      </c>
      <c r="T38">
        <v>35.779789299999997</v>
      </c>
      <c r="U38">
        <v>40.197429999999997</v>
      </c>
      <c r="V38">
        <v>39.518718399999997</v>
      </c>
      <c r="W38">
        <v>38.563002599999997</v>
      </c>
      <c r="X38">
        <f t="shared" si="4"/>
        <v>27.131285736000009</v>
      </c>
      <c r="Y38">
        <f t="shared" si="5"/>
        <v>30.387040024320015</v>
      </c>
      <c r="Z38">
        <f t="shared" si="6"/>
        <v>54.098428088399992</v>
      </c>
      <c r="AA38">
        <f t="shared" si="7"/>
        <v>60.590239459007996</v>
      </c>
      <c r="AB38">
        <f t="shared" si="8"/>
        <v>4.5019000152000075</v>
      </c>
      <c r="AC38">
        <f t="shared" si="9"/>
        <v>-23.008099984799994</v>
      </c>
      <c r="AD38">
        <f t="shared" si="0"/>
        <v>0.53654124570024586</v>
      </c>
      <c r="AE38">
        <f t="shared" si="10"/>
        <v>1.7886837293071494</v>
      </c>
      <c r="AF38">
        <v>2005</v>
      </c>
      <c r="AG38">
        <f t="shared" si="14"/>
        <v>33.005149500000002</v>
      </c>
      <c r="AH38">
        <f t="shared" si="11"/>
        <v>59.035773894000002</v>
      </c>
      <c r="AI38">
        <f t="shared" si="12"/>
        <v>26.030624394</v>
      </c>
      <c r="AJ38">
        <f t="shared" si="13"/>
        <v>0.26030624394000001</v>
      </c>
      <c r="AL38">
        <v>23.916775000000001</v>
      </c>
    </row>
    <row r="39" spans="2:38" x14ac:dyDescent="0.2">
      <c r="B39">
        <v>1974</v>
      </c>
      <c r="C39">
        <v>9</v>
      </c>
      <c r="D39">
        <v>31.823</v>
      </c>
      <c r="F39">
        <v>2006</v>
      </c>
      <c r="G39">
        <v>41.51</v>
      </c>
      <c r="H39">
        <v>34.46</v>
      </c>
      <c r="I39" s="10">
        <f t="shared" si="1"/>
        <v>2315.712</v>
      </c>
      <c r="J39">
        <v>38.46</v>
      </c>
      <c r="K39">
        <v>35.9</v>
      </c>
      <c r="L39" s="10">
        <f t="shared" si="2"/>
        <v>2412.48</v>
      </c>
      <c r="M39">
        <v>33.82</v>
      </c>
      <c r="N39">
        <v>40.29</v>
      </c>
      <c r="O39">
        <v>40.71</v>
      </c>
      <c r="P39" s="10">
        <f t="shared" si="3"/>
        <v>2735.712</v>
      </c>
      <c r="Q39">
        <v>53.11</v>
      </c>
      <c r="R39">
        <v>45.25</v>
      </c>
      <c r="S39">
        <v>36.68</v>
      </c>
      <c r="T39">
        <v>35.479999999999997</v>
      </c>
      <c r="U39">
        <v>40.479999999999997</v>
      </c>
      <c r="V39">
        <v>24.39</v>
      </c>
      <c r="W39">
        <v>43.62</v>
      </c>
      <c r="X39">
        <f t="shared" si="4"/>
        <v>13.795080000000008</v>
      </c>
      <c r="Y39">
        <f t="shared" si="5"/>
        <v>15.45048960000001</v>
      </c>
      <c r="Z39">
        <f t="shared" si="6"/>
        <v>17.925000000000001</v>
      </c>
      <c r="AA39">
        <f t="shared" si="7"/>
        <v>20.076000000000004</v>
      </c>
      <c r="AB39">
        <f t="shared" si="8"/>
        <v>-4.833443999999993</v>
      </c>
      <c r="AC39">
        <f t="shared" si="9"/>
        <v>-32.343443999999991</v>
      </c>
      <c r="AD39">
        <f t="shared" si="0"/>
        <v>0.66865950391923579</v>
      </c>
      <c r="AE39">
        <f t="shared" si="10"/>
        <v>1.1813697040046431</v>
      </c>
    </row>
    <row r="40" spans="2:38" x14ac:dyDescent="0.2">
      <c r="B40">
        <v>1974</v>
      </c>
      <c r="C40">
        <v>10</v>
      </c>
      <c r="D40">
        <v>33.728749999999998</v>
      </c>
      <c r="F40">
        <v>2007</v>
      </c>
      <c r="G40">
        <v>36.64</v>
      </c>
      <c r="H40">
        <v>38.729999999999997</v>
      </c>
      <c r="I40" s="10">
        <f t="shared" si="1"/>
        <v>2602.6559999999999</v>
      </c>
      <c r="J40">
        <v>47.26</v>
      </c>
      <c r="K40">
        <v>51.73</v>
      </c>
      <c r="L40" s="10">
        <f t="shared" si="2"/>
        <v>3476.2559999999999</v>
      </c>
      <c r="M40">
        <v>46.54</v>
      </c>
      <c r="N40">
        <v>42.35</v>
      </c>
      <c r="O40">
        <v>50.31</v>
      </c>
      <c r="P40" s="10">
        <f t="shared" si="3"/>
        <v>3380.8320000000008</v>
      </c>
      <c r="X40">
        <f t="shared" si="4"/>
        <v>0</v>
      </c>
      <c r="Y40">
        <f t="shared" si="5"/>
        <v>0</v>
      </c>
      <c r="Z40">
        <f t="shared" si="6"/>
        <v>33.211440000000017</v>
      </c>
      <c r="AA40">
        <f t="shared" si="7"/>
        <v>37.196812800000025</v>
      </c>
      <c r="AB40">
        <f t="shared" si="8"/>
        <v>-14.489999999999998</v>
      </c>
      <c r="AC40">
        <f t="shared" si="9"/>
        <v>-42</v>
      </c>
      <c r="AE40">
        <f t="shared" si="10"/>
        <v>1.2989930286599536</v>
      </c>
    </row>
    <row r="41" spans="2:38" x14ac:dyDescent="0.2">
      <c r="B41">
        <v>1974</v>
      </c>
      <c r="C41">
        <v>11</v>
      </c>
      <c r="D41">
        <v>34.273249999999997</v>
      </c>
      <c r="F41">
        <v>2008</v>
      </c>
      <c r="G41">
        <v>38.5</v>
      </c>
      <c r="H41">
        <v>42.8</v>
      </c>
      <c r="I41" s="10">
        <f t="shared" si="1"/>
        <v>2876.1600000000003</v>
      </c>
      <c r="J41">
        <v>62.34</v>
      </c>
      <c r="K41">
        <v>79.989999999999995</v>
      </c>
      <c r="L41" s="10">
        <f t="shared" si="2"/>
        <v>5375.3280000000004</v>
      </c>
      <c r="M41">
        <v>73.37</v>
      </c>
      <c r="N41">
        <v>79.650000000000006</v>
      </c>
      <c r="O41">
        <v>93.332999999999998</v>
      </c>
      <c r="P41" s="10">
        <f t="shared" si="3"/>
        <v>6271.9776000000002</v>
      </c>
      <c r="X41">
        <f t="shared" si="4"/>
        <v>38.267724000000008</v>
      </c>
      <c r="Y41">
        <f t="shared" si="5"/>
        <v>42.85985088000001</v>
      </c>
      <c r="Z41">
        <f t="shared" si="6"/>
        <v>144.92864400000002</v>
      </c>
      <c r="AA41">
        <f t="shared" si="7"/>
        <v>162.32008128000004</v>
      </c>
      <c r="AB41">
        <f t="shared" si="8"/>
        <v>12.297406800000005</v>
      </c>
      <c r="AC41">
        <f t="shared" si="9"/>
        <v>-15.212593199999997</v>
      </c>
      <c r="AE41">
        <f>O41/H41</f>
        <v>2.180677570093458</v>
      </c>
    </row>
    <row r="42" spans="2:38" x14ac:dyDescent="0.2">
      <c r="B42">
        <v>1974</v>
      </c>
      <c r="C42">
        <v>12</v>
      </c>
      <c r="D42">
        <v>30.824750000000002</v>
      </c>
    </row>
    <row r="43" spans="2:38" x14ac:dyDescent="0.2">
      <c r="B43">
        <v>1974</v>
      </c>
      <c r="C43">
        <v>13</v>
      </c>
      <c r="D43">
        <v>29.130749999999999</v>
      </c>
      <c r="F43" s="6" t="s">
        <v>70</v>
      </c>
      <c r="G43">
        <f t="shared" ref="G43:N43" si="15">AVERAGE(G5:G41)</f>
        <v>25.752110194594589</v>
      </c>
      <c r="H43">
        <f t="shared" si="15"/>
        <v>26.478469635135134</v>
      </c>
      <c r="I43">
        <f t="shared" si="15"/>
        <v>1779.3531594810811</v>
      </c>
      <c r="J43">
        <f t="shared" si="15"/>
        <v>34.251441370270264</v>
      </c>
      <c r="K43">
        <f t="shared" si="15"/>
        <v>38.154884029729736</v>
      </c>
      <c r="L43">
        <f t="shared" si="15"/>
        <v>2564.0082067978374</v>
      </c>
      <c r="M43">
        <f t="shared" si="15"/>
        <v>41.500292670270277</v>
      </c>
      <c r="N43">
        <f t="shared" si="15"/>
        <v>44.072198729729728</v>
      </c>
      <c r="O43" s="6">
        <f>AVERAGE(O5:O41)</f>
        <v>44.181817924324328</v>
      </c>
      <c r="P43" s="6">
        <f>AVERAGE(P5:P41)</f>
        <v>2969.0181645145944</v>
      </c>
      <c r="Q43">
        <f t="shared" ref="Q43:V43" si="16">AVERAGE(Q5:Q40)</f>
        <v>39.589486885714273</v>
      </c>
      <c r="R43">
        <f t="shared" si="16"/>
        <v>40.868033151428577</v>
      </c>
      <c r="S43">
        <f t="shared" si="16"/>
        <v>41.694494302857137</v>
      </c>
      <c r="T43">
        <f t="shared" si="16"/>
        <v>42.513643074285717</v>
      </c>
      <c r="U43">
        <f t="shared" si="16"/>
        <v>42.272038262857144</v>
      </c>
      <c r="V43">
        <f t="shared" si="16"/>
        <v>40.584599202857149</v>
      </c>
      <c r="W43" s="21" t="s">
        <v>67</v>
      </c>
      <c r="X43" s="6">
        <f t="shared" ref="X43:AC43" si="17">AVERAGE(X5:X41)</f>
        <v>21.183325808432436</v>
      </c>
      <c r="Y43" s="6">
        <f t="shared" si="17"/>
        <v>23.725324905444328</v>
      </c>
      <c r="Z43" s="6">
        <f t="shared" si="17"/>
        <v>51.826442523827019</v>
      </c>
      <c r="AA43">
        <f t="shared" si="17"/>
        <v>58.045615626686292</v>
      </c>
      <c r="AB43" s="11">
        <f t="shared" si="17"/>
        <v>0.33832806590270659</v>
      </c>
      <c r="AC43" s="11">
        <f t="shared" si="17"/>
        <v>-27.171671934097294</v>
      </c>
    </row>
    <row r="44" spans="2:38" x14ac:dyDescent="0.2">
      <c r="B44">
        <v>1974</v>
      </c>
      <c r="C44">
        <v>14</v>
      </c>
      <c r="D44">
        <v>31.943999999999999</v>
      </c>
      <c r="F44" s="6" t="s">
        <v>69</v>
      </c>
      <c r="G44">
        <f t="shared" ref="G44:P44" si="18">STDEV(G5:G41)</f>
        <v>8.0203537305238424</v>
      </c>
      <c r="H44">
        <f t="shared" si="18"/>
        <v>8.284008272005325</v>
      </c>
      <c r="I44">
        <f t="shared" si="18"/>
        <v>556.68535587875954</v>
      </c>
      <c r="J44">
        <f t="shared" si="18"/>
        <v>9.7030711819229793</v>
      </c>
      <c r="K44">
        <f t="shared" si="18"/>
        <v>11.30502687067573</v>
      </c>
      <c r="L44">
        <f t="shared" si="18"/>
        <v>759.69780570941657</v>
      </c>
      <c r="M44">
        <f t="shared" si="18"/>
        <v>11.315599500149339</v>
      </c>
      <c r="N44">
        <f t="shared" si="18"/>
        <v>13.407992308772892</v>
      </c>
      <c r="O44" s="6">
        <f t="shared" si="18"/>
        <v>15.015871596517481</v>
      </c>
      <c r="P44" s="6">
        <f t="shared" si="18"/>
        <v>1009.0665712859779</v>
      </c>
      <c r="Q44">
        <f t="shared" ref="Q44:V44" si="19">STDEV(Q5:Q40)</f>
        <v>12.274161392415611</v>
      </c>
      <c r="R44">
        <f t="shared" si="19"/>
        <v>10.957235487792101</v>
      </c>
      <c r="S44">
        <f t="shared" si="19"/>
        <v>11.911276166837375</v>
      </c>
      <c r="T44">
        <f t="shared" si="19"/>
        <v>11.202606686609856</v>
      </c>
      <c r="U44">
        <f t="shared" si="19"/>
        <v>12.710997131524341</v>
      </c>
      <c r="V44">
        <f t="shared" si="19"/>
        <v>12.025954123563784</v>
      </c>
      <c r="W44" s="21" t="s">
        <v>69</v>
      </c>
      <c r="X44">
        <f t="shared" ref="X44:AC44" si="20">STDEV(X5:X41)</f>
        <v>23.360155956938669</v>
      </c>
      <c r="Y44">
        <f t="shared" si="20"/>
        <v>26.163374671771315</v>
      </c>
      <c r="Z44">
        <f t="shared" si="20"/>
        <v>39.604141440563886</v>
      </c>
      <c r="AA44">
        <f t="shared" si="20"/>
        <v>44.356638413431526</v>
      </c>
      <c r="AB44">
        <f t="shared" si="20"/>
        <v>16.352109169857069</v>
      </c>
      <c r="AC44">
        <f t="shared" si="20"/>
        <v>16.352109169857076</v>
      </c>
    </row>
    <row r="45" spans="2:38" x14ac:dyDescent="0.2">
      <c r="B45">
        <v>1975</v>
      </c>
      <c r="C45">
        <v>1</v>
      </c>
      <c r="D45">
        <v>28.797999999999998</v>
      </c>
    </row>
    <row r="46" spans="2:38" x14ac:dyDescent="0.2">
      <c r="B46">
        <v>1975</v>
      </c>
      <c r="C46">
        <v>2</v>
      </c>
      <c r="D46">
        <v>26.861999999999998</v>
      </c>
    </row>
    <row r="47" spans="2:38" x14ac:dyDescent="0.2">
      <c r="B47">
        <v>1975</v>
      </c>
      <c r="C47">
        <v>3</v>
      </c>
      <c r="D47">
        <v>34.878250000000001</v>
      </c>
    </row>
    <row r="48" spans="2:38" x14ac:dyDescent="0.2">
      <c r="B48">
        <v>1975</v>
      </c>
      <c r="C48">
        <v>4</v>
      </c>
      <c r="D48">
        <v>39.718249999999998</v>
      </c>
    </row>
    <row r="49" spans="2:4" x14ac:dyDescent="0.2">
      <c r="B49">
        <v>1975</v>
      </c>
      <c r="C49">
        <v>5</v>
      </c>
      <c r="D49">
        <v>46.857250000000001</v>
      </c>
    </row>
    <row r="50" spans="2:4" x14ac:dyDescent="0.2">
      <c r="B50">
        <v>1975</v>
      </c>
      <c r="C50">
        <v>6</v>
      </c>
      <c r="D50">
        <v>51.27375</v>
      </c>
    </row>
    <row r="51" spans="2:4" x14ac:dyDescent="0.2">
      <c r="B51">
        <v>1975</v>
      </c>
      <c r="C51">
        <v>7</v>
      </c>
      <c r="D51">
        <v>50.547750000000001</v>
      </c>
    </row>
    <row r="52" spans="2:4" x14ac:dyDescent="0.2">
      <c r="B52">
        <v>1975</v>
      </c>
      <c r="C52">
        <v>8</v>
      </c>
      <c r="D52">
        <v>51.183</v>
      </c>
    </row>
    <row r="53" spans="2:4" x14ac:dyDescent="0.2">
      <c r="B53">
        <v>1975</v>
      </c>
      <c r="C53">
        <v>9</v>
      </c>
      <c r="D53">
        <v>43.862499999999997</v>
      </c>
    </row>
    <row r="54" spans="2:4" x14ac:dyDescent="0.2">
      <c r="B54">
        <v>1975</v>
      </c>
      <c r="C54">
        <v>10</v>
      </c>
      <c r="D54">
        <v>45.223750000000003</v>
      </c>
    </row>
    <row r="55" spans="2:4" x14ac:dyDescent="0.2">
      <c r="B55">
        <v>1975</v>
      </c>
      <c r="C55">
        <v>11</v>
      </c>
      <c r="D55">
        <v>46.826999999999998</v>
      </c>
    </row>
    <row r="56" spans="2:4" x14ac:dyDescent="0.2">
      <c r="B56">
        <v>1975</v>
      </c>
      <c r="C56">
        <v>12</v>
      </c>
      <c r="D56">
        <v>47.19</v>
      </c>
    </row>
    <row r="57" spans="2:4" x14ac:dyDescent="0.2">
      <c r="B57">
        <v>1975</v>
      </c>
      <c r="C57">
        <v>13</v>
      </c>
      <c r="D57">
        <v>48.732750000000003</v>
      </c>
    </row>
    <row r="58" spans="2:4" x14ac:dyDescent="0.2">
      <c r="B58">
        <v>1975</v>
      </c>
      <c r="C58">
        <v>14</v>
      </c>
      <c r="D58">
        <v>47.915999999999997</v>
      </c>
    </row>
    <row r="59" spans="2:4" x14ac:dyDescent="0.2">
      <c r="B59">
        <v>1976</v>
      </c>
      <c r="C59">
        <v>1</v>
      </c>
      <c r="D59">
        <v>25.440249999999999</v>
      </c>
    </row>
    <row r="60" spans="2:4" x14ac:dyDescent="0.2">
      <c r="B60">
        <v>1976</v>
      </c>
      <c r="C60">
        <v>2</v>
      </c>
      <c r="D60">
        <v>23.262250000000002</v>
      </c>
    </row>
    <row r="61" spans="2:4" x14ac:dyDescent="0.2">
      <c r="B61">
        <v>1976</v>
      </c>
      <c r="C61">
        <v>3</v>
      </c>
      <c r="D61">
        <v>27.497250000000001</v>
      </c>
    </row>
    <row r="62" spans="2:4" x14ac:dyDescent="0.2">
      <c r="B62">
        <v>1976</v>
      </c>
      <c r="C62">
        <v>4</v>
      </c>
      <c r="D62">
        <v>32.064999999999998</v>
      </c>
    </row>
    <row r="63" spans="2:4" x14ac:dyDescent="0.2">
      <c r="B63">
        <v>1976</v>
      </c>
      <c r="C63">
        <v>5</v>
      </c>
      <c r="D63">
        <v>40.111499999999999</v>
      </c>
    </row>
    <row r="64" spans="2:4" x14ac:dyDescent="0.2">
      <c r="B64">
        <v>1976</v>
      </c>
      <c r="C64">
        <v>6</v>
      </c>
      <c r="D64">
        <v>44.588500000000003</v>
      </c>
    </row>
    <row r="65" spans="2:17" x14ac:dyDescent="0.2">
      <c r="B65">
        <v>1976</v>
      </c>
      <c r="C65">
        <v>7</v>
      </c>
      <c r="D65">
        <v>46.736249999999998</v>
      </c>
    </row>
    <row r="66" spans="2:17" ht="14.25" x14ac:dyDescent="0.3">
      <c r="B66">
        <v>1976</v>
      </c>
      <c r="C66">
        <v>8</v>
      </c>
      <c r="D66">
        <v>39.960250000000002</v>
      </c>
      <c r="J66" s="5"/>
      <c r="K66" s="5"/>
      <c r="L66" s="5"/>
      <c r="N66" s="5"/>
      <c r="Q66" s="5"/>
    </row>
    <row r="67" spans="2:17" ht="14.25" x14ac:dyDescent="0.3">
      <c r="B67">
        <v>1976</v>
      </c>
      <c r="C67">
        <v>9</v>
      </c>
      <c r="D67">
        <v>39.506500000000003</v>
      </c>
      <c r="K67" s="5"/>
      <c r="L67" s="5"/>
      <c r="M67" s="5"/>
      <c r="N67" s="5"/>
      <c r="O67" s="5"/>
      <c r="P67" s="5"/>
    </row>
    <row r="68" spans="2:17" ht="14.25" x14ac:dyDescent="0.3">
      <c r="B68">
        <v>1976</v>
      </c>
      <c r="C68">
        <v>10</v>
      </c>
      <c r="D68">
        <v>37.90325</v>
      </c>
      <c r="K68" s="5"/>
      <c r="L68" s="5"/>
      <c r="M68" s="5"/>
      <c r="N68" s="5"/>
      <c r="O68" s="5"/>
      <c r="P68" s="5"/>
    </row>
    <row r="69" spans="2:17" ht="14.25" x14ac:dyDescent="0.3">
      <c r="B69">
        <v>1976</v>
      </c>
      <c r="C69">
        <v>11</v>
      </c>
      <c r="D69">
        <v>39.294750000000001</v>
      </c>
      <c r="K69" s="5"/>
      <c r="L69" s="5"/>
      <c r="M69" s="5"/>
      <c r="N69" s="5"/>
      <c r="O69" s="5"/>
      <c r="P69" s="5"/>
    </row>
    <row r="70" spans="2:17" ht="14.25" x14ac:dyDescent="0.3">
      <c r="B70">
        <v>1976</v>
      </c>
      <c r="C70">
        <v>12</v>
      </c>
      <c r="D70">
        <v>39.234250000000003</v>
      </c>
      <c r="K70" s="5"/>
      <c r="L70" s="5"/>
      <c r="M70" s="5"/>
      <c r="N70" s="5"/>
      <c r="O70" s="5"/>
      <c r="P70" s="5"/>
    </row>
    <row r="71" spans="2:17" ht="14.25" x14ac:dyDescent="0.3">
      <c r="B71">
        <v>1976</v>
      </c>
      <c r="C71">
        <v>13</v>
      </c>
      <c r="D71">
        <v>46.070749999999997</v>
      </c>
      <c r="K71" s="5"/>
      <c r="L71" s="5"/>
      <c r="M71" s="5"/>
      <c r="N71" s="5"/>
      <c r="O71" s="5"/>
      <c r="P71" s="5"/>
    </row>
    <row r="72" spans="2:17" ht="14.25" x14ac:dyDescent="0.3">
      <c r="B72">
        <v>1976</v>
      </c>
      <c r="C72">
        <v>14</v>
      </c>
      <c r="D72">
        <v>43.015500000000003</v>
      </c>
      <c r="K72" s="5"/>
      <c r="L72" s="5"/>
      <c r="M72" s="5"/>
      <c r="N72" s="5"/>
      <c r="O72" s="5"/>
      <c r="P72" s="5"/>
    </row>
    <row r="73" spans="2:17" ht="14.25" x14ac:dyDescent="0.3">
      <c r="B73">
        <v>1977</v>
      </c>
      <c r="C73">
        <v>1</v>
      </c>
      <c r="D73">
        <v>15.609</v>
      </c>
      <c r="K73" s="5"/>
      <c r="L73" s="5"/>
      <c r="M73" s="5"/>
      <c r="N73" s="5"/>
      <c r="O73" s="5"/>
      <c r="P73" s="5"/>
    </row>
    <row r="74" spans="2:17" ht="14.25" x14ac:dyDescent="0.3">
      <c r="B74">
        <v>1977</v>
      </c>
      <c r="C74">
        <v>2</v>
      </c>
      <c r="D74">
        <v>16.97025</v>
      </c>
      <c r="K74" s="5"/>
      <c r="L74" s="5"/>
      <c r="M74" s="5"/>
      <c r="N74" s="5"/>
      <c r="O74" s="5"/>
      <c r="P74" s="5"/>
    </row>
    <row r="75" spans="2:17" ht="14.25" x14ac:dyDescent="0.3">
      <c r="B75">
        <v>1977</v>
      </c>
      <c r="C75">
        <v>3</v>
      </c>
      <c r="D75">
        <v>26.861999999999998</v>
      </c>
      <c r="K75" s="5"/>
      <c r="L75" s="5"/>
      <c r="M75" s="5"/>
      <c r="N75" s="5"/>
      <c r="O75" s="5"/>
      <c r="P75" s="5"/>
    </row>
    <row r="76" spans="2:17" ht="14.25" x14ac:dyDescent="0.3">
      <c r="B76">
        <v>1977</v>
      </c>
      <c r="C76">
        <v>4</v>
      </c>
      <c r="D76">
        <v>28.1325</v>
      </c>
      <c r="K76" s="5"/>
      <c r="L76" s="5"/>
      <c r="M76" s="5"/>
      <c r="N76" s="5"/>
      <c r="O76" s="5"/>
      <c r="P76" s="5"/>
    </row>
    <row r="77" spans="2:17" ht="14.25" x14ac:dyDescent="0.3">
      <c r="B77">
        <v>1977</v>
      </c>
      <c r="C77">
        <v>5</v>
      </c>
      <c r="D77">
        <v>28.737500000000001</v>
      </c>
      <c r="K77" s="5"/>
      <c r="L77" s="5"/>
      <c r="M77" s="5"/>
      <c r="N77" s="5"/>
      <c r="O77" s="5"/>
      <c r="P77" s="5"/>
    </row>
    <row r="78" spans="2:17" ht="14.25" x14ac:dyDescent="0.3">
      <c r="B78">
        <v>1977</v>
      </c>
      <c r="C78">
        <v>6</v>
      </c>
      <c r="D78">
        <v>29.493749999999999</v>
      </c>
      <c r="K78" s="5"/>
      <c r="L78" s="5"/>
      <c r="M78" s="5"/>
      <c r="N78" s="5"/>
      <c r="O78" s="5"/>
      <c r="P78" s="5"/>
    </row>
    <row r="79" spans="2:17" ht="14.25" x14ac:dyDescent="0.3">
      <c r="B79">
        <v>1977</v>
      </c>
      <c r="C79">
        <v>7</v>
      </c>
      <c r="D79">
        <v>28.828250000000001</v>
      </c>
      <c r="K79" s="5"/>
      <c r="L79" s="5"/>
      <c r="M79" s="5"/>
      <c r="N79" s="5"/>
      <c r="O79" s="5"/>
      <c r="P79" s="5"/>
    </row>
    <row r="80" spans="2:17" x14ac:dyDescent="0.2">
      <c r="B80">
        <v>1977</v>
      </c>
      <c r="C80">
        <v>8</v>
      </c>
      <c r="D80">
        <v>26.075500000000002</v>
      </c>
    </row>
    <row r="81" spans="2:4" x14ac:dyDescent="0.2">
      <c r="B81">
        <v>1977</v>
      </c>
      <c r="C81">
        <v>9</v>
      </c>
      <c r="D81">
        <v>31.762499999999999</v>
      </c>
    </row>
    <row r="82" spans="2:4" x14ac:dyDescent="0.2">
      <c r="B82">
        <v>1977</v>
      </c>
      <c r="C82">
        <v>10</v>
      </c>
      <c r="D82">
        <v>30.673500000000001</v>
      </c>
    </row>
    <row r="83" spans="2:4" x14ac:dyDescent="0.2">
      <c r="B83">
        <v>1977</v>
      </c>
      <c r="C83">
        <v>11</v>
      </c>
      <c r="D83">
        <v>33.154000000000003</v>
      </c>
    </row>
    <row r="84" spans="2:4" x14ac:dyDescent="0.2">
      <c r="B84">
        <v>1977</v>
      </c>
      <c r="C84">
        <v>12</v>
      </c>
      <c r="D84">
        <v>30.0685</v>
      </c>
    </row>
    <row r="85" spans="2:4" x14ac:dyDescent="0.2">
      <c r="B85">
        <v>1977</v>
      </c>
      <c r="C85">
        <v>13</v>
      </c>
      <c r="D85">
        <v>25.893999999999998</v>
      </c>
    </row>
    <row r="86" spans="2:4" x14ac:dyDescent="0.2">
      <c r="B86">
        <v>1977</v>
      </c>
      <c r="C86">
        <v>14</v>
      </c>
      <c r="D86">
        <v>34.636249999999997</v>
      </c>
    </row>
    <row r="87" spans="2:4" x14ac:dyDescent="0.2">
      <c r="B87">
        <v>1978</v>
      </c>
      <c r="C87">
        <v>1</v>
      </c>
      <c r="D87">
        <v>20.721250000000001</v>
      </c>
    </row>
    <row r="88" spans="2:4" x14ac:dyDescent="0.2">
      <c r="B88">
        <v>1978</v>
      </c>
      <c r="C88">
        <v>2</v>
      </c>
      <c r="D88">
        <v>20.721250000000001</v>
      </c>
    </row>
    <row r="89" spans="2:4" x14ac:dyDescent="0.2">
      <c r="B89">
        <v>1978</v>
      </c>
      <c r="C89">
        <v>3</v>
      </c>
      <c r="D89">
        <v>26.28725</v>
      </c>
    </row>
    <row r="90" spans="2:4" x14ac:dyDescent="0.2">
      <c r="B90">
        <v>1978</v>
      </c>
      <c r="C90">
        <v>4</v>
      </c>
      <c r="D90">
        <v>33.637999999999998</v>
      </c>
    </row>
    <row r="91" spans="2:4" x14ac:dyDescent="0.2">
      <c r="B91">
        <v>1978</v>
      </c>
      <c r="C91">
        <v>5</v>
      </c>
      <c r="D91">
        <v>39.688000000000002</v>
      </c>
    </row>
    <row r="92" spans="2:4" x14ac:dyDescent="0.2">
      <c r="B92">
        <v>1978</v>
      </c>
      <c r="C92">
        <v>6</v>
      </c>
      <c r="D92">
        <v>44.346499999999999</v>
      </c>
    </row>
    <row r="93" spans="2:4" x14ac:dyDescent="0.2">
      <c r="B93">
        <v>1978</v>
      </c>
      <c r="C93">
        <v>7</v>
      </c>
      <c r="D93">
        <v>38.568750000000001</v>
      </c>
    </row>
    <row r="94" spans="2:4" x14ac:dyDescent="0.2">
      <c r="B94">
        <v>1978</v>
      </c>
      <c r="C94">
        <v>8</v>
      </c>
      <c r="D94">
        <v>37.419249999999998</v>
      </c>
    </row>
    <row r="95" spans="2:4" x14ac:dyDescent="0.2">
      <c r="B95">
        <v>1978</v>
      </c>
      <c r="C95">
        <v>9</v>
      </c>
      <c r="D95">
        <v>34.878250000000001</v>
      </c>
    </row>
    <row r="96" spans="2:4" x14ac:dyDescent="0.2">
      <c r="B96">
        <v>1978</v>
      </c>
      <c r="C96">
        <v>10</v>
      </c>
      <c r="D96">
        <v>39.627499999999998</v>
      </c>
    </row>
    <row r="97" spans="2:4" x14ac:dyDescent="0.2">
      <c r="B97">
        <v>1978</v>
      </c>
      <c r="C97">
        <v>11</v>
      </c>
      <c r="D97">
        <v>39.536749999999998</v>
      </c>
    </row>
    <row r="98" spans="2:4" x14ac:dyDescent="0.2">
      <c r="B98">
        <v>1978</v>
      </c>
      <c r="C98">
        <v>12</v>
      </c>
      <c r="D98">
        <v>40.262749999999997</v>
      </c>
    </row>
    <row r="99" spans="2:4" x14ac:dyDescent="0.2">
      <c r="B99">
        <v>1978</v>
      </c>
      <c r="C99">
        <v>13</v>
      </c>
      <c r="D99">
        <v>47.40175</v>
      </c>
    </row>
    <row r="100" spans="2:4" x14ac:dyDescent="0.2">
      <c r="B100">
        <v>1978</v>
      </c>
      <c r="C100">
        <v>14</v>
      </c>
      <c r="D100">
        <v>38.780500000000004</v>
      </c>
    </row>
    <row r="101" spans="2:4" x14ac:dyDescent="0.2">
      <c r="B101">
        <v>1979</v>
      </c>
      <c r="C101">
        <v>1</v>
      </c>
      <c r="D101">
        <v>42.177500000000002</v>
      </c>
    </row>
    <row r="102" spans="2:4" x14ac:dyDescent="0.2">
      <c r="B102">
        <v>1979</v>
      </c>
      <c r="C102">
        <v>2</v>
      </c>
      <c r="D102">
        <v>37.674999999999997</v>
      </c>
    </row>
    <row r="103" spans="2:4" x14ac:dyDescent="0.2">
      <c r="B103">
        <v>1979</v>
      </c>
      <c r="C103">
        <v>3</v>
      </c>
      <c r="D103">
        <v>44.68</v>
      </c>
    </row>
    <row r="104" spans="2:4" x14ac:dyDescent="0.2">
      <c r="B104">
        <v>1979</v>
      </c>
      <c r="C104">
        <v>4</v>
      </c>
      <c r="D104">
        <v>35.807499999999997</v>
      </c>
    </row>
    <row r="105" spans="2:4" x14ac:dyDescent="0.2">
      <c r="B105">
        <v>1979</v>
      </c>
      <c r="C105">
        <v>5</v>
      </c>
      <c r="D105">
        <v>38.357500000000002</v>
      </c>
    </row>
    <row r="106" spans="2:4" x14ac:dyDescent="0.2">
      <c r="B106">
        <v>1979</v>
      </c>
      <c r="C106">
        <v>6</v>
      </c>
      <c r="D106">
        <v>42.177500000000002</v>
      </c>
    </row>
    <row r="107" spans="2:4" x14ac:dyDescent="0.2">
      <c r="B107">
        <v>1979</v>
      </c>
      <c r="C107">
        <v>7</v>
      </c>
      <c r="D107">
        <v>39.582500000000003</v>
      </c>
    </row>
    <row r="108" spans="2:4" x14ac:dyDescent="0.2">
      <c r="B108">
        <v>1979</v>
      </c>
      <c r="C108">
        <v>8</v>
      </c>
      <c r="D108">
        <v>35.67</v>
      </c>
    </row>
    <row r="109" spans="2:4" x14ac:dyDescent="0.2">
      <c r="B109">
        <v>1979</v>
      </c>
      <c r="C109">
        <v>9</v>
      </c>
      <c r="D109">
        <v>46.045000000000002</v>
      </c>
    </row>
    <row r="110" spans="2:4" x14ac:dyDescent="0.2">
      <c r="B110">
        <v>1979</v>
      </c>
      <c r="C110">
        <v>10</v>
      </c>
      <c r="D110">
        <v>32.762500000000003</v>
      </c>
    </row>
    <row r="111" spans="2:4" x14ac:dyDescent="0.2">
      <c r="B111">
        <v>1979</v>
      </c>
      <c r="C111">
        <v>11</v>
      </c>
      <c r="D111">
        <v>38.585000000000001</v>
      </c>
    </row>
    <row r="112" spans="2:4" x14ac:dyDescent="0.2">
      <c r="B112">
        <v>1979</v>
      </c>
      <c r="C112">
        <v>12</v>
      </c>
      <c r="D112">
        <v>31.987500000000001</v>
      </c>
    </row>
    <row r="113" spans="2:34" x14ac:dyDescent="0.2">
      <c r="B113">
        <v>1979</v>
      </c>
      <c r="C113">
        <v>13</v>
      </c>
      <c r="D113">
        <v>39.765000000000001</v>
      </c>
    </row>
    <row r="114" spans="2:34" x14ac:dyDescent="0.2">
      <c r="B114">
        <v>1979</v>
      </c>
      <c r="C114">
        <v>14</v>
      </c>
      <c r="D114">
        <v>45.865000000000002</v>
      </c>
    </row>
    <row r="115" spans="2:34" x14ac:dyDescent="0.2">
      <c r="B115">
        <v>1980</v>
      </c>
      <c r="C115">
        <v>1</v>
      </c>
      <c r="D115">
        <v>18.997499999999999</v>
      </c>
      <c r="Z115" s="12" t="s">
        <v>59</v>
      </c>
      <c r="AA115" s="12" t="s">
        <v>59</v>
      </c>
    </row>
    <row r="116" spans="2:34" x14ac:dyDescent="0.2">
      <c r="B116">
        <v>1980</v>
      </c>
      <c r="C116">
        <v>2</v>
      </c>
      <c r="D116">
        <v>20.842500000000001</v>
      </c>
      <c r="Y116" s="6" t="s">
        <v>79</v>
      </c>
      <c r="Z116" s="12" t="s">
        <v>56</v>
      </c>
      <c r="AA116" s="12" t="s">
        <v>56</v>
      </c>
      <c r="AE116" s="12" t="s">
        <v>53</v>
      </c>
      <c r="AG116" s="12" t="s">
        <v>53</v>
      </c>
      <c r="AH116" s="12" t="s">
        <v>53</v>
      </c>
    </row>
    <row r="117" spans="2:34" x14ac:dyDescent="0.2">
      <c r="B117">
        <v>1980</v>
      </c>
      <c r="C117">
        <v>3</v>
      </c>
      <c r="D117">
        <v>28.405000000000001</v>
      </c>
      <c r="V117" s="12" t="s">
        <v>57</v>
      </c>
      <c r="X117" s="6" t="s">
        <v>77</v>
      </c>
      <c r="Y117" s="6" t="s">
        <v>78</v>
      </c>
      <c r="Z117" s="12" t="s">
        <v>54</v>
      </c>
      <c r="AA117" s="12" t="s">
        <v>54</v>
      </c>
      <c r="AG117" s="16" t="s">
        <v>60</v>
      </c>
      <c r="AH117" s="16" t="s">
        <v>60</v>
      </c>
    </row>
    <row r="118" spans="2:34" x14ac:dyDescent="0.2">
      <c r="B118">
        <v>1980</v>
      </c>
      <c r="C118">
        <v>4</v>
      </c>
      <c r="D118">
        <v>37.417499999999997</v>
      </c>
      <c r="V118" s="12" t="s">
        <v>58</v>
      </c>
      <c r="W118" s="12" t="s">
        <v>76</v>
      </c>
      <c r="X118" s="12" t="s">
        <v>73</v>
      </c>
      <c r="Y118" s="12" t="s">
        <v>45</v>
      </c>
      <c r="Z118" s="12" t="s">
        <v>45</v>
      </c>
      <c r="AA118" s="12" t="s">
        <v>55</v>
      </c>
      <c r="AE118" s="12" t="s">
        <v>45</v>
      </c>
      <c r="AF118" s="12" t="s">
        <v>55</v>
      </c>
      <c r="AG118" s="12" t="s">
        <v>50</v>
      </c>
      <c r="AH118" s="12" t="s">
        <v>52</v>
      </c>
    </row>
    <row r="119" spans="2:34" x14ac:dyDescent="0.2">
      <c r="B119">
        <v>1980</v>
      </c>
      <c r="C119">
        <v>5</v>
      </c>
      <c r="D119">
        <v>52.302500000000002</v>
      </c>
      <c r="Q119" s="15" t="s">
        <v>0</v>
      </c>
      <c r="R119" s="23" t="s">
        <v>80</v>
      </c>
      <c r="S119" s="23" t="s">
        <v>81</v>
      </c>
      <c r="T119" s="15" t="s">
        <v>0</v>
      </c>
      <c r="U119" s="15" t="s">
        <v>45</v>
      </c>
      <c r="V119" s="15" t="s">
        <v>46</v>
      </c>
      <c r="W119" s="15" t="s">
        <v>75</v>
      </c>
      <c r="X119" s="15" t="s">
        <v>74</v>
      </c>
      <c r="Y119" s="15" t="s">
        <v>45</v>
      </c>
      <c r="Z119" s="15" t="s">
        <v>48</v>
      </c>
      <c r="AA119" s="15" t="s">
        <v>48</v>
      </c>
      <c r="AB119" s="15" t="s">
        <v>61</v>
      </c>
      <c r="AC119" s="15"/>
      <c r="AD119" s="15" t="s">
        <v>62</v>
      </c>
      <c r="AE119" s="15" t="s">
        <v>49</v>
      </c>
      <c r="AF119" s="15" t="s">
        <v>49</v>
      </c>
      <c r="AG119" s="15" t="s">
        <v>51</v>
      </c>
      <c r="AH119" s="15" t="s">
        <v>51</v>
      </c>
    </row>
    <row r="120" spans="2:34" x14ac:dyDescent="0.2">
      <c r="B120">
        <v>1980</v>
      </c>
      <c r="C120">
        <v>7</v>
      </c>
      <c r="D120">
        <v>55.297499999999999</v>
      </c>
      <c r="Q120" s="14">
        <v>1999</v>
      </c>
      <c r="R120">
        <f>(X120/W120)</f>
        <v>0.94784149473684209</v>
      </c>
      <c r="S120">
        <f>(Y120/X120)</f>
        <v>1.2364196240287804</v>
      </c>
      <c r="T120" s="14">
        <v>1999</v>
      </c>
      <c r="U120" s="14">
        <v>40</v>
      </c>
      <c r="V120" s="14">
        <v>73.928591881535993</v>
      </c>
      <c r="W120" s="14">
        <v>57</v>
      </c>
      <c r="X120" s="14">
        <v>54.026965199999999</v>
      </c>
      <c r="Y120" s="14">
        <v>66.8</v>
      </c>
      <c r="Z120">
        <f t="shared" ref="Z120:AA127" si="21">Z129*60*1.12</f>
        <v>2083.9888003199999</v>
      </c>
      <c r="AA120" s="14">
        <f t="shared" si="21"/>
        <v>3190.6559999999999</v>
      </c>
      <c r="AB120" s="14">
        <f t="shared" ref="AB120:AD126" si="22">AB129*60*1.12</f>
        <v>2491.9466476800003</v>
      </c>
      <c r="AC120" s="14"/>
      <c r="AD120" s="14">
        <f t="shared" si="22"/>
        <v>3190.6422441600002</v>
      </c>
      <c r="AE120">
        <f t="shared" ref="AE120:AF127" si="23">((Z120/1.12/60)*8.18)-U120*0.7</f>
        <v>225.67601765799995</v>
      </c>
      <c r="AF120">
        <f t="shared" si="23"/>
        <v>336.63638568292481</v>
      </c>
      <c r="AG120">
        <f>((AB120/1.12/60)*8.18)-60*0.7</f>
        <v>261.33517229199998</v>
      </c>
      <c r="AH120">
        <f>((AD120/1.12/60)*8.18)-80*0.7</f>
        <v>332.384725554</v>
      </c>
    </row>
    <row r="121" spans="2:34" x14ac:dyDescent="0.2">
      <c r="B121">
        <v>1980</v>
      </c>
      <c r="C121">
        <v>8</v>
      </c>
      <c r="D121">
        <v>42.505000000000003</v>
      </c>
      <c r="Q121" s="14">
        <v>2000</v>
      </c>
      <c r="R121">
        <f t="shared" ref="R121:R129" si="24">(X121/W121)</f>
        <v>0.69117302105263156</v>
      </c>
      <c r="S121">
        <f t="shared" ref="S121:S129" si="25">(Y121/X121)</f>
        <v>1.4087416332359586</v>
      </c>
      <c r="T121" s="14">
        <v>2000</v>
      </c>
      <c r="U121" s="14">
        <v>44</v>
      </c>
      <c r="V121" s="14">
        <v>10.414970424768008</v>
      </c>
      <c r="W121" s="14">
        <v>57</v>
      </c>
      <c r="X121" s="14">
        <v>39.396862200000001</v>
      </c>
      <c r="Y121" s="14">
        <v>55.5</v>
      </c>
      <c r="Z121">
        <f t="shared" si="21"/>
        <v>2429.58272928</v>
      </c>
      <c r="AA121" s="14">
        <f t="shared" si="21"/>
        <v>1583.232</v>
      </c>
      <c r="AB121" s="14">
        <f t="shared" si="22"/>
        <v>2793.7216607999999</v>
      </c>
      <c r="AC121" s="14"/>
      <c r="AD121" s="14">
        <f t="shared" si="22"/>
        <v>3217.5555014400002</v>
      </c>
      <c r="AE121">
        <f t="shared" si="23"/>
        <v>264.94385008199998</v>
      </c>
      <c r="AF121">
        <f t="shared" si="23"/>
        <v>185.43032070266239</v>
      </c>
      <c r="AG121">
        <f t="shared" ref="AG121:AG127" si="26">((AB121/1.12/60)*8.18)-60*0.7</f>
        <v>298.06909501999996</v>
      </c>
      <c r="AH121">
        <f t="shared" ref="AH121:AH127" si="27">((AD121/1.12/60)*8.18)-80*0.7</f>
        <v>335.66077383599998</v>
      </c>
    </row>
    <row r="122" spans="2:34" x14ac:dyDescent="0.2">
      <c r="B122">
        <v>1980</v>
      </c>
      <c r="C122">
        <v>9</v>
      </c>
      <c r="D122">
        <v>47.914999999999999</v>
      </c>
      <c r="Q122" s="14">
        <v>2001</v>
      </c>
      <c r="R122">
        <f t="shared" si="24"/>
        <v>0.37130457719298243</v>
      </c>
      <c r="S122">
        <f t="shared" si="25"/>
        <v>2.4286110146609721</v>
      </c>
      <c r="T122" s="14">
        <v>2001</v>
      </c>
      <c r="U122" s="14">
        <v>25</v>
      </c>
      <c r="V122" s="14">
        <v>0</v>
      </c>
      <c r="W122" s="14">
        <v>57</v>
      </c>
      <c r="X122" s="14">
        <v>21.164360899999998</v>
      </c>
      <c r="Y122" s="14">
        <v>51.4</v>
      </c>
      <c r="Z122">
        <f t="shared" si="21"/>
        <v>1845.8949465600001</v>
      </c>
      <c r="AA122" s="14">
        <f t="shared" si="21"/>
        <v>1519.3048012800002</v>
      </c>
      <c r="AB122" s="14">
        <f t="shared" si="22"/>
        <v>1877.3388950400001</v>
      </c>
      <c r="AC122" s="14"/>
      <c r="AD122" s="14">
        <f t="shared" si="22"/>
        <v>1727.0534937600003</v>
      </c>
      <c r="AE122">
        <f t="shared" si="23"/>
        <v>207.19375986399999</v>
      </c>
      <c r="AF122">
        <f t="shared" si="23"/>
        <v>184.939185632</v>
      </c>
      <c r="AG122">
        <f t="shared" si="26"/>
        <v>186.52131192599998</v>
      </c>
      <c r="AH122">
        <f t="shared" si="27"/>
        <v>154.22764254399999</v>
      </c>
    </row>
    <row r="123" spans="2:34" x14ac:dyDescent="0.2">
      <c r="B123">
        <v>1980</v>
      </c>
      <c r="C123">
        <v>10</v>
      </c>
      <c r="D123">
        <v>51.092500000000001</v>
      </c>
      <c r="Q123" s="14">
        <v>2002</v>
      </c>
      <c r="R123">
        <f t="shared" si="24"/>
        <v>0.77044924912280699</v>
      </c>
      <c r="S123">
        <f t="shared" si="25"/>
        <v>1.2583225764893899</v>
      </c>
      <c r="T123" s="14">
        <v>2002</v>
      </c>
      <c r="U123" s="14">
        <v>39</v>
      </c>
      <c r="V123" s="14">
        <v>0</v>
      </c>
      <c r="W123" s="14">
        <v>57</v>
      </c>
      <c r="X123" s="14">
        <v>43.915607199999997</v>
      </c>
      <c r="Y123" s="14">
        <v>55.26</v>
      </c>
      <c r="Z123">
        <f t="shared" si="21"/>
        <v>3231.85451904</v>
      </c>
      <c r="AA123" s="14">
        <f t="shared" si="21"/>
        <v>3144.95678112</v>
      </c>
      <c r="AB123" s="14">
        <f t="shared" si="22"/>
        <v>2997.5554761600001</v>
      </c>
      <c r="AC123" s="14"/>
      <c r="AD123" s="14">
        <f t="shared" si="22"/>
        <v>2859.3062332800005</v>
      </c>
      <c r="AE123">
        <f t="shared" si="23"/>
        <v>366.10133877599998</v>
      </c>
      <c r="AF123">
        <f t="shared" si="23"/>
        <v>382.82360817799997</v>
      </c>
      <c r="AG123">
        <f t="shared" si="26"/>
        <v>322.88100885400002</v>
      </c>
      <c r="AH123">
        <f t="shared" si="27"/>
        <v>292.05245518199996</v>
      </c>
    </row>
    <row r="124" spans="2:34" x14ac:dyDescent="0.2">
      <c r="B124">
        <v>1980</v>
      </c>
      <c r="C124">
        <v>11</v>
      </c>
      <c r="D124">
        <v>52.994999999999997</v>
      </c>
      <c r="Q124" s="14">
        <v>2003</v>
      </c>
      <c r="R124">
        <f t="shared" si="24"/>
        <v>1.549632942105263</v>
      </c>
      <c r="S124">
        <f t="shared" si="25"/>
        <v>1.0392953531314864</v>
      </c>
      <c r="T124" s="14">
        <v>2003</v>
      </c>
      <c r="U124" s="14">
        <v>56</v>
      </c>
      <c r="V124" s="14">
        <v>65.988220374720015</v>
      </c>
      <c r="W124" s="14">
        <v>57</v>
      </c>
      <c r="X124" s="14">
        <v>88.329077699999999</v>
      </c>
      <c r="Y124" s="14">
        <v>91.8</v>
      </c>
      <c r="Z124">
        <f t="shared" si="21"/>
        <v>5089.7469504000001</v>
      </c>
      <c r="AA124" s="14">
        <f t="shared" si="21"/>
        <v>5996.1402412799998</v>
      </c>
      <c r="AB124" s="14">
        <f t="shared" si="22"/>
        <v>5089.7469504000001</v>
      </c>
      <c r="AC124" s="14"/>
      <c r="AD124" s="14">
        <f t="shared" si="22"/>
        <v>5996.1402412799998</v>
      </c>
      <c r="AE124">
        <f t="shared" si="23"/>
        <v>580.35550675999991</v>
      </c>
      <c r="AF124">
        <f t="shared" si="23"/>
        <v>683.69555486969591</v>
      </c>
      <c r="AG124">
        <f t="shared" si="26"/>
        <v>577.55550675999996</v>
      </c>
      <c r="AH124">
        <f t="shared" si="27"/>
        <v>673.88730913199993</v>
      </c>
    </row>
    <row r="125" spans="2:34" x14ac:dyDescent="0.2">
      <c r="B125">
        <v>1980</v>
      </c>
      <c r="C125">
        <v>12</v>
      </c>
      <c r="D125">
        <v>51.667499999999997</v>
      </c>
      <c r="Q125" s="14">
        <v>2004</v>
      </c>
      <c r="R125">
        <f t="shared" si="24"/>
        <v>1.0649122807017544</v>
      </c>
      <c r="S125">
        <f t="shared" si="25"/>
        <v>0.71993410214168041</v>
      </c>
      <c r="T125" s="14">
        <v>2004</v>
      </c>
      <c r="U125" s="14">
        <v>20</v>
      </c>
      <c r="V125" s="14">
        <v>79.340352000000024</v>
      </c>
      <c r="W125" s="14">
        <v>57</v>
      </c>
      <c r="X125" s="14">
        <v>60.7</v>
      </c>
      <c r="Y125" s="14">
        <v>43.7</v>
      </c>
      <c r="Z125">
        <f t="shared" si="21"/>
        <v>1935.3600000000001</v>
      </c>
      <c r="AA125" s="14">
        <f t="shared" si="21"/>
        <v>3763.2000000000003</v>
      </c>
      <c r="AB125" s="14">
        <f t="shared" si="22"/>
        <v>3608.6400000000003</v>
      </c>
      <c r="AC125" s="14"/>
      <c r="AD125" s="14">
        <f t="shared" si="22"/>
        <v>3763.2000000000003</v>
      </c>
      <c r="AE125">
        <f t="shared" si="23"/>
        <v>221.584</v>
      </c>
      <c r="AF125">
        <f t="shared" si="23"/>
        <v>402.54175359999999</v>
      </c>
      <c r="AG125">
        <f t="shared" si="26"/>
        <v>397.26600000000002</v>
      </c>
      <c r="AH125">
        <f t="shared" si="27"/>
        <v>402.08</v>
      </c>
    </row>
    <row r="126" spans="2:34" x14ac:dyDescent="0.2">
      <c r="B126">
        <v>1980</v>
      </c>
      <c r="C126">
        <v>13</v>
      </c>
      <c r="D126">
        <v>56.292499999999997</v>
      </c>
      <c r="Q126" s="14">
        <v>2005</v>
      </c>
      <c r="R126">
        <f t="shared" si="24"/>
        <v>0.7505183561403509</v>
      </c>
      <c r="S126">
        <f t="shared" si="25"/>
        <v>1.2389098198547281</v>
      </c>
      <c r="T126" s="14">
        <v>2005</v>
      </c>
      <c r="U126" s="14">
        <v>40</v>
      </c>
      <c r="V126" s="14">
        <v>30.387040024320015</v>
      </c>
      <c r="W126" s="14">
        <v>57</v>
      </c>
      <c r="X126" s="14">
        <v>42.7795463</v>
      </c>
      <c r="Y126" s="14">
        <v>53</v>
      </c>
      <c r="Z126">
        <f t="shared" si="21"/>
        <v>2239.7760000000003</v>
      </c>
      <c r="AA126" s="14">
        <f t="shared" si="21"/>
        <v>2239.7760000000003</v>
      </c>
      <c r="AB126" s="14">
        <f t="shared" si="22"/>
        <v>2561.5569033600004</v>
      </c>
      <c r="AC126" s="14"/>
      <c r="AD126" s="14">
        <f t="shared" si="22"/>
        <v>2607.0887068800002</v>
      </c>
      <c r="AE126">
        <f t="shared" si="23"/>
        <v>244.63940000000002</v>
      </c>
      <c r="AF126">
        <f t="shared" si="23"/>
        <v>251.36847198297602</v>
      </c>
      <c r="AG126">
        <f t="shared" si="26"/>
        <v>269.80856353399997</v>
      </c>
      <c r="AH126">
        <f t="shared" si="27"/>
        <v>261.350976522</v>
      </c>
    </row>
    <row r="127" spans="2:34" x14ac:dyDescent="0.2">
      <c r="B127">
        <v>1980</v>
      </c>
      <c r="C127">
        <v>14</v>
      </c>
      <c r="D127">
        <v>52.06</v>
      </c>
      <c r="Q127" s="14">
        <v>2006</v>
      </c>
      <c r="R127">
        <f t="shared" si="24"/>
        <v>0.71421052631578952</v>
      </c>
      <c r="S127">
        <f t="shared" si="25"/>
        <v>1.0488823384917711</v>
      </c>
      <c r="T127" s="14">
        <v>2006</v>
      </c>
      <c r="U127" s="14">
        <v>10</v>
      </c>
      <c r="V127" s="14">
        <v>15.45048960000001</v>
      </c>
      <c r="W127" s="14">
        <v>57</v>
      </c>
      <c r="X127" s="14">
        <v>40.71</v>
      </c>
      <c r="Y127" s="14">
        <v>42.7</v>
      </c>
      <c r="Z127">
        <f t="shared" si="21"/>
        <v>2584.5120000000002</v>
      </c>
      <c r="AA127" s="14">
        <f t="shared" si="21"/>
        <v>2584.5120000000002</v>
      </c>
      <c r="AB127" s="14">
        <f>AB136*60*1.12</f>
        <v>2272.7040000000002</v>
      </c>
      <c r="AC127" s="14"/>
      <c r="AD127" s="14">
        <f>AD136*60*1.12</f>
        <v>2707.4880000000003</v>
      </c>
      <c r="AE127">
        <f t="shared" si="23"/>
        <v>307.6028</v>
      </c>
      <c r="AF127">
        <f t="shared" si="23"/>
        <v>303.78745728000001</v>
      </c>
      <c r="AG127">
        <f t="shared" si="26"/>
        <v>234.64760000000001</v>
      </c>
      <c r="AH127">
        <f t="shared" si="27"/>
        <v>273.57220000000001</v>
      </c>
    </row>
    <row r="128" spans="2:34" x14ac:dyDescent="0.2">
      <c r="B128">
        <v>1981</v>
      </c>
      <c r="C128">
        <v>1</v>
      </c>
      <c r="D128">
        <v>21.66</v>
      </c>
      <c r="Q128" s="14">
        <v>2007</v>
      </c>
      <c r="R128">
        <f t="shared" si="24"/>
        <v>0.88263157894736843</v>
      </c>
      <c r="S128">
        <f t="shared" si="25"/>
        <v>1.1027628702047305</v>
      </c>
      <c r="T128" s="14">
        <v>2007</v>
      </c>
      <c r="U128" s="14"/>
      <c r="V128" s="14"/>
      <c r="W128" s="14">
        <v>57</v>
      </c>
      <c r="X128" s="14">
        <v>50.31</v>
      </c>
      <c r="Y128" s="14">
        <v>55.48</v>
      </c>
      <c r="AA128" s="14"/>
      <c r="AE128" s="6">
        <f>AVERAGE(AE120:AE127)</f>
        <v>302.26208414249999</v>
      </c>
      <c r="AF128" s="6">
        <f>AVERAGE(AF120:AF127)</f>
        <v>341.40284224103243</v>
      </c>
      <c r="AG128" s="6">
        <f>AVERAGE(AG120:AG127)</f>
        <v>318.51053229824993</v>
      </c>
      <c r="AH128" s="6">
        <f>AVERAGE(AH120:AH127)</f>
        <v>340.65201034624999</v>
      </c>
    </row>
    <row r="129" spans="2:30" x14ac:dyDescent="0.2">
      <c r="B129">
        <v>1981</v>
      </c>
      <c r="C129">
        <v>2</v>
      </c>
      <c r="D129">
        <v>19.5425</v>
      </c>
      <c r="Q129" s="14">
        <v>2008</v>
      </c>
      <c r="R129">
        <f t="shared" si="24"/>
        <v>1.6368421052631579</v>
      </c>
      <c r="S129">
        <f t="shared" si="25"/>
        <v>0.9648445873526259</v>
      </c>
      <c r="T129" s="14">
        <v>2008</v>
      </c>
      <c r="U129" s="14"/>
      <c r="V129" s="14">
        <v>112</v>
      </c>
      <c r="W129" s="14">
        <v>57</v>
      </c>
      <c r="X129" s="14">
        <v>93.3</v>
      </c>
      <c r="Y129" s="14">
        <v>90.02</v>
      </c>
      <c r="Z129" s="14">
        <v>31.011738099999999</v>
      </c>
      <c r="AA129" s="14">
        <v>47.48</v>
      </c>
      <c r="AB129">
        <v>37.082539400000002</v>
      </c>
      <c r="AD129">
        <v>47.479795299999999</v>
      </c>
    </row>
    <row r="130" spans="2:30" x14ac:dyDescent="0.2">
      <c r="B130">
        <v>1981</v>
      </c>
      <c r="C130">
        <v>3</v>
      </c>
      <c r="D130">
        <v>31.704999999999998</v>
      </c>
      <c r="R130">
        <f>AVERAGE(R120:R129)</f>
        <v>0.93795161315789455</v>
      </c>
      <c r="S130">
        <f>AVERAGE(S120:S129)</f>
        <v>1.2446723919592122</v>
      </c>
      <c r="Z130" s="14">
        <v>36.154504899999999</v>
      </c>
      <c r="AA130" s="14">
        <v>23.56</v>
      </c>
      <c r="AB130">
        <v>41.573239000000001</v>
      </c>
      <c r="AD130">
        <v>47.880290199999997</v>
      </c>
    </row>
    <row r="131" spans="2:30" x14ac:dyDescent="0.2">
      <c r="B131">
        <v>1981</v>
      </c>
      <c r="C131">
        <v>4</v>
      </c>
      <c r="D131">
        <v>32.277500000000003</v>
      </c>
      <c r="Z131" s="14">
        <v>27.468674799999999</v>
      </c>
      <c r="AA131" s="14">
        <v>22.608702399999999</v>
      </c>
      <c r="AB131">
        <v>27.9365907</v>
      </c>
      <c r="AD131">
        <v>25.700200800000001</v>
      </c>
    </row>
    <row r="132" spans="2:30" x14ac:dyDescent="0.2">
      <c r="B132">
        <v>1981</v>
      </c>
      <c r="C132">
        <v>5</v>
      </c>
      <c r="D132">
        <v>34.905000000000001</v>
      </c>
      <c r="Z132" s="14">
        <v>48.093073199999999</v>
      </c>
      <c r="AA132" s="14">
        <v>46.799952099999999</v>
      </c>
      <c r="AB132">
        <v>44.606480300000001</v>
      </c>
      <c r="AD132">
        <v>42.549199899999998</v>
      </c>
    </row>
    <row r="133" spans="2:30" x14ac:dyDescent="0.2">
      <c r="B133">
        <v>1981</v>
      </c>
      <c r="C133">
        <v>6</v>
      </c>
      <c r="D133">
        <v>37.54</v>
      </c>
      <c r="Z133" s="14">
        <v>75.740281999999993</v>
      </c>
      <c r="AA133" s="14">
        <v>89.228277399999996</v>
      </c>
      <c r="AB133">
        <v>75.740281999999993</v>
      </c>
      <c r="AD133">
        <v>89.228277399999996</v>
      </c>
    </row>
    <row r="134" spans="2:30" x14ac:dyDescent="0.2">
      <c r="B134">
        <v>1981</v>
      </c>
      <c r="C134">
        <v>7</v>
      </c>
      <c r="D134">
        <v>38.782499999999999</v>
      </c>
      <c r="Z134" s="14">
        <v>28.8</v>
      </c>
      <c r="AA134" s="14">
        <v>56</v>
      </c>
      <c r="AB134">
        <v>53.7</v>
      </c>
      <c r="AD134">
        <v>56</v>
      </c>
    </row>
    <row r="135" spans="2:30" x14ac:dyDescent="0.2">
      <c r="B135">
        <v>1981</v>
      </c>
      <c r="C135">
        <v>8</v>
      </c>
      <c r="D135">
        <v>34.817500000000003</v>
      </c>
      <c r="Z135" s="14">
        <v>33.33</v>
      </c>
      <c r="AA135" s="14">
        <v>33.33</v>
      </c>
      <c r="AB135">
        <v>38.118406299999997</v>
      </c>
      <c r="AD135">
        <v>38.795962899999999</v>
      </c>
    </row>
    <row r="136" spans="2:30" x14ac:dyDescent="0.2">
      <c r="B136">
        <v>1981</v>
      </c>
      <c r="C136">
        <v>9</v>
      </c>
      <c r="D136">
        <v>36.784999999999997</v>
      </c>
      <c r="Z136" s="14">
        <v>38.46</v>
      </c>
      <c r="AA136" s="14">
        <v>38.46</v>
      </c>
      <c r="AB136">
        <v>33.82</v>
      </c>
      <c r="AD136">
        <v>40.29</v>
      </c>
    </row>
    <row r="137" spans="2:30" x14ac:dyDescent="0.2">
      <c r="B137">
        <v>1981</v>
      </c>
      <c r="C137">
        <v>10</v>
      </c>
      <c r="D137">
        <v>33.637500000000003</v>
      </c>
    </row>
    <row r="138" spans="2:30" x14ac:dyDescent="0.2">
      <c r="B138">
        <v>1981</v>
      </c>
      <c r="C138">
        <v>11</v>
      </c>
      <c r="D138">
        <v>40.777500000000003</v>
      </c>
    </row>
    <row r="139" spans="2:30" x14ac:dyDescent="0.2">
      <c r="B139">
        <v>1981</v>
      </c>
      <c r="C139">
        <v>12</v>
      </c>
      <c r="D139">
        <v>36.422499999999999</v>
      </c>
    </row>
    <row r="140" spans="2:30" x14ac:dyDescent="0.2">
      <c r="B140">
        <v>1981</v>
      </c>
      <c r="C140">
        <v>13</v>
      </c>
      <c r="D140">
        <v>36.872500000000002</v>
      </c>
    </row>
    <row r="141" spans="2:30" x14ac:dyDescent="0.2">
      <c r="B141">
        <v>1981</v>
      </c>
      <c r="C141">
        <v>14</v>
      </c>
      <c r="D141">
        <v>44.3125</v>
      </c>
    </row>
    <row r="142" spans="2:30" x14ac:dyDescent="0.2">
      <c r="B142">
        <v>1982</v>
      </c>
      <c r="C142">
        <v>1</v>
      </c>
      <c r="D142">
        <v>19.7225</v>
      </c>
    </row>
    <row r="143" spans="2:30" x14ac:dyDescent="0.2">
      <c r="B143">
        <v>1982</v>
      </c>
      <c r="C143">
        <v>2</v>
      </c>
      <c r="D143">
        <v>27.497499999999999</v>
      </c>
    </row>
    <row r="144" spans="2:30" x14ac:dyDescent="0.2">
      <c r="B144">
        <v>1982</v>
      </c>
      <c r="C144">
        <v>3</v>
      </c>
      <c r="D144">
        <v>36.057499999999997</v>
      </c>
    </row>
    <row r="145" spans="2:4" x14ac:dyDescent="0.2">
      <c r="B145">
        <v>1982</v>
      </c>
      <c r="C145">
        <v>4</v>
      </c>
      <c r="D145">
        <v>32.82</v>
      </c>
    </row>
    <row r="146" spans="2:4" x14ac:dyDescent="0.2">
      <c r="B146">
        <v>1982</v>
      </c>
      <c r="C146">
        <v>5</v>
      </c>
      <c r="D146">
        <v>32.729999999999997</v>
      </c>
    </row>
    <row r="147" spans="2:4" x14ac:dyDescent="0.2">
      <c r="B147">
        <v>1982</v>
      </c>
      <c r="C147">
        <v>6</v>
      </c>
      <c r="D147">
        <v>29.737500000000001</v>
      </c>
    </row>
    <row r="148" spans="2:4" x14ac:dyDescent="0.2">
      <c r="B148">
        <v>1982</v>
      </c>
      <c r="C148">
        <v>7</v>
      </c>
      <c r="D148">
        <v>27.8</v>
      </c>
    </row>
    <row r="149" spans="2:4" x14ac:dyDescent="0.2">
      <c r="B149">
        <v>1982</v>
      </c>
      <c r="C149">
        <v>8</v>
      </c>
      <c r="D149">
        <v>16.88</v>
      </c>
    </row>
    <row r="150" spans="2:4" x14ac:dyDescent="0.2">
      <c r="B150">
        <v>1982</v>
      </c>
      <c r="C150">
        <v>9</v>
      </c>
      <c r="D150">
        <v>26.164999999999999</v>
      </c>
    </row>
    <row r="151" spans="2:4" x14ac:dyDescent="0.2">
      <c r="B151">
        <v>1982</v>
      </c>
      <c r="C151">
        <v>10</v>
      </c>
      <c r="D151">
        <v>33.82</v>
      </c>
    </row>
    <row r="152" spans="2:4" x14ac:dyDescent="0.2">
      <c r="B152">
        <v>1982</v>
      </c>
      <c r="C152">
        <v>11</v>
      </c>
      <c r="D152">
        <v>34.392499999999998</v>
      </c>
    </row>
    <row r="153" spans="2:4" x14ac:dyDescent="0.2">
      <c r="B153">
        <v>1982</v>
      </c>
      <c r="C153">
        <v>12</v>
      </c>
      <c r="D153">
        <v>28.282499999999999</v>
      </c>
    </row>
    <row r="154" spans="2:4" x14ac:dyDescent="0.2">
      <c r="B154">
        <v>1982</v>
      </c>
      <c r="C154">
        <v>13</v>
      </c>
      <c r="D154">
        <v>33.122500000000002</v>
      </c>
    </row>
    <row r="155" spans="2:4" x14ac:dyDescent="0.2">
      <c r="B155">
        <v>1982</v>
      </c>
      <c r="C155">
        <v>14</v>
      </c>
      <c r="D155">
        <v>30.4925</v>
      </c>
    </row>
    <row r="156" spans="2:4" x14ac:dyDescent="0.2">
      <c r="B156">
        <v>1983</v>
      </c>
      <c r="C156">
        <v>1</v>
      </c>
      <c r="D156">
        <v>38.325000000000003</v>
      </c>
    </row>
    <row r="157" spans="2:4" x14ac:dyDescent="0.2">
      <c r="B157">
        <v>1983</v>
      </c>
      <c r="C157">
        <v>2</v>
      </c>
      <c r="D157">
        <v>38.537500000000001</v>
      </c>
    </row>
    <row r="158" spans="2:4" x14ac:dyDescent="0.2">
      <c r="B158">
        <v>1983</v>
      </c>
      <c r="C158">
        <v>3</v>
      </c>
      <c r="D158">
        <v>48.097499999999997</v>
      </c>
    </row>
    <row r="159" spans="2:4" x14ac:dyDescent="0.2">
      <c r="B159">
        <v>1983</v>
      </c>
      <c r="C159">
        <v>4</v>
      </c>
      <c r="D159">
        <v>51.545000000000002</v>
      </c>
    </row>
    <row r="160" spans="2:4" x14ac:dyDescent="0.2">
      <c r="B160">
        <v>1983</v>
      </c>
      <c r="C160">
        <v>5</v>
      </c>
      <c r="D160">
        <v>51.0625</v>
      </c>
    </row>
    <row r="161" spans="2:4" x14ac:dyDescent="0.2">
      <c r="B161">
        <v>1983</v>
      </c>
      <c r="C161">
        <v>6</v>
      </c>
      <c r="D161">
        <v>47.61</v>
      </c>
    </row>
    <row r="162" spans="2:4" x14ac:dyDescent="0.2">
      <c r="B162">
        <v>1983</v>
      </c>
      <c r="C162">
        <v>7</v>
      </c>
      <c r="D162">
        <v>37.417499999999997</v>
      </c>
    </row>
    <row r="163" spans="2:4" x14ac:dyDescent="0.2">
      <c r="B163">
        <v>1983</v>
      </c>
      <c r="C163">
        <v>8</v>
      </c>
      <c r="D163">
        <v>44.377499999999998</v>
      </c>
    </row>
    <row r="164" spans="2:4" x14ac:dyDescent="0.2">
      <c r="B164">
        <v>1983</v>
      </c>
      <c r="C164">
        <v>9</v>
      </c>
      <c r="D164">
        <v>46.3125</v>
      </c>
    </row>
    <row r="165" spans="2:4" x14ac:dyDescent="0.2">
      <c r="B165">
        <v>1983</v>
      </c>
      <c r="C165">
        <v>10</v>
      </c>
      <c r="D165">
        <v>50.73</v>
      </c>
    </row>
    <row r="166" spans="2:4" x14ac:dyDescent="0.2">
      <c r="B166">
        <v>1983</v>
      </c>
      <c r="C166">
        <v>11</v>
      </c>
      <c r="D166">
        <v>48.612499999999997</v>
      </c>
    </row>
    <row r="167" spans="2:4" x14ac:dyDescent="0.2">
      <c r="B167">
        <v>1983</v>
      </c>
      <c r="C167">
        <v>12</v>
      </c>
      <c r="D167">
        <v>49.792499999999997</v>
      </c>
    </row>
    <row r="168" spans="2:4" x14ac:dyDescent="0.2">
      <c r="B168">
        <v>1983</v>
      </c>
      <c r="C168">
        <v>13</v>
      </c>
      <c r="D168">
        <v>33.215000000000003</v>
      </c>
    </row>
    <row r="169" spans="2:4" x14ac:dyDescent="0.2">
      <c r="B169">
        <v>1983</v>
      </c>
      <c r="C169">
        <v>14</v>
      </c>
      <c r="D169">
        <v>46.917499999999997</v>
      </c>
    </row>
    <row r="170" spans="2:4" x14ac:dyDescent="0.2">
      <c r="B170">
        <v>1984</v>
      </c>
      <c r="C170">
        <v>1</v>
      </c>
      <c r="D170">
        <v>32.945</v>
      </c>
    </row>
    <row r="171" spans="2:4" x14ac:dyDescent="0.2">
      <c r="B171">
        <v>1984</v>
      </c>
      <c r="C171">
        <v>2</v>
      </c>
      <c r="D171">
        <v>33.365000000000002</v>
      </c>
    </row>
    <row r="172" spans="2:4" x14ac:dyDescent="0.2">
      <c r="B172">
        <v>1984</v>
      </c>
      <c r="C172">
        <v>3</v>
      </c>
      <c r="D172">
        <v>43.712499999999999</v>
      </c>
    </row>
    <row r="173" spans="2:4" x14ac:dyDescent="0.2">
      <c r="B173">
        <v>1984</v>
      </c>
      <c r="C173">
        <v>4</v>
      </c>
      <c r="D173">
        <v>42.56</v>
      </c>
    </row>
    <row r="174" spans="2:4" x14ac:dyDescent="0.2">
      <c r="B174">
        <v>1984</v>
      </c>
      <c r="C174">
        <v>5</v>
      </c>
      <c r="D174">
        <v>44.6175</v>
      </c>
    </row>
    <row r="175" spans="2:4" x14ac:dyDescent="0.2">
      <c r="B175">
        <v>1984</v>
      </c>
      <c r="C175">
        <v>6</v>
      </c>
      <c r="D175">
        <v>42.227499999999999</v>
      </c>
    </row>
    <row r="176" spans="2:4" x14ac:dyDescent="0.2">
      <c r="B176">
        <v>1984</v>
      </c>
      <c r="C176">
        <v>7</v>
      </c>
      <c r="D176">
        <v>40.35</v>
      </c>
    </row>
    <row r="177" spans="2:4" x14ac:dyDescent="0.2">
      <c r="B177">
        <v>1984</v>
      </c>
      <c r="C177">
        <v>8</v>
      </c>
      <c r="D177">
        <v>36.722499999999997</v>
      </c>
    </row>
    <row r="178" spans="2:4" x14ac:dyDescent="0.2">
      <c r="B178">
        <v>1984</v>
      </c>
      <c r="C178">
        <v>9</v>
      </c>
      <c r="D178">
        <v>41.26</v>
      </c>
    </row>
    <row r="179" spans="2:4" x14ac:dyDescent="0.2">
      <c r="B179">
        <v>1984</v>
      </c>
      <c r="C179">
        <v>10</v>
      </c>
      <c r="D179">
        <v>42.652500000000003</v>
      </c>
    </row>
    <row r="180" spans="2:4" x14ac:dyDescent="0.2">
      <c r="B180">
        <v>1984</v>
      </c>
      <c r="C180">
        <v>11</v>
      </c>
      <c r="D180">
        <v>50.667499999999997</v>
      </c>
    </row>
    <row r="181" spans="2:4" x14ac:dyDescent="0.2">
      <c r="B181">
        <v>1984</v>
      </c>
      <c r="C181">
        <v>12</v>
      </c>
      <c r="D181">
        <v>43.41</v>
      </c>
    </row>
    <row r="182" spans="2:4" x14ac:dyDescent="0.2">
      <c r="B182">
        <v>1984</v>
      </c>
      <c r="C182">
        <v>13</v>
      </c>
      <c r="D182">
        <v>38.172499999999999</v>
      </c>
    </row>
    <row r="183" spans="2:4" x14ac:dyDescent="0.2">
      <c r="B183">
        <v>1984</v>
      </c>
      <c r="C183">
        <v>14</v>
      </c>
      <c r="D183">
        <v>41.984999999999999</v>
      </c>
    </row>
    <row r="184" spans="2:4" x14ac:dyDescent="0.2">
      <c r="B184">
        <v>1985</v>
      </c>
      <c r="C184">
        <v>1</v>
      </c>
      <c r="D184">
        <v>22.807500000000001</v>
      </c>
    </row>
    <row r="185" spans="2:4" x14ac:dyDescent="0.2">
      <c r="B185">
        <v>1985</v>
      </c>
      <c r="C185">
        <v>2</v>
      </c>
      <c r="D185">
        <v>20.4175</v>
      </c>
    </row>
    <row r="186" spans="2:4" x14ac:dyDescent="0.2">
      <c r="B186">
        <v>1985</v>
      </c>
      <c r="C186">
        <v>3</v>
      </c>
      <c r="D186">
        <v>30.4925</v>
      </c>
    </row>
    <row r="187" spans="2:4" x14ac:dyDescent="0.2">
      <c r="B187">
        <v>1985</v>
      </c>
      <c r="C187">
        <v>4</v>
      </c>
      <c r="D187">
        <v>34.305</v>
      </c>
    </row>
    <row r="188" spans="2:4" x14ac:dyDescent="0.2">
      <c r="B188">
        <v>1985</v>
      </c>
      <c r="C188">
        <v>5</v>
      </c>
      <c r="D188">
        <v>34.664999999999999</v>
      </c>
    </row>
    <row r="189" spans="2:4" x14ac:dyDescent="0.2">
      <c r="B189">
        <v>1985</v>
      </c>
      <c r="C189">
        <v>6</v>
      </c>
      <c r="D189">
        <v>33.395000000000003</v>
      </c>
    </row>
    <row r="190" spans="2:4" x14ac:dyDescent="0.2">
      <c r="B190">
        <v>1985</v>
      </c>
      <c r="C190">
        <v>7</v>
      </c>
      <c r="D190">
        <v>30.22</v>
      </c>
    </row>
    <row r="191" spans="2:4" x14ac:dyDescent="0.2">
      <c r="B191">
        <v>1985</v>
      </c>
      <c r="C191">
        <v>8</v>
      </c>
      <c r="D191">
        <v>30.672499999999999</v>
      </c>
    </row>
    <row r="192" spans="2:4" x14ac:dyDescent="0.2">
      <c r="B192">
        <v>1985</v>
      </c>
      <c r="C192">
        <v>9</v>
      </c>
      <c r="D192">
        <v>35.027500000000003</v>
      </c>
    </row>
    <row r="193" spans="2:4" x14ac:dyDescent="0.2">
      <c r="B193">
        <v>1985</v>
      </c>
      <c r="C193">
        <v>10</v>
      </c>
      <c r="D193">
        <v>35.270000000000003</v>
      </c>
    </row>
    <row r="194" spans="2:4" x14ac:dyDescent="0.2">
      <c r="B194">
        <v>1985</v>
      </c>
      <c r="C194">
        <v>11</v>
      </c>
      <c r="D194">
        <v>34.817500000000003</v>
      </c>
    </row>
    <row r="195" spans="2:4" x14ac:dyDescent="0.2">
      <c r="B195">
        <v>1985</v>
      </c>
      <c r="C195">
        <v>12</v>
      </c>
      <c r="D195">
        <v>35.695</v>
      </c>
    </row>
    <row r="196" spans="2:4" x14ac:dyDescent="0.2">
      <c r="B196">
        <v>1985</v>
      </c>
      <c r="C196">
        <v>13</v>
      </c>
      <c r="D196">
        <v>27.86</v>
      </c>
    </row>
    <row r="197" spans="2:4" x14ac:dyDescent="0.2">
      <c r="B197">
        <v>1985</v>
      </c>
      <c r="C197">
        <v>14</v>
      </c>
      <c r="D197">
        <v>35.057499999999997</v>
      </c>
    </row>
    <row r="198" spans="2:4" x14ac:dyDescent="0.2">
      <c r="B198">
        <v>1986</v>
      </c>
      <c r="C198">
        <v>1</v>
      </c>
      <c r="D198">
        <v>37.75</v>
      </c>
    </row>
    <row r="199" spans="2:4" x14ac:dyDescent="0.2">
      <c r="B199">
        <v>1986</v>
      </c>
      <c r="C199">
        <v>2</v>
      </c>
      <c r="D199">
        <v>40.3825</v>
      </c>
    </row>
    <row r="200" spans="2:4" x14ac:dyDescent="0.2">
      <c r="B200">
        <v>1986</v>
      </c>
      <c r="C200">
        <v>3</v>
      </c>
      <c r="D200">
        <v>42.44</v>
      </c>
    </row>
    <row r="201" spans="2:4" x14ac:dyDescent="0.2">
      <c r="B201">
        <v>1986</v>
      </c>
      <c r="C201">
        <v>4</v>
      </c>
      <c r="D201">
        <v>43.077500000000001</v>
      </c>
    </row>
    <row r="202" spans="2:4" x14ac:dyDescent="0.2">
      <c r="B202">
        <v>1986</v>
      </c>
      <c r="C202">
        <v>5</v>
      </c>
      <c r="D202">
        <v>44.467500000000001</v>
      </c>
    </row>
    <row r="203" spans="2:4" x14ac:dyDescent="0.2">
      <c r="B203">
        <v>1986</v>
      </c>
      <c r="C203">
        <v>6</v>
      </c>
      <c r="D203">
        <v>45.375</v>
      </c>
    </row>
    <row r="204" spans="2:4" x14ac:dyDescent="0.2">
      <c r="B204">
        <v>1986</v>
      </c>
      <c r="C204">
        <v>7</v>
      </c>
      <c r="D204">
        <v>46.01</v>
      </c>
    </row>
    <row r="205" spans="2:4" x14ac:dyDescent="0.2">
      <c r="B205">
        <v>1986</v>
      </c>
      <c r="C205">
        <v>8</v>
      </c>
      <c r="D205">
        <v>40.8675</v>
      </c>
    </row>
    <row r="206" spans="2:4" x14ac:dyDescent="0.2">
      <c r="B206">
        <v>1986</v>
      </c>
      <c r="C206">
        <v>9</v>
      </c>
      <c r="D206">
        <v>43.65</v>
      </c>
    </row>
    <row r="207" spans="2:4" x14ac:dyDescent="0.2">
      <c r="B207">
        <v>1986</v>
      </c>
      <c r="C207">
        <v>10</v>
      </c>
      <c r="D207">
        <v>44.192500000000003</v>
      </c>
    </row>
    <row r="208" spans="2:4" x14ac:dyDescent="0.2">
      <c r="B208">
        <v>1986</v>
      </c>
      <c r="C208">
        <v>11</v>
      </c>
      <c r="D208">
        <v>46.402500000000003</v>
      </c>
    </row>
    <row r="209" spans="2:4" x14ac:dyDescent="0.2">
      <c r="B209">
        <v>1986</v>
      </c>
      <c r="C209">
        <v>12</v>
      </c>
      <c r="D209">
        <v>43.317500000000003</v>
      </c>
    </row>
    <row r="210" spans="2:4" x14ac:dyDescent="0.2">
      <c r="B210">
        <v>1986</v>
      </c>
      <c r="C210">
        <v>13</v>
      </c>
      <c r="D210">
        <v>43.32</v>
      </c>
    </row>
    <row r="211" spans="2:4" x14ac:dyDescent="0.2">
      <c r="B211">
        <v>1986</v>
      </c>
      <c r="C211">
        <v>14</v>
      </c>
      <c r="D211">
        <v>45.372500000000002</v>
      </c>
    </row>
    <row r="212" spans="2:4" x14ac:dyDescent="0.2">
      <c r="B212">
        <v>1987</v>
      </c>
      <c r="C212">
        <v>1</v>
      </c>
      <c r="D212">
        <v>30.885000000000002</v>
      </c>
    </row>
    <row r="213" spans="2:4" x14ac:dyDescent="0.2">
      <c r="B213">
        <v>1987</v>
      </c>
      <c r="C213">
        <v>2</v>
      </c>
      <c r="D213">
        <v>30.4925</v>
      </c>
    </row>
    <row r="214" spans="2:4" x14ac:dyDescent="0.2">
      <c r="B214">
        <v>1987</v>
      </c>
      <c r="C214">
        <v>3</v>
      </c>
      <c r="D214">
        <v>37.055</v>
      </c>
    </row>
    <row r="215" spans="2:4" x14ac:dyDescent="0.2">
      <c r="B215">
        <v>1987</v>
      </c>
      <c r="C215">
        <v>4</v>
      </c>
      <c r="D215">
        <v>41.112499999999997</v>
      </c>
    </row>
    <row r="216" spans="2:4" x14ac:dyDescent="0.2">
      <c r="B216">
        <v>1987</v>
      </c>
      <c r="C216">
        <v>5</v>
      </c>
      <c r="D216">
        <v>42.652500000000003</v>
      </c>
    </row>
    <row r="217" spans="2:4" x14ac:dyDescent="0.2">
      <c r="B217">
        <v>1987</v>
      </c>
      <c r="C217">
        <v>6</v>
      </c>
      <c r="D217">
        <v>42.982500000000002</v>
      </c>
    </row>
    <row r="218" spans="2:4" x14ac:dyDescent="0.2">
      <c r="B218">
        <v>1987</v>
      </c>
      <c r="C218">
        <v>7</v>
      </c>
      <c r="D218">
        <v>41.502499999999998</v>
      </c>
    </row>
    <row r="219" spans="2:4" x14ac:dyDescent="0.2">
      <c r="B219">
        <v>1987</v>
      </c>
      <c r="C219">
        <v>8</v>
      </c>
      <c r="D219">
        <v>37.237499999999997</v>
      </c>
    </row>
    <row r="220" spans="2:4" x14ac:dyDescent="0.2">
      <c r="B220">
        <v>1987</v>
      </c>
      <c r="C220">
        <v>9</v>
      </c>
      <c r="D220">
        <v>39.567500000000003</v>
      </c>
    </row>
    <row r="221" spans="2:4" x14ac:dyDescent="0.2">
      <c r="B221">
        <v>1987</v>
      </c>
      <c r="C221">
        <v>10</v>
      </c>
      <c r="D221">
        <v>40.93</v>
      </c>
    </row>
    <row r="222" spans="2:4" x14ac:dyDescent="0.2">
      <c r="B222">
        <v>1987</v>
      </c>
      <c r="C222">
        <v>11</v>
      </c>
      <c r="D222">
        <v>36.842500000000001</v>
      </c>
    </row>
    <row r="223" spans="2:4" x14ac:dyDescent="0.2">
      <c r="B223">
        <v>1987</v>
      </c>
      <c r="C223">
        <v>12</v>
      </c>
      <c r="D223">
        <v>43.407499999999999</v>
      </c>
    </row>
    <row r="224" spans="2:4" x14ac:dyDescent="0.2">
      <c r="B224">
        <v>1987</v>
      </c>
      <c r="C224">
        <v>13</v>
      </c>
      <c r="D224">
        <v>31.217500000000001</v>
      </c>
    </row>
    <row r="225" spans="2:4" x14ac:dyDescent="0.2">
      <c r="B225">
        <v>1987</v>
      </c>
      <c r="C225">
        <v>14</v>
      </c>
      <c r="D225">
        <v>43.65</v>
      </c>
    </row>
    <row r="226" spans="2:4" x14ac:dyDescent="0.2">
      <c r="B226">
        <v>1988</v>
      </c>
      <c r="C226">
        <v>1</v>
      </c>
      <c r="D226">
        <v>27.98</v>
      </c>
    </row>
    <row r="227" spans="2:4" x14ac:dyDescent="0.2">
      <c r="B227">
        <v>1988</v>
      </c>
      <c r="C227">
        <v>2</v>
      </c>
      <c r="D227">
        <v>27.072500000000002</v>
      </c>
    </row>
    <row r="228" spans="2:4" x14ac:dyDescent="0.2">
      <c r="B228">
        <v>1988</v>
      </c>
      <c r="C228">
        <v>3</v>
      </c>
      <c r="D228">
        <v>40.957500000000003</v>
      </c>
    </row>
    <row r="229" spans="2:4" x14ac:dyDescent="0.2">
      <c r="B229">
        <v>1988</v>
      </c>
      <c r="C229">
        <v>4</v>
      </c>
      <c r="D229">
        <v>47.975000000000001</v>
      </c>
    </row>
    <row r="230" spans="2:4" x14ac:dyDescent="0.2">
      <c r="B230">
        <v>1988</v>
      </c>
      <c r="C230">
        <v>5</v>
      </c>
      <c r="D230">
        <v>57.292499999999997</v>
      </c>
    </row>
    <row r="231" spans="2:4" x14ac:dyDescent="0.2">
      <c r="B231">
        <v>1988</v>
      </c>
      <c r="C231">
        <v>6</v>
      </c>
      <c r="D231">
        <v>65.067499999999995</v>
      </c>
    </row>
    <row r="232" spans="2:4" x14ac:dyDescent="0.2">
      <c r="B232">
        <v>1988</v>
      </c>
      <c r="C232">
        <v>7</v>
      </c>
      <c r="D232">
        <v>63.16</v>
      </c>
    </row>
    <row r="233" spans="2:4" x14ac:dyDescent="0.2">
      <c r="B233">
        <v>1988</v>
      </c>
      <c r="C233">
        <v>8</v>
      </c>
      <c r="D233">
        <v>62.92</v>
      </c>
    </row>
    <row r="234" spans="2:4" x14ac:dyDescent="0.2">
      <c r="B234">
        <v>1988</v>
      </c>
      <c r="C234">
        <v>9</v>
      </c>
      <c r="D234">
        <v>60.41</v>
      </c>
    </row>
    <row r="235" spans="2:4" x14ac:dyDescent="0.2">
      <c r="B235">
        <v>1988</v>
      </c>
      <c r="C235">
        <v>10</v>
      </c>
      <c r="D235">
        <v>59.35</v>
      </c>
    </row>
    <row r="236" spans="2:4" x14ac:dyDescent="0.2">
      <c r="B236">
        <v>1988</v>
      </c>
      <c r="C236">
        <v>11</v>
      </c>
      <c r="D236">
        <v>61.012500000000003</v>
      </c>
    </row>
    <row r="237" spans="2:4" x14ac:dyDescent="0.2">
      <c r="B237">
        <v>1988</v>
      </c>
      <c r="C237">
        <v>12</v>
      </c>
      <c r="D237">
        <v>62.947499999999998</v>
      </c>
    </row>
    <row r="238" spans="2:4" x14ac:dyDescent="0.2">
      <c r="B238">
        <v>1988</v>
      </c>
      <c r="C238">
        <v>13</v>
      </c>
      <c r="D238">
        <v>68.002499999999998</v>
      </c>
    </row>
    <row r="239" spans="2:4" x14ac:dyDescent="0.2">
      <c r="B239">
        <v>1988</v>
      </c>
      <c r="C239">
        <v>14</v>
      </c>
      <c r="D239">
        <v>64.007499999999993</v>
      </c>
    </row>
    <row r="240" spans="2:4" x14ac:dyDescent="0.2">
      <c r="B240">
        <v>1989</v>
      </c>
      <c r="C240">
        <v>1</v>
      </c>
      <c r="D240">
        <v>17.335000000000001</v>
      </c>
    </row>
    <row r="241" spans="2:4" x14ac:dyDescent="0.2">
      <c r="B241">
        <v>1989</v>
      </c>
      <c r="C241">
        <v>2</v>
      </c>
      <c r="D241">
        <v>18.09</v>
      </c>
    </row>
    <row r="242" spans="2:4" x14ac:dyDescent="0.2">
      <c r="B242">
        <v>1989</v>
      </c>
      <c r="C242">
        <v>3</v>
      </c>
      <c r="D242">
        <v>34.727499999999999</v>
      </c>
    </row>
    <row r="243" spans="2:4" x14ac:dyDescent="0.2">
      <c r="B243">
        <v>1989</v>
      </c>
      <c r="C243">
        <v>4</v>
      </c>
      <c r="D243">
        <v>37.51</v>
      </c>
    </row>
    <row r="244" spans="2:4" x14ac:dyDescent="0.2">
      <c r="B244">
        <v>1989</v>
      </c>
      <c r="C244">
        <v>5</v>
      </c>
      <c r="D244">
        <v>39.534999999999997</v>
      </c>
    </row>
    <row r="245" spans="2:4" x14ac:dyDescent="0.2">
      <c r="B245">
        <v>1989</v>
      </c>
      <c r="C245">
        <v>6</v>
      </c>
      <c r="D245">
        <v>42.4375</v>
      </c>
    </row>
    <row r="246" spans="2:4" x14ac:dyDescent="0.2">
      <c r="B246">
        <v>1989</v>
      </c>
      <c r="C246">
        <v>7</v>
      </c>
      <c r="D246">
        <v>40.322499999999998</v>
      </c>
    </row>
    <row r="247" spans="2:4" x14ac:dyDescent="0.2">
      <c r="B247">
        <v>1989</v>
      </c>
      <c r="C247">
        <v>8</v>
      </c>
      <c r="D247">
        <v>42.5</v>
      </c>
    </row>
    <row r="248" spans="2:4" x14ac:dyDescent="0.2">
      <c r="B248">
        <v>1989</v>
      </c>
      <c r="C248">
        <v>9</v>
      </c>
      <c r="D248">
        <v>41.23</v>
      </c>
    </row>
    <row r="249" spans="2:4" x14ac:dyDescent="0.2">
      <c r="B249">
        <v>1989</v>
      </c>
      <c r="C249">
        <v>10</v>
      </c>
      <c r="D249">
        <v>40.717500000000001</v>
      </c>
    </row>
    <row r="250" spans="2:4" x14ac:dyDescent="0.2">
      <c r="B250">
        <v>1989</v>
      </c>
      <c r="C250">
        <v>11</v>
      </c>
      <c r="D250">
        <v>37.842500000000001</v>
      </c>
    </row>
    <row r="251" spans="2:4" x14ac:dyDescent="0.2">
      <c r="B251">
        <v>1989</v>
      </c>
      <c r="C251">
        <v>12</v>
      </c>
      <c r="D251">
        <v>38.69</v>
      </c>
    </row>
    <row r="252" spans="2:4" x14ac:dyDescent="0.2">
      <c r="B252">
        <v>1989</v>
      </c>
      <c r="C252">
        <v>13</v>
      </c>
      <c r="D252">
        <v>37.42</v>
      </c>
    </row>
    <row r="253" spans="2:4" x14ac:dyDescent="0.2">
      <c r="B253">
        <v>1989</v>
      </c>
      <c r="C253">
        <v>14</v>
      </c>
      <c r="D253">
        <v>45.857500000000002</v>
      </c>
    </row>
    <row r="254" spans="2:4" x14ac:dyDescent="0.2">
      <c r="B254">
        <v>1990</v>
      </c>
      <c r="C254">
        <v>1</v>
      </c>
      <c r="D254">
        <v>27.377500000000001</v>
      </c>
    </row>
    <row r="255" spans="2:4" x14ac:dyDescent="0.2">
      <c r="B255">
        <v>1990</v>
      </c>
      <c r="C255">
        <v>2</v>
      </c>
      <c r="D255">
        <v>26.4375</v>
      </c>
    </row>
    <row r="256" spans="2:4" x14ac:dyDescent="0.2">
      <c r="B256">
        <v>1990</v>
      </c>
      <c r="C256">
        <v>3</v>
      </c>
      <c r="D256">
        <v>41.832500000000003</v>
      </c>
    </row>
    <row r="257" spans="2:4" x14ac:dyDescent="0.2">
      <c r="B257">
        <v>1990</v>
      </c>
      <c r="C257">
        <v>4</v>
      </c>
      <c r="D257">
        <v>48.46</v>
      </c>
    </row>
    <row r="258" spans="2:4" x14ac:dyDescent="0.2">
      <c r="B258">
        <v>1990</v>
      </c>
      <c r="C258">
        <v>5</v>
      </c>
      <c r="D258">
        <v>49.274999999999999</v>
      </c>
    </row>
    <row r="259" spans="2:4" x14ac:dyDescent="0.2">
      <c r="B259">
        <v>1990</v>
      </c>
      <c r="C259">
        <v>6</v>
      </c>
      <c r="D259">
        <v>48.28</v>
      </c>
    </row>
    <row r="260" spans="2:4" x14ac:dyDescent="0.2">
      <c r="B260">
        <v>1990</v>
      </c>
      <c r="C260">
        <v>7</v>
      </c>
      <c r="D260">
        <v>43.862499999999997</v>
      </c>
    </row>
    <row r="261" spans="2:4" x14ac:dyDescent="0.2">
      <c r="B261">
        <v>1990</v>
      </c>
      <c r="C261">
        <v>8</v>
      </c>
      <c r="D261">
        <v>50.91</v>
      </c>
    </row>
    <row r="262" spans="2:4" x14ac:dyDescent="0.2">
      <c r="B262">
        <v>1990</v>
      </c>
      <c r="C262">
        <v>9</v>
      </c>
      <c r="D262">
        <v>50.85</v>
      </c>
    </row>
    <row r="263" spans="2:4" x14ac:dyDescent="0.2">
      <c r="B263">
        <v>1990</v>
      </c>
      <c r="C263">
        <v>10</v>
      </c>
      <c r="D263">
        <v>53.875</v>
      </c>
    </row>
    <row r="264" spans="2:4" x14ac:dyDescent="0.2">
      <c r="B264">
        <v>1990</v>
      </c>
      <c r="C264">
        <v>11</v>
      </c>
      <c r="D264">
        <v>48.672499999999999</v>
      </c>
    </row>
    <row r="265" spans="2:4" x14ac:dyDescent="0.2">
      <c r="B265">
        <v>1990</v>
      </c>
      <c r="C265">
        <v>12</v>
      </c>
      <c r="D265">
        <v>52.18</v>
      </c>
    </row>
    <row r="266" spans="2:4" x14ac:dyDescent="0.2">
      <c r="B266">
        <v>1990</v>
      </c>
      <c r="C266">
        <v>13</v>
      </c>
      <c r="D266">
        <v>33.487499999999997</v>
      </c>
    </row>
    <row r="267" spans="2:4" x14ac:dyDescent="0.2">
      <c r="B267">
        <v>1990</v>
      </c>
      <c r="C267">
        <v>14</v>
      </c>
      <c r="D267">
        <v>53.327500000000001</v>
      </c>
    </row>
    <row r="268" spans="2:4" x14ac:dyDescent="0.2">
      <c r="B268">
        <v>1991</v>
      </c>
      <c r="C268">
        <v>1</v>
      </c>
      <c r="D268">
        <v>23.412500000000001</v>
      </c>
    </row>
    <row r="269" spans="2:4" x14ac:dyDescent="0.2">
      <c r="B269">
        <v>1991</v>
      </c>
      <c r="C269">
        <v>2</v>
      </c>
      <c r="D269">
        <v>22.655000000000001</v>
      </c>
    </row>
    <row r="270" spans="2:4" x14ac:dyDescent="0.2">
      <c r="B270">
        <v>1991</v>
      </c>
      <c r="C270">
        <v>3</v>
      </c>
      <c r="D270">
        <v>27.195</v>
      </c>
    </row>
    <row r="271" spans="2:4" x14ac:dyDescent="0.2">
      <c r="B271">
        <v>1991</v>
      </c>
      <c r="C271">
        <v>4</v>
      </c>
      <c r="D271">
        <v>28.1325</v>
      </c>
    </row>
    <row r="272" spans="2:4" x14ac:dyDescent="0.2">
      <c r="B272">
        <v>1991</v>
      </c>
      <c r="C272">
        <v>5</v>
      </c>
      <c r="D272">
        <v>28.98</v>
      </c>
    </row>
    <row r="273" spans="2:4" x14ac:dyDescent="0.2">
      <c r="B273">
        <v>1991</v>
      </c>
      <c r="C273">
        <v>6</v>
      </c>
      <c r="D273">
        <v>27.83</v>
      </c>
    </row>
    <row r="274" spans="2:4" x14ac:dyDescent="0.2">
      <c r="B274">
        <v>1991</v>
      </c>
      <c r="C274">
        <v>7</v>
      </c>
      <c r="D274">
        <v>29.49</v>
      </c>
    </row>
    <row r="275" spans="2:4" x14ac:dyDescent="0.2">
      <c r="B275">
        <v>1991</v>
      </c>
      <c r="C275">
        <v>8</v>
      </c>
      <c r="D275">
        <v>29.767499999999998</v>
      </c>
    </row>
    <row r="276" spans="2:4" x14ac:dyDescent="0.2">
      <c r="B276">
        <v>1991</v>
      </c>
      <c r="C276">
        <v>9</v>
      </c>
      <c r="D276">
        <v>29.1</v>
      </c>
    </row>
    <row r="277" spans="2:4" x14ac:dyDescent="0.2">
      <c r="B277">
        <v>1991</v>
      </c>
      <c r="C277">
        <v>10</v>
      </c>
      <c r="D277">
        <v>29.28</v>
      </c>
    </row>
    <row r="278" spans="2:4" x14ac:dyDescent="0.2">
      <c r="B278">
        <v>1991</v>
      </c>
      <c r="C278">
        <v>11</v>
      </c>
      <c r="D278">
        <v>30.34</v>
      </c>
    </row>
    <row r="279" spans="2:4" x14ac:dyDescent="0.2">
      <c r="B279">
        <v>1991</v>
      </c>
      <c r="C279">
        <v>12</v>
      </c>
      <c r="D279">
        <v>29.765000000000001</v>
      </c>
    </row>
    <row r="280" spans="2:4" x14ac:dyDescent="0.2">
      <c r="B280">
        <v>1991</v>
      </c>
      <c r="C280">
        <v>13</v>
      </c>
      <c r="D280">
        <v>26.4375</v>
      </c>
    </row>
    <row r="281" spans="2:4" x14ac:dyDescent="0.2">
      <c r="B281">
        <v>1991</v>
      </c>
      <c r="C281">
        <v>14</v>
      </c>
      <c r="D281">
        <v>31.22</v>
      </c>
    </row>
    <row r="282" spans="2:4" x14ac:dyDescent="0.2">
      <c r="B282">
        <v>1992</v>
      </c>
      <c r="C282">
        <v>1</v>
      </c>
      <c r="D282">
        <v>20.161625000000001</v>
      </c>
    </row>
    <row r="283" spans="2:4" x14ac:dyDescent="0.2">
      <c r="B283">
        <v>1992</v>
      </c>
      <c r="C283">
        <v>2</v>
      </c>
      <c r="D283">
        <v>17.889849999999999</v>
      </c>
    </row>
    <row r="284" spans="2:4" x14ac:dyDescent="0.2">
      <c r="B284">
        <v>1992</v>
      </c>
      <c r="C284">
        <v>3</v>
      </c>
      <c r="D284">
        <v>27.730174999999999</v>
      </c>
    </row>
    <row r="285" spans="2:4" x14ac:dyDescent="0.2">
      <c r="B285">
        <v>1992</v>
      </c>
      <c r="C285">
        <v>4</v>
      </c>
      <c r="D285">
        <v>34.530374999999999</v>
      </c>
    </row>
    <row r="286" spans="2:4" x14ac:dyDescent="0.2">
      <c r="B286">
        <v>1992</v>
      </c>
      <c r="C286">
        <v>5</v>
      </c>
      <c r="D286">
        <v>38.242049999999999</v>
      </c>
    </row>
    <row r="287" spans="2:4" x14ac:dyDescent="0.2">
      <c r="B287">
        <v>1992</v>
      </c>
      <c r="C287">
        <v>6</v>
      </c>
      <c r="D287">
        <v>41.678449999999998</v>
      </c>
    </row>
    <row r="288" spans="2:4" x14ac:dyDescent="0.2">
      <c r="B288">
        <v>1992</v>
      </c>
      <c r="C288">
        <v>7</v>
      </c>
      <c r="D288">
        <v>38.747225</v>
      </c>
    </row>
    <row r="289" spans="2:4" x14ac:dyDescent="0.2">
      <c r="B289">
        <v>1992</v>
      </c>
      <c r="C289">
        <v>8</v>
      </c>
      <c r="D289">
        <v>42.582925000000003</v>
      </c>
    </row>
    <row r="290" spans="2:4" x14ac:dyDescent="0.2">
      <c r="B290">
        <v>1992</v>
      </c>
      <c r="C290">
        <v>9</v>
      </c>
      <c r="D290">
        <v>39.122324999999996</v>
      </c>
    </row>
    <row r="291" spans="2:4" x14ac:dyDescent="0.2">
      <c r="B291">
        <v>1992</v>
      </c>
      <c r="C291">
        <v>10</v>
      </c>
      <c r="D291">
        <v>37.473700000000001</v>
      </c>
    </row>
    <row r="292" spans="2:4" x14ac:dyDescent="0.2">
      <c r="B292">
        <v>1992</v>
      </c>
      <c r="C292">
        <v>11</v>
      </c>
      <c r="D292">
        <v>40.45635</v>
      </c>
    </row>
    <row r="293" spans="2:4" x14ac:dyDescent="0.2">
      <c r="B293">
        <v>1992</v>
      </c>
      <c r="C293">
        <v>12</v>
      </c>
      <c r="D293">
        <v>41.073450000000001</v>
      </c>
    </row>
    <row r="294" spans="2:4" x14ac:dyDescent="0.2">
      <c r="B294">
        <v>1992</v>
      </c>
      <c r="C294">
        <v>13</v>
      </c>
      <c r="D294">
        <v>37.576549999999997</v>
      </c>
    </row>
    <row r="295" spans="2:4" x14ac:dyDescent="0.2">
      <c r="B295">
        <v>1992</v>
      </c>
      <c r="C295">
        <v>14</v>
      </c>
      <c r="D295">
        <v>41.251925</v>
      </c>
    </row>
    <row r="296" spans="2:4" x14ac:dyDescent="0.2">
      <c r="B296">
        <v>1993</v>
      </c>
      <c r="C296">
        <v>1</v>
      </c>
      <c r="D296">
        <v>19.3721</v>
      </c>
    </row>
    <row r="297" spans="2:4" x14ac:dyDescent="0.2">
      <c r="B297">
        <v>1993</v>
      </c>
      <c r="C297">
        <v>2</v>
      </c>
      <c r="D297">
        <v>17.15175</v>
      </c>
    </row>
    <row r="298" spans="2:4" x14ac:dyDescent="0.2">
      <c r="B298">
        <v>1993</v>
      </c>
      <c r="C298">
        <v>3</v>
      </c>
      <c r="D298">
        <v>24.438974999999999</v>
      </c>
    </row>
    <row r="299" spans="2:4" x14ac:dyDescent="0.2">
      <c r="B299">
        <v>1993</v>
      </c>
      <c r="C299">
        <v>4</v>
      </c>
      <c r="D299">
        <v>31.611249999999998</v>
      </c>
    </row>
    <row r="300" spans="2:4" x14ac:dyDescent="0.2">
      <c r="B300">
        <v>1993</v>
      </c>
      <c r="C300">
        <v>5</v>
      </c>
      <c r="D300">
        <v>37.047175000000003</v>
      </c>
    </row>
    <row r="301" spans="2:4" x14ac:dyDescent="0.2">
      <c r="B301">
        <v>1993</v>
      </c>
      <c r="C301">
        <v>6</v>
      </c>
      <c r="D301">
        <v>43.526724999999999</v>
      </c>
    </row>
    <row r="302" spans="2:4" x14ac:dyDescent="0.2">
      <c r="B302">
        <v>1993</v>
      </c>
      <c r="C302">
        <v>7</v>
      </c>
      <c r="D302">
        <v>36.318150000000003</v>
      </c>
    </row>
    <row r="303" spans="2:4" x14ac:dyDescent="0.2">
      <c r="B303">
        <v>1993</v>
      </c>
      <c r="C303">
        <v>8</v>
      </c>
      <c r="D303">
        <v>38.841000000000001</v>
      </c>
    </row>
    <row r="304" spans="2:4" x14ac:dyDescent="0.2">
      <c r="B304">
        <v>1993</v>
      </c>
      <c r="C304">
        <v>9</v>
      </c>
      <c r="D304">
        <v>36.154800000000002</v>
      </c>
    </row>
    <row r="305" spans="2:4" x14ac:dyDescent="0.2">
      <c r="B305">
        <v>1993</v>
      </c>
      <c r="C305">
        <v>10</v>
      </c>
      <c r="D305">
        <v>35.501399999999997</v>
      </c>
    </row>
    <row r="306" spans="2:4" x14ac:dyDescent="0.2">
      <c r="B306">
        <v>1993</v>
      </c>
      <c r="C306">
        <v>11</v>
      </c>
      <c r="D306">
        <v>33.964700000000001</v>
      </c>
    </row>
    <row r="307" spans="2:4" x14ac:dyDescent="0.2">
      <c r="B307">
        <v>1993</v>
      </c>
      <c r="C307">
        <v>12</v>
      </c>
      <c r="D307">
        <v>36.572249999999997</v>
      </c>
    </row>
    <row r="308" spans="2:4" x14ac:dyDescent="0.2">
      <c r="B308">
        <v>1993</v>
      </c>
      <c r="C308">
        <v>13</v>
      </c>
      <c r="D308">
        <v>36.076149999999998</v>
      </c>
    </row>
    <row r="309" spans="2:4" x14ac:dyDescent="0.2">
      <c r="B309">
        <v>1993</v>
      </c>
      <c r="C309">
        <v>14</v>
      </c>
      <c r="D309">
        <v>37.083475</v>
      </c>
    </row>
    <row r="310" spans="2:4" x14ac:dyDescent="0.2">
      <c r="B310">
        <v>1994</v>
      </c>
      <c r="C310">
        <v>1</v>
      </c>
      <c r="D310">
        <v>10.862774999999999</v>
      </c>
    </row>
    <row r="311" spans="2:4" x14ac:dyDescent="0.2">
      <c r="B311">
        <v>1994</v>
      </c>
      <c r="C311">
        <v>2</v>
      </c>
      <c r="D311">
        <v>11.092675</v>
      </c>
    </row>
    <row r="312" spans="2:4" x14ac:dyDescent="0.2">
      <c r="B312">
        <v>1994</v>
      </c>
      <c r="C312">
        <v>3</v>
      </c>
      <c r="D312">
        <v>16.952100000000002</v>
      </c>
    </row>
    <row r="313" spans="2:4" x14ac:dyDescent="0.2">
      <c r="B313">
        <v>1994</v>
      </c>
      <c r="C313">
        <v>4</v>
      </c>
      <c r="D313">
        <v>22.569524999999999</v>
      </c>
    </row>
    <row r="314" spans="2:4" x14ac:dyDescent="0.2">
      <c r="B314">
        <v>1994</v>
      </c>
      <c r="C314">
        <v>5</v>
      </c>
      <c r="D314">
        <v>33.002749999999999</v>
      </c>
    </row>
    <row r="315" spans="2:4" x14ac:dyDescent="0.2">
      <c r="B315">
        <v>1994</v>
      </c>
      <c r="C315">
        <v>6</v>
      </c>
      <c r="D315">
        <v>36.408900000000003</v>
      </c>
    </row>
    <row r="316" spans="2:4" x14ac:dyDescent="0.2">
      <c r="B316">
        <v>1994</v>
      </c>
      <c r="C316">
        <v>7</v>
      </c>
      <c r="D316">
        <v>45.314500000000002</v>
      </c>
    </row>
    <row r="317" spans="2:4" x14ac:dyDescent="0.2">
      <c r="B317">
        <v>1994</v>
      </c>
      <c r="C317">
        <v>8</v>
      </c>
      <c r="D317">
        <v>34.115949999999998</v>
      </c>
    </row>
    <row r="318" spans="2:4" x14ac:dyDescent="0.2">
      <c r="B318">
        <v>1994</v>
      </c>
      <c r="C318">
        <v>9</v>
      </c>
      <c r="D318">
        <v>30.960875000000001</v>
      </c>
    </row>
    <row r="319" spans="2:4" x14ac:dyDescent="0.2">
      <c r="B319">
        <v>1994</v>
      </c>
      <c r="C319">
        <v>10</v>
      </c>
      <c r="D319">
        <v>30.594850000000001</v>
      </c>
    </row>
    <row r="320" spans="2:4" x14ac:dyDescent="0.2">
      <c r="B320">
        <v>1994</v>
      </c>
      <c r="C320">
        <v>11</v>
      </c>
      <c r="D320">
        <v>32.787975000000003</v>
      </c>
    </row>
    <row r="321" spans="2:4" x14ac:dyDescent="0.2">
      <c r="B321">
        <v>1994</v>
      </c>
      <c r="C321">
        <v>12</v>
      </c>
      <c r="D321">
        <v>33.353650000000002</v>
      </c>
    </row>
    <row r="322" spans="2:4" x14ac:dyDescent="0.2">
      <c r="B322">
        <v>1994</v>
      </c>
      <c r="C322">
        <v>13</v>
      </c>
      <c r="D322">
        <v>38.986199999999997</v>
      </c>
    </row>
    <row r="323" spans="2:4" x14ac:dyDescent="0.2">
      <c r="B323">
        <v>1994</v>
      </c>
      <c r="C323">
        <v>14</v>
      </c>
      <c r="D323">
        <v>33.05115</v>
      </c>
    </row>
    <row r="324" spans="2:4" x14ac:dyDescent="0.2">
      <c r="B324">
        <v>1995</v>
      </c>
      <c r="C324">
        <v>1</v>
      </c>
      <c r="D324">
        <v>28.067793900000002</v>
      </c>
    </row>
    <row r="325" spans="2:4" x14ac:dyDescent="0.2">
      <c r="B325">
        <v>1995</v>
      </c>
      <c r="C325">
        <v>2</v>
      </c>
      <c r="D325">
        <v>29.3863178</v>
      </c>
    </row>
    <row r="326" spans="2:4" x14ac:dyDescent="0.2">
      <c r="B326">
        <v>1995</v>
      </c>
      <c r="C326">
        <v>3</v>
      </c>
      <c r="D326">
        <v>34.151904199999997</v>
      </c>
    </row>
    <row r="327" spans="2:4" x14ac:dyDescent="0.2">
      <c r="B327">
        <v>1995</v>
      </c>
      <c r="C327">
        <v>4</v>
      </c>
      <c r="D327">
        <v>37.860841899999997</v>
      </c>
    </row>
    <row r="328" spans="2:4" x14ac:dyDescent="0.2">
      <c r="B328">
        <v>1995</v>
      </c>
      <c r="C328">
        <v>5</v>
      </c>
      <c r="D328">
        <v>41.355914499999997</v>
      </c>
    </row>
    <row r="329" spans="2:4" x14ac:dyDescent="0.2">
      <c r="B329">
        <v>1995</v>
      </c>
      <c r="C329">
        <v>6</v>
      </c>
      <c r="D329">
        <v>43.472783399999997</v>
      </c>
    </row>
    <row r="330" spans="2:4" x14ac:dyDescent="0.2">
      <c r="B330">
        <v>1995</v>
      </c>
      <c r="C330">
        <v>7</v>
      </c>
      <c r="D330">
        <v>45.956331800000001</v>
      </c>
    </row>
    <row r="331" spans="2:4" x14ac:dyDescent="0.2">
      <c r="B331">
        <v>1995</v>
      </c>
      <c r="C331">
        <v>8</v>
      </c>
      <c r="D331">
        <v>36.012692399999999</v>
      </c>
    </row>
    <row r="332" spans="2:4" x14ac:dyDescent="0.2">
      <c r="B332">
        <v>1995</v>
      </c>
      <c r="C332">
        <v>9</v>
      </c>
      <c r="D332">
        <v>41.966387699999999</v>
      </c>
    </row>
    <row r="333" spans="2:4" x14ac:dyDescent="0.2">
      <c r="B333">
        <v>1995</v>
      </c>
      <c r="C333">
        <v>10</v>
      </c>
      <c r="D333">
        <v>42.7407836</v>
      </c>
    </row>
    <row r="334" spans="2:4" x14ac:dyDescent="0.2">
      <c r="B334">
        <v>1995</v>
      </c>
      <c r="C334">
        <v>11</v>
      </c>
      <c r="D334">
        <v>41.160686499999997</v>
      </c>
    </row>
    <row r="335" spans="2:4" x14ac:dyDescent="0.2">
      <c r="B335">
        <v>1995</v>
      </c>
      <c r="C335">
        <v>12</v>
      </c>
      <c r="D335">
        <v>43.152838799999998</v>
      </c>
    </row>
    <row r="336" spans="2:4" x14ac:dyDescent="0.2">
      <c r="B336">
        <v>1995</v>
      </c>
      <c r="C336">
        <v>13</v>
      </c>
      <c r="D336">
        <v>44.522668099999997</v>
      </c>
    </row>
    <row r="337" spans="2:4" x14ac:dyDescent="0.2">
      <c r="B337">
        <v>1995</v>
      </c>
      <c r="C337">
        <v>14</v>
      </c>
      <c r="D337">
        <v>42.404623299999997</v>
      </c>
    </row>
    <row r="338" spans="2:4" x14ac:dyDescent="0.2">
      <c r="B338">
        <v>1996</v>
      </c>
      <c r="C338">
        <v>1</v>
      </c>
      <c r="D338">
        <v>17.714815000000002</v>
      </c>
    </row>
    <row r="339" spans="2:4" x14ac:dyDescent="0.2">
      <c r="B339">
        <v>1996</v>
      </c>
      <c r="C339">
        <v>2</v>
      </c>
      <c r="D339">
        <v>18.013653699999999</v>
      </c>
    </row>
    <row r="340" spans="2:4" x14ac:dyDescent="0.2">
      <c r="B340">
        <v>1996</v>
      </c>
      <c r="C340">
        <v>3</v>
      </c>
      <c r="D340">
        <v>23.828939500000001</v>
      </c>
    </row>
    <row r="341" spans="2:4" x14ac:dyDescent="0.2">
      <c r="B341">
        <v>1996</v>
      </c>
      <c r="C341">
        <v>4</v>
      </c>
      <c r="D341">
        <v>27.289170599999999</v>
      </c>
    </row>
    <row r="342" spans="2:4" x14ac:dyDescent="0.2">
      <c r="B342">
        <v>1996</v>
      </c>
      <c r="C342">
        <v>5</v>
      </c>
      <c r="D342">
        <v>26.554293900000001</v>
      </c>
    </row>
    <row r="343" spans="2:4" x14ac:dyDescent="0.2">
      <c r="B343">
        <v>1996</v>
      </c>
      <c r="C343">
        <v>6</v>
      </c>
      <c r="D343">
        <v>34.885923200000001</v>
      </c>
    </row>
    <row r="344" spans="2:4" x14ac:dyDescent="0.2">
      <c r="B344">
        <v>1996</v>
      </c>
      <c r="C344">
        <v>7</v>
      </c>
      <c r="D344">
        <v>38.762908000000003</v>
      </c>
    </row>
    <row r="345" spans="2:4" x14ac:dyDescent="0.2">
      <c r="B345">
        <v>1996</v>
      </c>
      <c r="C345">
        <v>8</v>
      </c>
      <c r="D345">
        <v>26.472024000000001</v>
      </c>
    </row>
    <row r="346" spans="2:4" x14ac:dyDescent="0.2">
      <c r="B346">
        <v>1996</v>
      </c>
      <c r="C346">
        <v>9</v>
      </c>
      <c r="D346">
        <v>33.221748900000001</v>
      </c>
    </row>
    <row r="347" spans="2:4" x14ac:dyDescent="0.2">
      <c r="B347">
        <v>1996</v>
      </c>
      <c r="C347">
        <v>10</v>
      </c>
      <c r="D347">
        <v>35.312904699999997</v>
      </c>
    </row>
    <row r="348" spans="2:4" x14ac:dyDescent="0.2">
      <c r="B348">
        <v>1996</v>
      </c>
      <c r="C348">
        <v>11</v>
      </c>
      <c r="D348">
        <v>37.337943899999999</v>
      </c>
    </row>
    <row r="349" spans="2:4" x14ac:dyDescent="0.2">
      <c r="B349">
        <v>1996</v>
      </c>
      <c r="C349">
        <v>12</v>
      </c>
      <c r="D349">
        <v>34.943121499999997</v>
      </c>
    </row>
    <row r="350" spans="2:4" x14ac:dyDescent="0.2">
      <c r="B350">
        <v>1996</v>
      </c>
      <c r="C350">
        <v>13</v>
      </c>
      <c r="D350">
        <v>34.538043600000002</v>
      </c>
    </row>
    <row r="351" spans="2:4" x14ac:dyDescent="0.2">
      <c r="B351">
        <v>1996</v>
      </c>
      <c r="C351">
        <v>14</v>
      </c>
      <c r="D351">
        <v>30.2102231</v>
      </c>
    </row>
    <row r="352" spans="2:4" x14ac:dyDescent="0.2">
      <c r="B352">
        <v>1997</v>
      </c>
      <c r="C352">
        <v>1</v>
      </c>
      <c r="D352">
        <v>21.2334341</v>
      </c>
    </row>
    <row r="353" spans="2:4" x14ac:dyDescent="0.2">
      <c r="B353">
        <v>1997</v>
      </c>
      <c r="C353">
        <v>2</v>
      </c>
      <c r="D353">
        <v>18.807725399999999</v>
      </c>
    </row>
    <row r="354" spans="2:4" x14ac:dyDescent="0.2">
      <c r="B354">
        <v>1997</v>
      </c>
      <c r="C354">
        <v>3</v>
      </c>
      <c r="D354">
        <v>28.098376500000001</v>
      </c>
    </row>
    <row r="355" spans="2:4" x14ac:dyDescent="0.2">
      <c r="B355">
        <v>1997</v>
      </c>
      <c r="C355">
        <v>4</v>
      </c>
      <c r="D355">
        <v>29.164850399999999</v>
      </c>
    </row>
    <row r="356" spans="2:4" x14ac:dyDescent="0.2">
      <c r="B356">
        <v>1997</v>
      </c>
      <c r="C356">
        <v>5</v>
      </c>
      <c r="D356">
        <v>37.790983799999999</v>
      </c>
    </row>
    <row r="357" spans="2:4" x14ac:dyDescent="0.2">
      <c r="B357">
        <v>1997</v>
      </c>
      <c r="C357">
        <v>6</v>
      </c>
      <c r="D357">
        <v>44.127016900000001</v>
      </c>
    </row>
    <row r="358" spans="2:4" x14ac:dyDescent="0.2">
      <c r="B358">
        <v>1997</v>
      </c>
      <c r="C358">
        <v>7</v>
      </c>
      <c r="D358">
        <v>53.167639800000003</v>
      </c>
    </row>
    <row r="359" spans="2:4" x14ac:dyDescent="0.2">
      <c r="B359">
        <v>1997</v>
      </c>
      <c r="C359">
        <v>8</v>
      </c>
      <c r="D359">
        <v>43.230431799999998</v>
      </c>
    </row>
    <row r="360" spans="2:4" x14ac:dyDescent="0.2">
      <c r="B360">
        <v>1997</v>
      </c>
      <c r="C360">
        <v>9</v>
      </c>
      <c r="D360">
        <v>42.328884899999998</v>
      </c>
    </row>
    <row r="361" spans="2:4" x14ac:dyDescent="0.2">
      <c r="B361">
        <v>1997</v>
      </c>
      <c r="C361">
        <v>10</v>
      </c>
      <c r="D361">
        <v>36.354422300000003</v>
      </c>
    </row>
    <row r="362" spans="2:4" x14ac:dyDescent="0.2">
      <c r="B362">
        <v>1997</v>
      </c>
      <c r="C362">
        <v>11</v>
      </c>
      <c r="D362">
        <v>37.647171800000002</v>
      </c>
    </row>
    <row r="363" spans="2:4" x14ac:dyDescent="0.2">
      <c r="B363">
        <v>1997</v>
      </c>
      <c r="C363">
        <v>12</v>
      </c>
      <c r="D363">
        <v>41.439318200000002</v>
      </c>
    </row>
    <row r="364" spans="2:4" x14ac:dyDescent="0.2">
      <c r="B364">
        <v>1997</v>
      </c>
      <c r="C364">
        <v>13</v>
      </c>
      <c r="D364">
        <v>52.249962699999998</v>
      </c>
    </row>
    <row r="365" spans="2:4" x14ac:dyDescent="0.2">
      <c r="B365">
        <v>1997</v>
      </c>
      <c r="C365">
        <v>14</v>
      </c>
      <c r="D365">
        <v>40.570995699999997</v>
      </c>
    </row>
    <row r="366" spans="2:4" x14ac:dyDescent="0.2">
      <c r="B366">
        <v>1998</v>
      </c>
      <c r="C366">
        <v>1</v>
      </c>
      <c r="D366">
        <v>23.219042300000002</v>
      </c>
    </row>
    <row r="367" spans="2:4" x14ac:dyDescent="0.2">
      <c r="B367">
        <v>1998</v>
      </c>
      <c r="C367">
        <v>2</v>
      </c>
      <c r="D367">
        <v>28.463773799999998</v>
      </c>
    </row>
    <row r="368" spans="2:4" x14ac:dyDescent="0.2">
      <c r="B368">
        <v>1998</v>
      </c>
      <c r="C368">
        <v>3</v>
      </c>
      <c r="D368">
        <v>32.7265467</v>
      </c>
    </row>
    <row r="369" spans="2:4" x14ac:dyDescent="0.2">
      <c r="B369">
        <v>1998</v>
      </c>
      <c r="C369">
        <v>4</v>
      </c>
      <c r="D369">
        <v>41.185587699999999</v>
      </c>
    </row>
    <row r="370" spans="2:4" x14ac:dyDescent="0.2">
      <c r="B370">
        <v>1998</v>
      </c>
      <c r="C370">
        <v>5</v>
      </c>
      <c r="D370">
        <v>52.240373900000002</v>
      </c>
    </row>
    <row r="371" spans="2:4" x14ac:dyDescent="0.2">
      <c r="B371">
        <v>1998</v>
      </c>
      <c r="C371">
        <v>6</v>
      </c>
      <c r="D371">
        <v>53.455328000000002</v>
      </c>
    </row>
    <row r="372" spans="2:4" x14ac:dyDescent="0.2">
      <c r="B372">
        <v>1998</v>
      </c>
      <c r="C372">
        <v>7</v>
      </c>
      <c r="D372">
        <v>56.251839099999998</v>
      </c>
    </row>
    <row r="373" spans="2:4" x14ac:dyDescent="0.2">
      <c r="B373">
        <v>1998</v>
      </c>
      <c r="C373">
        <v>8</v>
      </c>
      <c r="D373">
        <v>40.863692100000002</v>
      </c>
    </row>
    <row r="374" spans="2:4" x14ac:dyDescent="0.2">
      <c r="B374">
        <v>1998</v>
      </c>
      <c r="C374">
        <v>9</v>
      </c>
      <c r="D374">
        <v>48.0939032</v>
      </c>
    </row>
    <row r="375" spans="2:4" x14ac:dyDescent="0.2">
      <c r="B375">
        <v>1998</v>
      </c>
      <c r="C375">
        <v>10</v>
      </c>
      <c r="D375">
        <v>52.806032399999999</v>
      </c>
    </row>
    <row r="376" spans="2:4" x14ac:dyDescent="0.2">
      <c r="B376">
        <v>1998</v>
      </c>
      <c r="C376">
        <v>11</v>
      </c>
      <c r="D376">
        <v>54.654971400000001</v>
      </c>
    </row>
    <row r="377" spans="2:4" x14ac:dyDescent="0.2">
      <c r="B377">
        <v>1998</v>
      </c>
      <c r="C377">
        <v>12</v>
      </c>
      <c r="D377">
        <v>53.522302600000003</v>
      </c>
    </row>
    <row r="378" spans="2:4" x14ac:dyDescent="0.2">
      <c r="B378">
        <v>1998</v>
      </c>
      <c r="C378">
        <v>13</v>
      </c>
      <c r="D378">
        <v>58.929305599999999</v>
      </c>
    </row>
    <row r="379" spans="2:4" x14ac:dyDescent="0.2">
      <c r="B379">
        <v>1998</v>
      </c>
      <c r="C379">
        <v>14</v>
      </c>
      <c r="D379">
        <v>48.263091099999997</v>
      </c>
    </row>
    <row r="380" spans="2:4" x14ac:dyDescent="0.2">
      <c r="B380">
        <v>1999</v>
      </c>
      <c r="C380">
        <v>1</v>
      </c>
      <c r="D380">
        <v>14.5428867</v>
      </c>
    </row>
    <row r="381" spans="2:4" x14ac:dyDescent="0.2">
      <c r="B381">
        <v>1999</v>
      </c>
      <c r="C381">
        <v>2</v>
      </c>
      <c r="D381">
        <v>19.1843906</v>
      </c>
    </row>
    <row r="382" spans="2:4" x14ac:dyDescent="0.2">
      <c r="B382">
        <v>1999</v>
      </c>
      <c r="C382">
        <v>3</v>
      </c>
      <c r="D382">
        <v>23.560070799999998</v>
      </c>
    </row>
    <row r="383" spans="2:4" x14ac:dyDescent="0.2">
      <c r="B383">
        <v>1999</v>
      </c>
      <c r="C383">
        <v>4</v>
      </c>
      <c r="D383">
        <v>31.011738099999999</v>
      </c>
    </row>
    <row r="384" spans="2:4" x14ac:dyDescent="0.2">
      <c r="B384">
        <v>1999</v>
      </c>
      <c r="C384">
        <v>5</v>
      </c>
      <c r="D384">
        <v>37.082539400000002</v>
      </c>
    </row>
    <row r="385" spans="2:4" x14ac:dyDescent="0.2">
      <c r="B385">
        <v>1999</v>
      </c>
      <c r="C385">
        <v>6</v>
      </c>
      <c r="D385">
        <v>47.479795299999999</v>
      </c>
    </row>
    <row r="386" spans="2:4" x14ac:dyDescent="0.2">
      <c r="B386">
        <v>1999</v>
      </c>
      <c r="C386">
        <v>7</v>
      </c>
      <c r="D386">
        <v>54.026965199999999</v>
      </c>
    </row>
    <row r="387" spans="2:4" x14ac:dyDescent="0.2">
      <c r="B387">
        <v>1999</v>
      </c>
      <c r="C387">
        <v>8</v>
      </c>
      <c r="D387">
        <v>47.754686300000003</v>
      </c>
    </row>
    <row r="388" spans="2:4" x14ac:dyDescent="0.2">
      <c r="B388">
        <v>1999</v>
      </c>
      <c r="C388">
        <v>9</v>
      </c>
      <c r="D388">
        <v>40.548317400000002</v>
      </c>
    </row>
    <row r="389" spans="2:4" x14ac:dyDescent="0.2">
      <c r="B389">
        <v>1999</v>
      </c>
      <c r="C389">
        <v>10</v>
      </c>
      <c r="D389">
        <v>45.810821300000001</v>
      </c>
    </row>
    <row r="390" spans="2:4" x14ac:dyDescent="0.2">
      <c r="B390">
        <v>1999</v>
      </c>
      <c r="C390">
        <v>11</v>
      </c>
      <c r="D390">
        <v>48.729201199999999</v>
      </c>
    </row>
    <row r="391" spans="2:4" x14ac:dyDescent="0.2">
      <c r="B391">
        <v>1999</v>
      </c>
      <c r="C391">
        <v>12</v>
      </c>
      <c r="D391">
        <v>44.835222000000002</v>
      </c>
    </row>
    <row r="392" spans="2:4" x14ac:dyDescent="0.2">
      <c r="B392">
        <v>1999</v>
      </c>
      <c r="C392">
        <v>13</v>
      </c>
      <c r="D392">
        <v>58.639101199999999</v>
      </c>
    </row>
    <row r="393" spans="2:4" x14ac:dyDescent="0.2">
      <c r="B393">
        <v>1999</v>
      </c>
      <c r="C393">
        <v>14</v>
      </c>
      <c r="D393">
        <v>43.509873499999998</v>
      </c>
    </row>
    <row r="394" spans="2:4" x14ac:dyDescent="0.2">
      <c r="B394">
        <v>2000</v>
      </c>
      <c r="C394">
        <v>1</v>
      </c>
      <c r="D394">
        <v>20.4757085</v>
      </c>
    </row>
    <row r="395" spans="2:4" x14ac:dyDescent="0.2">
      <c r="B395">
        <v>2000</v>
      </c>
      <c r="C395">
        <v>2</v>
      </c>
      <c r="D395">
        <v>24.206640199999999</v>
      </c>
    </row>
    <row r="396" spans="2:4" x14ac:dyDescent="0.2">
      <c r="B396">
        <v>2000</v>
      </c>
      <c r="C396">
        <v>3</v>
      </c>
      <c r="D396">
        <v>32.9565634</v>
      </c>
    </row>
    <row r="397" spans="2:4" x14ac:dyDescent="0.2">
      <c r="B397">
        <v>2000</v>
      </c>
      <c r="C397">
        <v>4</v>
      </c>
      <c r="D397">
        <v>36.154504899999999</v>
      </c>
    </row>
    <row r="398" spans="2:4" x14ac:dyDescent="0.2">
      <c r="B398">
        <v>2000</v>
      </c>
      <c r="C398">
        <v>5</v>
      </c>
      <c r="D398">
        <v>41.573239000000001</v>
      </c>
    </row>
    <row r="399" spans="2:4" x14ac:dyDescent="0.2">
      <c r="B399">
        <v>2000</v>
      </c>
      <c r="C399">
        <v>6</v>
      </c>
      <c r="D399">
        <v>47.880290199999997</v>
      </c>
    </row>
    <row r="400" spans="2:4" x14ac:dyDescent="0.2">
      <c r="B400">
        <v>2000</v>
      </c>
      <c r="C400">
        <v>7</v>
      </c>
      <c r="D400">
        <v>39.396862200000001</v>
      </c>
    </row>
    <row r="401" spans="2:4" x14ac:dyDescent="0.2">
      <c r="B401">
        <v>2000</v>
      </c>
      <c r="C401">
        <v>8</v>
      </c>
      <c r="D401">
        <v>36.465415900000004</v>
      </c>
    </row>
    <row r="402" spans="2:4" x14ac:dyDescent="0.2">
      <c r="B402">
        <v>2000</v>
      </c>
      <c r="C402">
        <v>9</v>
      </c>
      <c r="D402">
        <v>42.6836354</v>
      </c>
    </row>
    <row r="403" spans="2:4" x14ac:dyDescent="0.2">
      <c r="B403">
        <v>2000</v>
      </c>
      <c r="C403">
        <v>10</v>
      </c>
      <c r="D403">
        <v>44.460269500000003</v>
      </c>
    </row>
    <row r="404" spans="2:4" x14ac:dyDescent="0.2">
      <c r="B404">
        <v>2000</v>
      </c>
      <c r="C404">
        <v>11</v>
      </c>
      <c r="D404">
        <v>43.882863399999998</v>
      </c>
    </row>
    <row r="405" spans="2:4" x14ac:dyDescent="0.2">
      <c r="B405">
        <v>2000</v>
      </c>
      <c r="C405">
        <v>12</v>
      </c>
      <c r="D405">
        <v>41.129080500000001</v>
      </c>
    </row>
    <row r="406" spans="2:4" x14ac:dyDescent="0.2">
      <c r="B406">
        <v>2000</v>
      </c>
      <c r="C406">
        <v>13</v>
      </c>
      <c r="D406">
        <v>37.353732899999997</v>
      </c>
    </row>
    <row r="407" spans="2:4" x14ac:dyDescent="0.2">
      <c r="B407">
        <v>2000</v>
      </c>
      <c r="C407">
        <v>14</v>
      </c>
      <c r="D407">
        <v>40.063099999999999</v>
      </c>
    </row>
    <row r="408" spans="2:4" x14ac:dyDescent="0.2">
      <c r="B408">
        <v>2001</v>
      </c>
      <c r="C408">
        <v>1</v>
      </c>
      <c r="D408">
        <v>18.664729600000001</v>
      </c>
    </row>
    <row r="409" spans="2:4" x14ac:dyDescent="0.2">
      <c r="B409">
        <v>2001</v>
      </c>
      <c r="C409">
        <v>2</v>
      </c>
      <c r="D409">
        <v>27.5221804</v>
      </c>
    </row>
    <row r="410" spans="2:4" x14ac:dyDescent="0.2">
      <c r="B410">
        <v>2001</v>
      </c>
      <c r="C410">
        <v>3</v>
      </c>
      <c r="D410">
        <v>22.608702399999999</v>
      </c>
    </row>
    <row r="411" spans="2:4" x14ac:dyDescent="0.2">
      <c r="B411">
        <v>2001</v>
      </c>
      <c r="C411">
        <v>4</v>
      </c>
      <c r="D411">
        <v>27.468674799999999</v>
      </c>
    </row>
    <row r="412" spans="2:4" x14ac:dyDescent="0.2">
      <c r="B412">
        <v>2001</v>
      </c>
      <c r="C412">
        <v>5</v>
      </c>
      <c r="D412">
        <v>27.9365907</v>
      </c>
    </row>
    <row r="413" spans="2:4" x14ac:dyDescent="0.2">
      <c r="B413">
        <v>2001</v>
      </c>
      <c r="C413">
        <v>6</v>
      </c>
      <c r="D413">
        <v>25.700200800000001</v>
      </c>
    </row>
    <row r="414" spans="2:4" x14ac:dyDescent="0.2">
      <c r="B414">
        <v>2001</v>
      </c>
      <c r="C414">
        <v>7</v>
      </c>
      <c r="D414">
        <v>21.164360899999998</v>
      </c>
    </row>
    <row r="415" spans="2:4" x14ac:dyDescent="0.2">
      <c r="B415">
        <v>2001</v>
      </c>
      <c r="C415">
        <v>8</v>
      </c>
      <c r="D415">
        <v>22.302078099999999</v>
      </c>
    </row>
    <row r="416" spans="2:4" x14ac:dyDescent="0.2">
      <c r="B416">
        <v>2001</v>
      </c>
      <c r="C416">
        <v>9</v>
      </c>
      <c r="D416">
        <v>25.070735200000001</v>
      </c>
    </row>
    <row r="417" spans="2:4" x14ac:dyDescent="0.2">
      <c r="B417">
        <v>2001</v>
      </c>
      <c r="C417">
        <v>10</v>
      </c>
      <c r="D417">
        <v>31.390698</v>
      </c>
    </row>
    <row r="418" spans="2:4" x14ac:dyDescent="0.2">
      <c r="B418">
        <v>2001</v>
      </c>
      <c r="C418">
        <v>11</v>
      </c>
      <c r="D418">
        <v>31.627083299999999</v>
      </c>
    </row>
    <row r="419" spans="2:4" x14ac:dyDescent="0.2">
      <c r="B419">
        <v>2001</v>
      </c>
      <c r="C419">
        <v>12</v>
      </c>
      <c r="D419">
        <v>27.119907099999999</v>
      </c>
    </row>
    <row r="420" spans="2:4" x14ac:dyDescent="0.2">
      <c r="B420">
        <v>2001</v>
      </c>
      <c r="C420">
        <v>13</v>
      </c>
      <c r="D420">
        <v>29.994284199999999</v>
      </c>
    </row>
    <row r="421" spans="2:4" x14ac:dyDescent="0.2">
      <c r="B421">
        <v>2001</v>
      </c>
      <c r="C421">
        <v>14</v>
      </c>
      <c r="D421">
        <v>28.561717999999999</v>
      </c>
    </row>
    <row r="422" spans="2:4" x14ac:dyDescent="0.2">
      <c r="B422">
        <v>2002</v>
      </c>
      <c r="C422">
        <v>1</v>
      </c>
      <c r="D422">
        <v>32.217762499999999</v>
      </c>
    </row>
    <row r="423" spans="2:4" x14ac:dyDescent="0.2">
      <c r="B423">
        <v>2002</v>
      </c>
      <c r="C423">
        <v>2</v>
      </c>
      <c r="D423">
        <v>36.398688800000002</v>
      </c>
    </row>
    <row r="424" spans="2:4" x14ac:dyDescent="0.2">
      <c r="B424">
        <v>2002</v>
      </c>
      <c r="C424">
        <v>3</v>
      </c>
      <c r="D424">
        <v>46.799952099999999</v>
      </c>
    </row>
    <row r="425" spans="2:4" x14ac:dyDescent="0.2">
      <c r="B425">
        <v>2002</v>
      </c>
      <c r="C425">
        <v>4</v>
      </c>
      <c r="D425">
        <v>48.093073199999999</v>
      </c>
    </row>
    <row r="426" spans="2:4" x14ac:dyDescent="0.2">
      <c r="B426">
        <v>2002</v>
      </c>
      <c r="C426">
        <v>5</v>
      </c>
      <c r="D426">
        <v>44.606480300000001</v>
      </c>
    </row>
    <row r="427" spans="2:4" x14ac:dyDescent="0.2">
      <c r="B427">
        <v>2002</v>
      </c>
      <c r="C427">
        <v>6</v>
      </c>
      <c r="D427">
        <v>42.549199899999998</v>
      </c>
    </row>
    <row r="428" spans="2:4" x14ac:dyDescent="0.2">
      <c r="B428">
        <v>2002</v>
      </c>
      <c r="C428">
        <v>7</v>
      </c>
      <c r="D428">
        <v>43.915607199999997</v>
      </c>
    </row>
    <row r="429" spans="2:4" x14ac:dyDescent="0.2">
      <c r="B429">
        <v>2002</v>
      </c>
      <c r="C429">
        <v>8</v>
      </c>
      <c r="D429">
        <v>35.8446268</v>
      </c>
    </row>
    <row r="430" spans="2:4" x14ac:dyDescent="0.2">
      <c r="B430">
        <v>2002</v>
      </c>
      <c r="C430">
        <v>9</v>
      </c>
      <c r="D430">
        <v>43.987912100000003</v>
      </c>
    </row>
    <row r="431" spans="2:4" x14ac:dyDescent="0.2">
      <c r="B431">
        <v>2002</v>
      </c>
      <c r="C431">
        <v>10</v>
      </c>
      <c r="D431">
        <v>45.802919500000002</v>
      </c>
    </row>
    <row r="432" spans="2:4" x14ac:dyDescent="0.2">
      <c r="B432">
        <v>2002</v>
      </c>
      <c r="C432">
        <v>11</v>
      </c>
      <c r="D432">
        <v>48.821596499999998</v>
      </c>
    </row>
    <row r="433" spans="2:4" x14ac:dyDescent="0.2">
      <c r="B433">
        <v>2002</v>
      </c>
      <c r="C433">
        <v>12</v>
      </c>
      <c r="D433">
        <v>45.604081000000001</v>
      </c>
    </row>
    <row r="434" spans="2:4" x14ac:dyDescent="0.2">
      <c r="B434">
        <v>2002</v>
      </c>
      <c r="C434">
        <v>13</v>
      </c>
      <c r="D434">
        <v>41.567764500000003</v>
      </c>
    </row>
    <row r="435" spans="2:4" x14ac:dyDescent="0.2">
      <c r="B435">
        <v>2002</v>
      </c>
      <c r="C435">
        <v>14</v>
      </c>
      <c r="D435">
        <v>47.739244100000001</v>
      </c>
    </row>
    <row r="436" spans="2:4" x14ac:dyDescent="0.2">
      <c r="B436">
        <v>2003</v>
      </c>
      <c r="C436">
        <v>1</v>
      </c>
      <c r="D436">
        <v>30.365282000000001</v>
      </c>
    </row>
    <row r="437" spans="2:4" x14ac:dyDescent="0.2">
      <c r="B437">
        <v>2003</v>
      </c>
      <c r="C437">
        <v>2</v>
      </c>
      <c r="D437">
        <v>39.633955800000003</v>
      </c>
    </row>
    <row r="438" spans="2:4" x14ac:dyDescent="0.2">
      <c r="B438">
        <v>2003</v>
      </c>
      <c r="C438">
        <v>3</v>
      </c>
      <c r="D438">
        <v>54.712842999999999</v>
      </c>
    </row>
    <row r="439" spans="2:4" x14ac:dyDescent="0.2">
      <c r="B439">
        <v>2003</v>
      </c>
      <c r="C439">
        <v>4</v>
      </c>
      <c r="D439">
        <v>67.785823199999996</v>
      </c>
    </row>
    <row r="440" spans="2:4" x14ac:dyDescent="0.2">
      <c r="B440">
        <v>2003</v>
      </c>
      <c r="C440">
        <v>5</v>
      </c>
      <c r="D440">
        <v>75.740281999999993</v>
      </c>
    </row>
    <row r="441" spans="2:4" x14ac:dyDescent="0.2">
      <c r="B441">
        <v>2003</v>
      </c>
      <c r="C441">
        <v>6</v>
      </c>
      <c r="D441">
        <v>89.228277399999996</v>
      </c>
    </row>
    <row r="442" spans="2:4" x14ac:dyDescent="0.2">
      <c r="B442">
        <v>2003</v>
      </c>
      <c r="C442">
        <v>7</v>
      </c>
      <c r="D442">
        <v>88.329077699999999</v>
      </c>
    </row>
    <row r="443" spans="2:4" x14ac:dyDescent="0.2">
      <c r="B443">
        <v>2003</v>
      </c>
      <c r="C443">
        <v>8</v>
      </c>
      <c r="D443">
        <v>79.475419200000005</v>
      </c>
    </row>
    <row r="444" spans="2:4" x14ac:dyDescent="0.2">
      <c r="B444">
        <v>2003</v>
      </c>
      <c r="C444">
        <v>9</v>
      </c>
      <c r="D444">
        <v>82.518864300000004</v>
      </c>
    </row>
    <row r="445" spans="2:4" x14ac:dyDescent="0.2">
      <c r="B445">
        <v>2003</v>
      </c>
      <c r="C445">
        <v>10</v>
      </c>
      <c r="D445">
        <v>91.372522900000007</v>
      </c>
    </row>
    <row r="446" spans="2:4" x14ac:dyDescent="0.2">
      <c r="B446">
        <v>2003</v>
      </c>
      <c r="C446">
        <v>11</v>
      </c>
      <c r="D446">
        <v>84.178925300000003</v>
      </c>
    </row>
    <row r="447" spans="2:4" x14ac:dyDescent="0.2">
      <c r="B447">
        <v>2003</v>
      </c>
      <c r="C447">
        <v>12</v>
      </c>
      <c r="D447">
        <v>93.5859375</v>
      </c>
    </row>
    <row r="448" spans="2:4" x14ac:dyDescent="0.2">
      <c r="B448">
        <v>2003</v>
      </c>
      <c r="C448">
        <v>13</v>
      </c>
      <c r="D448">
        <v>72.350990899999999</v>
      </c>
    </row>
    <row r="449" spans="2:4" x14ac:dyDescent="0.2">
      <c r="B449">
        <v>2003</v>
      </c>
      <c r="C449">
        <v>14</v>
      </c>
      <c r="D449">
        <v>89.159108200000006</v>
      </c>
    </row>
  </sheetData>
  <phoneticPr fontId="8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354"/>
  <sheetViews>
    <sheetView zoomScale="85" zoomScaleNormal="85" workbookViewId="0">
      <selection activeCell="O33" sqref="O33"/>
    </sheetView>
  </sheetViews>
  <sheetFormatPr defaultRowHeight="12.75" x14ac:dyDescent="0.2"/>
  <cols>
    <col min="1" max="16384" width="9.140625" style="14"/>
  </cols>
  <sheetData>
    <row r="1" spans="2:21" x14ac:dyDescent="0.2">
      <c r="H1" s="29">
        <v>8</v>
      </c>
      <c r="I1" s="29">
        <v>9</v>
      </c>
      <c r="J1" s="29">
        <v>5</v>
      </c>
      <c r="K1" s="29">
        <v>10</v>
      </c>
      <c r="L1" s="29">
        <v>11</v>
      </c>
      <c r="M1" s="29">
        <v>2</v>
      </c>
      <c r="N1" s="158" t="s">
        <v>223</v>
      </c>
      <c r="O1" s="158" t="s">
        <v>224</v>
      </c>
      <c r="P1" s="158"/>
    </row>
    <row r="2" spans="2:21" x14ac:dyDescent="0.2">
      <c r="B2" s="14" t="s">
        <v>5</v>
      </c>
      <c r="C2" s="14" t="s">
        <v>6</v>
      </c>
      <c r="D2" s="14" t="s">
        <v>7</v>
      </c>
      <c r="E2" s="14" t="s">
        <v>8</v>
      </c>
      <c r="G2" s="158" t="s">
        <v>0</v>
      </c>
      <c r="H2" s="29" t="s">
        <v>34</v>
      </c>
      <c r="I2" s="29" t="s">
        <v>35</v>
      </c>
      <c r="J2" s="29" t="s">
        <v>32</v>
      </c>
      <c r="K2" s="29" t="s">
        <v>36</v>
      </c>
      <c r="L2" s="29" t="s">
        <v>37</v>
      </c>
      <c r="M2" s="192" t="s">
        <v>3</v>
      </c>
      <c r="N2" s="31" t="s">
        <v>222</v>
      </c>
      <c r="O2" s="31" t="s">
        <v>48</v>
      </c>
      <c r="P2" s="31" t="s">
        <v>225</v>
      </c>
    </row>
    <row r="3" spans="2:21" x14ac:dyDescent="0.2">
      <c r="B3" s="14">
        <v>1971</v>
      </c>
      <c r="C3" s="14">
        <v>1</v>
      </c>
      <c r="D3" s="14">
        <v>1</v>
      </c>
      <c r="E3" s="14">
        <v>31.4</v>
      </c>
      <c r="G3" s="14">
        <v>1971</v>
      </c>
      <c r="H3" s="14">
        <v>30.75</v>
      </c>
      <c r="I3" s="14">
        <v>31.85</v>
      </c>
      <c r="J3" s="14">
        <v>35.225000000000001</v>
      </c>
      <c r="K3" s="14">
        <v>35.549999999999997</v>
      </c>
      <c r="L3" s="14">
        <v>35.950000000000003</v>
      </c>
      <c r="M3" s="14">
        <v>36.725000000000001</v>
      </c>
      <c r="N3" s="14">
        <f>1-(J3/H3)</f>
        <v>-0.14552845528455283</v>
      </c>
      <c r="O3" s="14">
        <f>(J3-H3)</f>
        <v>4.4750000000000014</v>
      </c>
      <c r="P3" s="14">
        <f>K3-H3</f>
        <v>4.7999999999999972</v>
      </c>
      <c r="Q3" s="14">
        <v>1971</v>
      </c>
      <c r="R3" s="14">
        <v>8</v>
      </c>
      <c r="S3" s="14">
        <v>4</v>
      </c>
      <c r="T3" s="14">
        <v>30.75</v>
      </c>
      <c r="U3" s="14">
        <v>2.5304809000000001</v>
      </c>
    </row>
    <row r="4" spans="2:21" x14ac:dyDescent="0.2">
      <c r="B4" s="14">
        <v>1971</v>
      </c>
      <c r="C4" s="14">
        <v>1</v>
      </c>
      <c r="D4" s="14">
        <v>2</v>
      </c>
      <c r="E4" s="14">
        <v>34</v>
      </c>
      <c r="G4" s="14">
        <v>1972</v>
      </c>
      <c r="H4" s="14">
        <v>27.4025</v>
      </c>
      <c r="I4" s="14">
        <v>25.5</v>
      </c>
      <c r="J4" s="14">
        <v>25.017499999999998</v>
      </c>
      <c r="K4" s="14">
        <v>25.65</v>
      </c>
      <c r="L4" s="14">
        <v>27.072500000000002</v>
      </c>
      <c r="M4" s="14">
        <v>27.95</v>
      </c>
      <c r="N4" s="14">
        <f t="shared" ref="N4:N45" si="0">1-(J4/H4)</f>
        <v>8.7035854392847445E-2</v>
      </c>
      <c r="O4" s="14">
        <f t="shared" ref="O4:O45" si="1">(J4-H4)</f>
        <v>-2.3850000000000016</v>
      </c>
      <c r="P4" s="14">
        <f t="shared" ref="P4:P45" si="2">K4-H4</f>
        <v>-1.7525000000000013</v>
      </c>
      <c r="Q4" s="14">
        <v>1971</v>
      </c>
      <c r="R4" s="14">
        <v>9</v>
      </c>
      <c r="S4" s="14">
        <v>4</v>
      </c>
      <c r="T4" s="14">
        <v>31.85</v>
      </c>
      <c r="U4" s="14">
        <v>3.5199432000000002</v>
      </c>
    </row>
    <row r="5" spans="2:21" x14ac:dyDescent="0.2">
      <c r="B5" s="14">
        <v>1971</v>
      </c>
      <c r="C5" s="14">
        <v>1</v>
      </c>
      <c r="D5" s="14">
        <v>3</v>
      </c>
      <c r="E5" s="14">
        <v>37.799999999999997</v>
      </c>
      <c r="G5" s="14">
        <v>1973</v>
      </c>
      <c r="P5" s="14">
        <f t="shared" si="2"/>
        <v>0</v>
      </c>
      <c r="Q5" s="14">
        <v>1971</v>
      </c>
      <c r="R5" s="14">
        <v>9.1</v>
      </c>
      <c r="S5" s="14">
        <v>4</v>
      </c>
      <c r="T5" s="14">
        <v>35.225000000000001</v>
      </c>
      <c r="U5" s="14">
        <v>2.1577380000000002</v>
      </c>
    </row>
    <row r="6" spans="2:21" x14ac:dyDescent="0.2">
      <c r="B6" s="14">
        <v>1971</v>
      </c>
      <c r="C6" s="14">
        <v>1</v>
      </c>
      <c r="D6" s="14">
        <v>4</v>
      </c>
      <c r="E6" s="14">
        <v>27.8</v>
      </c>
      <c r="G6" s="14">
        <v>1974</v>
      </c>
      <c r="H6" s="14">
        <v>24.230250000000002</v>
      </c>
      <c r="I6" s="14">
        <v>31.823</v>
      </c>
      <c r="J6" s="14">
        <v>30.310500000000001</v>
      </c>
      <c r="K6" s="14">
        <v>33.728749999999998</v>
      </c>
      <c r="L6" s="14">
        <v>34.273249999999997</v>
      </c>
      <c r="M6" s="14">
        <v>16.546749999999999</v>
      </c>
      <c r="N6" s="14">
        <f>1-(J6/H6)</f>
        <v>-0.25093632958801493</v>
      </c>
      <c r="O6" s="14">
        <f t="shared" si="1"/>
        <v>6.0802499999999995</v>
      </c>
      <c r="P6" s="14">
        <f t="shared" si="2"/>
        <v>9.4984999999999964</v>
      </c>
      <c r="Q6" s="14">
        <v>1971</v>
      </c>
      <c r="R6" s="14">
        <v>10</v>
      </c>
      <c r="S6" s="14">
        <v>4</v>
      </c>
      <c r="T6" s="14">
        <v>35.549999999999997</v>
      </c>
      <c r="U6" s="14">
        <v>3.6272120000000001</v>
      </c>
    </row>
    <row r="7" spans="2:21" x14ac:dyDescent="0.2">
      <c r="B7" s="14">
        <v>1971</v>
      </c>
      <c r="C7" s="14">
        <v>1</v>
      </c>
      <c r="D7" s="14">
        <v>5</v>
      </c>
      <c r="E7" s="14">
        <v>35.799999999999997</v>
      </c>
      <c r="G7" s="14">
        <v>1975</v>
      </c>
      <c r="H7" s="14">
        <v>51.183</v>
      </c>
      <c r="I7" s="14">
        <v>43.862499999999997</v>
      </c>
      <c r="J7" s="14">
        <v>46.857250000000001</v>
      </c>
      <c r="K7" s="14">
        <v>45.223750000000003</v>
      </c>
      <c r="L7" s="14">
        <v>46.826999999999998</v>
      </c>
      <c r="M7" s="14">
        <v>26.861999999999998</v>
      </c>
      <c r="N7" s="14">
        <f t="shared" si="0"/>
        <v>8.451536643026003E-2</v>
      </c>
      <c r="O7" s="14">
        <f t="shared" si="1"/>
        <v>-4.3257499999999993</v>
      </c>
      <c r="P7" s="14">
        <f t="shared" si="2"/>
        <v>-5.9592499999999973</v>
      </c>
      <c r="Q7" s="14">
        <v>1971</v>
      </c>
      <c r="R7" s="14">
        <v>11</v>
      </c>
      <c r="S7" s="14">
        <v>4</v>
      </c>
      <c r="T7" s="14">
        <v>35.950000000000003</v>
      </c>
      <c r="U7" s="14">
        <v>4.5537530000000004</v>
      </c>
    </row>
    <row r="8" spans="2:21" x14ac:dyDescent="0.2">
      <c r="B8" s="14">
        <v>1971</v>
      </c>
      <c r="C8" s="14">
        <v>1</v>
      </c>
      <c r="D8" s="14">
        <v>6</v>
      </c>
      <c r="E8" s="14">
        <v>32.4</v>
      </c>
      <c r="G8" s="14">
        <v>1976</v>
      </c>
      <c r="H8" s="14">
        <v>39.960250000000002</v>
      </c>
      <c r="I8" s="14">
        <v>39.506500000000003</v>
      </c>
      <c r="J8" s="14">
        <v>40.111499999999999</v>
      </c>
      <c r="K8" s="14">
        <v>37.90325</v>
      </c>
      <c r="L8" s="14">
        <v>39.294750000000001</v>
      </c>
      <c r="M8" s="14">
        <v>23.262250000000002</v>
      </c>
      <c r="N8" s="14">
        <f t="shared" si="0"/>
        <v>-3.7850113550339515E-3</v>
      </c>
      <c r="O8" s="14">
        <f t="shared" si="1"/>
        <v>0.15124999999999744</v>
      </c>
      <c r="P8" s="14">
        <f t="shared" si="2"/>
        <v>-2.0570000000000022</v>
      </c>
      <c r="Q8" s="14">
        <v>1972</v>
      </c>
      <c r="R8" s="14">
        <v>8</v>
      </c>
      <c r="S8" s="14">
        <v>4</v>
      </c>
      <c r="T8" s="14">
        <v>27.4025</v>
      </c>
      <c r="U8" s="14">
        <v>1.8176426999999999</v>
      </c>
    </row>
    <row r="9" spans="2:21" x14ac:dyDescent="0.2">
      <c r="B9" s="14">
        <v>1971</v>
      </c>
      <c r="C9" s="14">
        <v>1</v>
      </c>
      <c r="D9" s="14">
        <v>7</v>
      </c>
      <c r="E9" s="14">
        <v>35.200000000000003</v>
      </c>
      <c r="G9" s="14">
        <v>1977</v>
      </c>
      <c r="H9" s="14">
        <v>26.075500000000002</v>
      </c>
      <c r="I9" s="14">
        <v>31.762499999999999</v>
      </c>
      <c r="J9" s="14">
        <v>28.737500000000001</v>
      </c>
      <c r="K9" s="14">
        <v>30.673500000000001</v>
      </c>
      <c r="L9" s="14">
        <v>33.154000000000003</v>
      </c>
      <c r="M9" s="14">
        <v>16.97025</v>
      </c>
      <c r="N9" s="14">
        <f t="shared" si="0"/>
        <v>-0.10208816705336421</v>
      </c>
      <c r="O9" s="14">
        <f t="shared" si="1"/>
        <v>2.661999999999999</v>
      </c>
      <c r="P9" s="14">
        <f t="shared" si="2"/>
        <v>4.597999999999999</v>
      </c>
      <c r="Q9" s="14">
        <v>1972</v>
      </c>
      <c r="R9" s="14">
        <v>9</v>
      </c>
      <c r="S9" s="14">
        <v>4</v>
      </c>
      <c r="T9" s="14">
        <v>25.5</v>
      </c>
      <c r="U9" s="14">
        <v>5.4843109999999999</v>
      </c>
    </row>
    <row r="10" spans="2:21" x14ac:dyDescent="0.2">
      <c r="B10" s="14">
        <v>1971</v>
      </c>
      <c r="C10" s="14">
        <v>1</v>
      </c>
      <c r="D10" s="14">
        <v>8</v>
      </c>
      <c r="E10" s="14">
        <v>28.7</v>
      </c>
      <c r="G10" s="14">
        <v>1978</v>
      </c>
      <c r="H10" s="14">
        <v>37.419249999999998</v>
      </c>
      <c r="I10" s="14">
        <v>34.878250000000001</v>
      </c>
      <c r="J10" s="14">
        <v>39.688000000000002</v>
      </c>
      <c r="K10" s="14">
        <v>39.627499999999998</v>
      </c>
      <c r="L10" s="14">
        <v>39.536749999999998</v>
      </c>
      <c r="M10" s="14">
        <v>20.721250000000001</v>
      </c>
      <c r="N10" s="14">
        <f t="shared" si="0"/>
        <v>-6.0630557801131912E-2</v>
      </c>
      <c r="O10" s="14">
        <f t="shared" si="1"/>
        <v>2.2687500000000043</v>
      </c>
      <c r="P10" s="14">
        <f t="shared" si="2"/>
        <v>2.2082499999999996</v>
      </c>
      <c r="Q10" s="14">
        <v>1972</v>
      </c>
      <c r="R10" s="14">
        <v>9.1</v>
      </c>
      <c r="S10" s="14">
        <v>4</v>
      </c>
      <c r="T10" s="14">
        <v>25.017499999999998</v>
      </c>
      <c r="U10" s="14">
        <v>4.5220155999999996</v>
      </c>
    </row>
    <row r="11" spans="2:21" x14ac:dyDescent="0.2">
      <c r="B11" s="14">
        <v>1971</v>
      </c>
      <c r="C11" s="14">
        <v>1</v>
      </c>
      <c r="D11" s="14">
        <v>9</v>
      </c>
      <c r="E11" s="14">
        <v>30.2</v>
      </c>
      <c r="G11" s="14">
        <v>1979</v>
      </c>
      <c r="H11" s="14">
        <v>35.67</v>
      </c>
      <c r="I11" s="14">
        <v>46.045000000000002</v>
      </c>
      <c r="J11" s="14">
        <v>38.357500000000002</v>
      </c>
      <c r="K11" s="14">
        <v>32.762500000000003</v>
      </c>
      <c r="L11" s="14">
        <v>38.585000000000001</v>
      </c>
      <c r="M11" s="14">
        <v>37.674999999999997</v>
      </c>
      <c r="N11" s="14">
        <f t="shared" si="0"/>
        <v>-7.5343425848051648E-2</v>
      </c>
      <c r="O11" s="14">
        <f t="shared" si="1"/>
        <v>2.6875</v>
      </c>
      <c r="P11" s="14">
        <f t="shared" si="2"/>
        <v>-2.9074999999999989</v>
      </c>
      <c r="Q11" s="14">
        <v>1972</v>
      </c>
      <c r="R11" s="14">
        <v>10</v>
      </c>
      <c r="S11" s="14">
        <v>4</v>
      </c>
      <c r="T11" s="14">
        <v>25.65</v>
      </c>
      <c r="U11" s="14">
        <v>2.3954262000000002</v>
      </c>
    </row>
    <row r="12" spans="2:21" x14ac:dyDescent="0.2">
      <c r="B12" s="14">
        <v>1971</v>
      </c>
      <c r="C12" s="14">
        <v>1</v>
      </c>
      <c r="D12" s="14">
        <v>10</v>
      </c>
      <c r="E12" s="14">
        <v>30.2</v>
      </c>
      <c r="G12" s="14">
        <v>1980</v>
      </c>
      <c r="H12" s="14">
        <v>42.505000000000003</v>
      </c>
      <c r="I12" s="14">
        <v>47.914999999999999</v>
      </c>
      <c r="J12" s="14">
        <v>52.302500000000002</v>
      </c>
      <c r="K12" s="14">
        <v>51.092500000000001</v>
      </c>
      <c r="L12" s="14">
        <v>52.994999999999997</v>
      </c>
      <c r="M12" s="14">
        <v>20.842500000000001</v>
      </c>
      <c r="N12" s="14">
        <f t="shared" si="0"/>
        <v>-0.23050229384778254</v>
      </c>
      <c r="O12" s="14">
        <f t="shared" si="1"/>
        <v>9.7974999999999994</v>
      </c>
      <c r="P12" s="14">
        <f t="shared" si="2"/>
        <v>8.5874999999999986</v>
      </c>
      <c r="Q12" s="14">
        <v>1972</v>
      </c>
      <c r="R12" s="14">
        <v>11</v>
      </c>
      <c r="S12" s="14">
        <v>4</v>
      </c>
      <c r="T12" s="14">
        <v>27.072500000000002</v>
      </c>
      <c r="U12" s="14">
        <v>3.6952706000000002</v>
      </c>
    </row>
    <row r="13" spans="2:21" x14ac:dyDescent="0.2">
      <c r="B13" s="14">
        <v>1971</v>
      </c>
      <c r="C13" s="14">
        <v>1</v>
      </c>
      <c r="D13" s="14">
        <v>11</v>
      </c>
      <c r="E13" s="14">
        <v>35.200000000000003</v>
      </c>
      <c r="G13" s="14">
        <v>1981</v>
      </c>
      <c r="H13" s="14">
        <v>34.817500000000003</v>
      </c>
      <c r="I13" s="14">
        <v>36.784999999999997</v>
      </c>
      <c r="J13" s="14">
        <v>34.905000000000001</v>
      </c>
      <c r="K13" s="14">
        <v>33.637500000000003</v>
      </c>
      <c r="L13" s="14">
        <v>40.777500000000003</v>
      </c>
      <c r="M13" s="14">
        <v>19.5425</v>
      </c>
      <c r="N13" s="14">
        <f t="shared" si="0"/>
        <v>-2.5131040425072637E-3</v>
      </c>
      <c r="O13" s="14">
        <f t="shared" si="1"/>
        <v>8.7499999999998579E-2</v>
      </c>
      <c r="P13" s="14">
        <f t="shared" si="2"/>
        <v>-1.1799999999999997</v>
      </c>
      <c r="Q13" s="14">
        <v>1974</v>
      </c>
      <c r="R13" s="14">
        <v>8</v>
      </c>
      <c r="S13" s="14">
        <v>4</v>
      </c>
      <c r="T13" s="14">
        <v>24.230250000000002</v>
      </c>
      <c r="U13" s="14">
        <v>1.7957395</v>
      </c>
    </row>
    <row r="14" spans="2:21" x14ac:dyDescent="0.2">
      <c r="B14" s="14">
        <v>1971</v>
      </c>
      <c r="C14" s="14">
        <v>1</v>
      </c>
      <c r="D14" s="14">
        <v>12</v>
      </c>
      <c r="E14" s="14">
        <v>40.5</v>
      </c>
      <c r="G14" s="14">
        <v>1982</v>
      </c>
      <c r="H14" s="14">
        <v>16.88</v>
      </c>
      <c r="I14" s="14">
        <v>26.164999999999999</v>
      </c>
      <c r="J14" s="14">
        <v>32.729999999999997</v>
      </c>
      <c r="K14" s="14">
        <v>33.82</v>
      </c>
      <c r="L14" s="14">
        <v>34.392499999999998</v>
      </c>
      <c r="M14" s="14">
        <v>27.497499999999999</v>
      </c>
      <c r="O14" s="14">
        <f>(J14-H14)</f>
        <v>15.849999999999998</v>
      </c>
      <c r="P14" s="14">
        <f t="shared" si="2"/>
        <v>16.940000000000001</v>
      </c>
      <c r="Q14" s="14">
        <v>1974</v>
      </c>
      <c r="R14" s="14">
        <v>9</v>
      </c>
      <c r="S14" s="14">
        <v>4</v>
      </c>
      <c r="T14" s="14">
        <v>31.823</v>
      </c>
      <c r="U14" s="14">
        <v>2.3915999999999999</v>
      </c>
    </row>
    <row r="15" spans="2:21" x14ac:dyDescent="0.2">
      <c r="B15" s="14">
        <v>1971</v>
      </c>
      <c r="C15" s="14">
        <v>1</v>
      </c>
      <c r="D15" s="14">
        <v>13</v>
      </c>
      <c r="E15" s="14">
        <v>42.2</v>
      </c>
      <c r="G15" s="14">
        <v>1983</v>
      </c>
      <c r="H15" s="14">
        <v>44.377499999999998</v>
      </c>
      <c r="I15" s="14">
        <v>46.3125</v>
      </c>
      <c r="J15" s="14">
        <v>51.0625</v>
      </c>
      <c r="K15" s="14">
        <v>50.73</v>
      </c>
      <c r="L15" s="14">
        <v>48.612499999999997</v>
      </c>
      <c r="M15" s="14">
        <v>38.537500000000001</v>
      </c>
      <c r="N15" s="14">
        <f>1-(J15/H15)</f>
        <v>-0.15063940059714942</v>
      </c>
      <c r="O15" s="14">
        <f t="shared" si="1"/>
        <v>6.6850000000000023</v>
      </c>
      <c r="P15" s="14">
        <f t="shared" si="2"/>
        <v>6.3524999999999991</v>
      </c>
      <c r="Q15" s="14">
        <v>1974</v>
      </c>
      <c r="R15" s="14">
        <v>9.1</v>
      </c>
      <c r="S15" s="14">
        <v>4</v>
      </c>
      <c r="T15" s="14">
        <v>30.310500000000001</v>
      </c>
      <c r="U15" s="14">
        <v>3.2505264</v>
      </c>
    </row>
    <row r="16" spans="2:21" x14ac:dyDescent="0.2">
      <c r="B16" s="14">
        <v>1971</v>
      </c>
      <c r="C16" s="14">
        <v>1</v>
      </c>
      <c r="D16" s="14">
        <v>14</v>
      </c>
      <c r="E16" s="14">
        <v>31.9</v>
      </c>
      <c r="G16" s="14">
        <v>1984</v>
      </c>
      <c r="H16" s="14">
        <v>36.722499999999997</v>
      </c>
      <c r="I16" s="14">
        <v>41.26</v>
      </c>
      <c r="J16" s="14">
        <v>44.6175</v>
      </c>
      <c r="K16" s="14">
        <v>42.652500000000003</v>
      </c>
      <c r="L16" s="14">
        <v>50.667499999999997</v>
      </c>
      <c r="M16" s="14">
        <v>33.365000000000002</v>
      </c>
      <c r="N16" s="14">
        <f t="shared" si="0"/>
        <v>-0.21499080944924787</v>
      </c>
      <c r="O16" s="14">
        <f t="shared" si="1"/>
        <v>7.8950000000000031</v>
      </c>
      <c r="P16" s="14">
        <f t="shared" si="2"/>
        <v>5.9300000000000068</v>
      </c>
      <c r="Q16" s="14">
        <v>1974</v>
      </c>
      <c r="R16" s="14">
        <v>10</v>
      </c>
      <c r="S16" s="14">
        <v>4</v>
      </c>
      <c r="T16" s="14">
        <v>33.728749999999998</v>
      </c>
      <c r="U16" s="14">
        <v>3.7573373999999999</v>
      </c>
    </row>
    <row r="17" spans="2:21" x14ac:dyDescent="0.2">
      <c r="B17" s="14">
        <v>1971</v>
      </c>
      <c r="C17" s="14">
        <v>2</v>
      </c>
      <c r="D17" s="14">
        <v>1</v>
      </c>
      <c r="E17" s="14">
        <v>33.4</v>
      </c>
      <c r="G17" s="14">
        <v>1985</v>
      </c>
      <c r="H17" s="14">
        <v>30.672499999999999</v>
      </c>
      <c r="I17" s="14">
        <v>35.027500000000003</v>
      </c>
      <c r="J17" s="14">
        <v>34.664999999999999</v>
      </c>
      <c r="K17" s="14">
        <v>35.270000000000003</v>
      </c>
      <c r="L17" s="14">
        <v>34.817500000000003</v>
      </c>
      <c r="M17" s="14">
        <v>20.4175</v>
      </c>
      <c r="N17" s="14">
        <f t="shared" si="0"/>
        <v>-0.13016545765751086</v>
      </c>
      <c r="O17" s="14">
        <f t="shared" si="1"/>
        <v>3.9924999999999997</v>
      </c>
      <c r="P17" s="14">
        <f t="shared" si="2"/>
        <v>4.5975000000000037</v>
      </c>
      <c r="Q17" s="14">
        <v>1974</v>
      </c>
      <c r="R17" s="14">
        <v>11</v>
      </c>
      <c r="S17" s="14">
        <v>4</v>
      </c>
      <c r="T17" s="14">
        <v>34.273249999999997</v>
      </c>
      <c r="U17" s="14">
        <v>2.2923566000000002</v>
      </c>
    </row>
    <row r="18" spans="2:21" x14ac:dyDescent="0.2">
      <c r="B18" s="14">
        <v>1971</v>
      </c>
      <c r="C18" s="14">
        <v>2</v>
      </c>
      <c r="D18" s="14">
        <v>2</v>
      </c>
      <c r="E18" s="14">
        <v>36</v>
      </c>
      <c r="G18" s="14">
        <v>1986</v>
      </c>
      <c r="H18" s="14">
        <v>40.8675</v>
      </c>
      <c r="I18" s="14">
        <v>43.65</v>
      </c>
      <c r="J18" s="14">
        <v>44.467500000000001</v>
      </c>
      <c r="K18" s="14">
        <v>44.192500000000003</v>
      </c>
      <c r="L18" s="14">
        <v>46.402500000000003</v>
      </c>
      <c r="M18" s="14">
        <v>40.3825</v>
      </c>
      <c r="N18" s="14">
        <f t="shared" si="0"/>
        <v>-8.8089557717012434E-2</v>
      </c>
      <c r="O18" s="14">
        <f t="shared" si="1"/>
        <v>3.6000000000000014</v>
      </c>
      <c r="P18" s="14">
        <f t="shared" si="2"/>
        <v>3.3250000000000028</v>
      </c>
      <c r="Q18" s="14">
        <v>1975</v>
      </c>
      <c r="R18" s="14">
        <v>8</v>
      </c>
      <c r="S18" s="14">
        <v>4</v>
      </c>
      <c r="T18" s="14">
        <v>51.183</v>
      </c>
      <c r="U18" s="14">
        <v>2.0319354999999999</v>
      </c>
    </row>
    <row r="19" spans="2:21" x14ac:dyDescent="0.2">
      <c r="B19" s="14">
        <v>1971</v>
      </c>
      <c r="C19" s="14">
        <v>2</v>
      </c>
      <c r="D19" s="14">
        <v>3</v>
      </c>
      <c r="E19" s="14">
        <v>33.299999999999997</v>
      </c>
      <c r="G19" s="14">
        <v>1987</v>
      </c>
      <c r="H19" s="14">
        <v>37.237499999999997</v>
      </c>
      <c r="I19" s="14">
        <v>39.567500000000003</v>
      </c>
      <c r="J19" s="14">
        <v>42.652500000000003</v>
      </c>
      <c r="K19" s="14">
        <v>40.93</v>
      </c>
      <c r="L19" s="14">
        <v>36.842500000000001</v>
      </c>
      <c r="M19" s="14">
        <v>30.4925</v>
      </c>
      <c r="N19" s="14">
        <f t="shared" si="0"/>
        <v>-0.14541792547834853</v>
      </c>
      <c r="O19" s="14">
        <f t="shared" si="1"/>
        <v>5.4150000000000063</v>
      </c>
      <c r="P19" s="14">
        <f t="shared" si="2"/>
        <v>3.6925000000000026</v>
      </c>
      <c r="Q19" s="14">
        <v>1975</v>
      </c>
      <c r="R19" s="14">
        <v>9</v>
      </c>
      <c r="S19" s="14">
        <v>4</v>
      </c>
      <c r="T19" s="14">
        <v>43.862499999999997</v>
      </c>
      <c r="U19" s="14">
        <v>5.4342338000000003</v>
      </c>
    </row>
    <row r="20" spans="2:21" x14ac:dyDescent="0.2">
      <c r="B20" s="14">
        <v>1971</v>
      </c>
      <c r="C20" s="14">
        <v>2</v>
      </c>
      <c r="D20" s="14">
        <v>4</v>
      </c>
      <c r="E20" s="14">
        <v>35.4</v>
      </c>
      <c r="G20" s="14">
        <v>1988</v>
      </c>
      <c r="H20" s="14">
        <v>62.92</v>
      </c>
      <c r="I20" s="14">
        <v>60.41</v>
      </c>
      <c r="J20" s="14">
        <v>57.292499999999997</v>
      </c>
      <c r="K20" s="14">
        <v>59.35</v>
      </c>
      <c r="L20" s="14">
        <v>61.012500000000003</v>
      </c>
      <c r="M20" s="14">
        <v>27.072500000000002</v>
      </c>
      <c r="N20" s="14">
        <f t="shared" si="0"/>
        <v>8.9438970120788386E-2</v>
      </c>
      <c r="O20" s="14">
        <f t="shared" si="1"/>
        <v>-5.6275000000000048</v>
      </c>
      <c r="P20" s="14">
        <f t="shared" si="2"/>
        <v>-3.5700000000000003</v>
      </c>
      <c r="Q20" s="14">
        <v>1975</v>
      </c>
      <c r="R20" s="14">
        <v>9.1</v>
      </c>
      <c r="S20" s="14">
        <v>4</v>
      </c>
      <c r="T20" s="14">
        <v>46.857250000000001</v>
      </c>
      <c r="U20" s="14">
        <v>3.7922449999999999</v>
      </c>
    </row>
    <row r="21" spans="2:21" x14ac:dyDescent="0.2">
      <c r="B21" s="14">
        <v>1971</v>
      </c>
      <c r="C21" s="14">
        <v>2</v>
      </c>
      <c r="D21" s="14">
        <v>5</v>
      </c>
      <c r="E21" s="14">
        <v>32.4</v>
      </c>
      <c r="G21" s="14">
        <v>1989</v>
      </c>
      <c r="H21" s="14">
        <v>42.5</v>
      </c>
      <c r="I21" s="14">
        <v>41.23</v>
      </c>
      <c r="J21" s="14">
        <v>39.534999999999997</v>
      </c>
      <c r="K21" s="14">
        <v>40.717500000000001</v>
      </c>
      <c r="L21" s="14">
        <v>37.842500000000001</v>
      </c>
      <c r="M21" s="14">
        <v>18.09</v>
      </c>
      <c r="N21" s="14">
        <f t="shared" si="0"/>
        <v>6.9764705882353062E-2</v>
      </c>
      <c r="O21" s="14">
        <f t="shared" si="1"/>
        <v>-2.9650000000000034</v>
      </c>
      <c r="P21" s="14">
        <f t="shared" si="2"/>
        <v>-1.7824999999999989</v>
      </c>
      <c r="Q21" s="14">
        <v>1975</v>
      </c>
      <c r="R21" s="14">
        <v>10</v>
      </c>
      <c r="S21" s="14">
        <v>4</v>
      </c>
      <c r="T21" s="14">
        <v>45.223750000000003</v>
      </c>
      <c r="U21" s="14">
        <v>1.9243058</v>
      </c>
    </row>
    <row r="22" spans="2:21" x14ac:dyDescent="0.2">
      <c r="B22" s="14">
        <v>1971</v>
      </c>
      <c r="C22" s="14">
        <v>2</v>
      </c>
      <c r="D22" s="14">
        <v>6</v>
      </c>
      <c r="E22" s="14">
        <v>37</v>
      </c>
      <c r="G22" s="14">
        <v>1990</v>
      </c>
      <c r="H22" s="14">
        <v>50.91</v>
      </c>
      <c r="I22" s="14">
        <v>50.85</v>
      </c>
      <c r="J22" s="14">
        <v>49.274999999999999</v>
      </c>
      <c r="K22" s="14">
        <v>53.875</v>
      </c>
      <c r="L22" s="14">
        <v>48.672499999999999</v>
      </c>
      <c r="M22" s="14">
        <v>26.4375</v>
      </c>
      <c r="N22" s="14">
        <f t="shared" si="0"/>
        <v>3.2115497937536763E-2</v>
      </c>
      <c r="O22" s="14">
        <f t="shared" si="1"/>
        <v>-1.634999999999998</v>
      </c>
      <c r="P22" s="14">
        <f t="shared" si="2"/>
        <v>2.9650000000000034</v>
      </c>
      <c r="Q22" s="14">
        <v>1975</v>
      </c>
      <c r="R22" s="14">
        <v>11</v>
      </c>
      <c r="S22" s="14">
        <v>4</v>
      </c>
      <c r="T22" s="14">
        <v>46.826999999999998</v>
      </c>
      <c r="U22" s="14">
        <v>2.2069374000000002</v>
      </c>
    </row>
    <row r="23" spans="2:21" x14ac:dyDescent="0.2">
      <c r="B23" s="14">
        <v>1971</v>
      </c>
      <c r="C23" s="14">
        <v>2</v>
      </c>
      <c r="D23" s="14">
        <v>7</v>
      </c>
      <c r="E23" s="14">
        <v>38.1</v>
      </c>
      <c r="G23" s="14">
        <v>1991</v>
      </c>
      <c r="H23" s="14">
        <v>29.767499999999998</v>
      </c>
      <c r="I23" s="14">
        <v>29.1</v>
      </c>
      <c r="J23" s="14">
        <v>28.98</v>
      </c>
      <c r="K23" s="14">
        <v>29.28</v>
      </c>
      <c r="L23" s="14">
        <v>30.34</v>
      </c>
      <c r="M23" s="14">
        <v>22.655000000000001</v>
      </c>
      <c r="N23" s="14">
        <f t="shared" si="0"/>
        <v>2.6455026455026398E-2</v>
      </c>
      <c r="O23" s="14">
        <f t="shared" si="1"/>
        <v>-0.78749999999999787</v>
      </c>
      <c r="P23" s="14">
        <f t="shared" si="2"/>
        <v>-0.48749999999999716</v>
      </c>
      <c r="Q23" s="14">
        <v>1976</v>
      </c>
      <c r="R23" s="14">
        <v>8</v>
      </c>
      <c r="S23" s="14">
        <v>4</v>
      </c>
      <c r="T23" s="14">
        <v>39.960250000000002</v>
      </c>
      <c r="U23" s="14">
        <v>5.5724627</v>
      </c>
    </row>
    <row r="24" spans="2:21" x14ac:dyDescent="0.2">
      <c r="B24" s="14">
        <v>1971</v>
      </c>
      <c r="C24" s="14">
        <v>2</v>
      </c>
      <c r="D24" s="14">
        <v>8</v>
      </c>
      <c r="E24" s="14">
        <v>29.2</v>
      </c>
      <c r="G24" s="14">
        <v>1992</v>
      </c>
      <c r="H24" s="14">
        <v>42.582925000000003</v>
      </c>
      <c r="I24" s="14">
        <v>39.122324999999996</v>
      </c>
      <c r="J24" s="14">
        <v>38.242049999999999</v>
      </c>
      <c r="K24" s="14">
        <v>37.473700000000001</v>
      </c>
      <c r="L24" s="14">
        <v>40.45635</v>
      </c>
      <c r="M24" s="14">
        <v>17.889849999999999</v>
      </c>
      <c r="N24" s="14">
        <f t="shared" si="0"/>
        <v>0.10193933366484342</v>
      </c>
      <c r="O24" s="14">
        <f t="shared" si="1"/>
        <v>-4.340875000000004</v>
      </c>
      <c r="P24" s="14">
        <f t="shared" si="2"/>
        <v>-5.1092250000000021</v>
      </c>
      <c r="Q24" s="14">
        <v>1976</v>
      </c>
      <c r="R24" s="14">
        <v>9</v>
      </c>
      <c r="S24" s="14">
        <v>4</v>
      </c>
      <c r="T24" s="14">
        <v>39.506500000000003</v>
      </c>
      <c r="U24" s="14">
        <v>2.3966961000000002</v>
      </c>
    </row>
    <row r="25" spans="2:21" x14ac:dyDescent="0.2">
      <c r="B25" s="14">
        <v>1971</v>
      </c>
      <c r="C25" s="14">
        <v>2</v>
      </c>
      <c r="D25" s="14">
        <v>9</v>
      </c>
      <c r="E25" s="14">
        <v>33.1</v>
      </c>
      <c r="G25" s="14">
        <v>1993</v>
      </c>
      <c r="H25" s="14">
        <v>38.841000000000001</v>
      </c>
      <c r="I25" s="14">
        <v>36.154800000000002</v>
      </c>
      <c r="J25" s="14">
        <v>37.047175000000003</v>
      </c>
      <c r="K25" s="14">
        <v>35.501399999999997</v>
      </c>
      <c r="L25" s="14">
        <v>33.964700000000001</v>
      </c>
      <c r="M25" s="14">
        <v>17.15175</v>
      </c>
      <c r="N25" s="14">
        <f t="shared" si="0"/>
        <v>4.618380062305294E-2</v>
      </c>
      <c r="O25" s="14">
        <f t="shared" si="1"/>
        <v>-1.7938249999999982</v>
      </c>
      <c r="P25" s="14">
        <f t="shared" si="2"/>
        <v>-3.3396000000000043</v>
      </c>
      <c r="Q25" s="14">
        <v>1976</v>
      </c>
      <c r="R25" s="14">
        <v>9.1</v>
      </c>
      <c r="S25" s="14">
        <v>4</v>
      </c>
      <c r="T25" s="14">
        <v>40.111499999999999</v>
      </c>
      <c r="U25" s="14">
        <v>1.331</v>
      </c>
    </row>
    <row r="26" spans="2:21" x14ac:dyDescent="0.2">
      <c r="B26" s="14">
        <v>1971</v>
      </c>
      <c r="C26" s="14">
        <v>2</v>
      </c>
      <c r="D26" s="14">
        <v>10</v>
      </c>
      <c r="E26" s="14">
        <v>37.799999999999997</v>
      </c>
      <c r="G26" s="14">
        <v>1994</v>
      </c>
      <c r="H26" s="14">
        <v>34.115949999999998</v>
      </c>
      <c r="I26" s="14">
        <v>30.960875000000001</v>
      </c>
      <c r="J26" s="14">
        <v>33.002749999999999</v>
      </c>
      <c r="K26" s="14">
        <v>30.594850000000001</v>
      </c>
      <c r="L26" s="14">
        <v>32.787975000000003</v>
      </c>
      <c r="M26" s="14">
        <v>11.092675</v>
      </c>
      <c r="N26" s="14">
        <f t="shared" si="0"/>
        <v>3.2629898918247857E-2</v>
      </c>
      <c r="O26" s="14">
        <f t="shared" si="1"/>
        <v>-1.1131999999999991</v>
      </c>
      <c r="P26" s="14">
        <f t="shared" si="2"/>
        <v>-3.521099999999997</v>
      </c>
      <c r="Q26" s="14">
        <v>1976</v>
      </c>
      <c r="R26" s="14">
        <v>10</v>
      </c>
      <c r="S26" s="14">
        <v>4</v>
      </c>
      <c r="T26" s="14">
        <v>37.90325</v>
      </c>
      <c r="U26" s="14">
        <v>3.3885401000000002</v>
      </c>
    </row>
    <row r="27" spans="2:21" x14ac:dyDescent="0.2">
      <c r="B27" s="14">
        <v>1971</v>
      </c>
      <c r="C27" s="14">
        <v>2</v>
      </c>
      <c r="D27" s="14">
        <v>11</v>
      </c>
      <c r="E27" s="14">
        <v>39.5</v>
      </c>
      <c r="G27" s="14">
        <v>1995</v>
      </c>
      <c r="H27" s="14">
        <v>36.012692399999999</v>
      </c>
      <c r="I27" s="14">
        <v>41.966387699999999</v>
      </c>
      <c r="J27" s="14">
        <v>41.355914499999997</v>
      </c>
      <c r="K27" s="14">
        <v>42.7407836</v>
      </c>
      <c r="L27" s="14">
        <v>41.160686499999997</v>
      </c>
      <c r="M27" s="14">
        <v>29.3863178</v>
      </c>
      <c r="N27" s="14">
        <f t="shared" si="0"/>
        <v>-0.1483705256094654</v>
      </c>
      <c r="O27" s="14">
        <f t="shared" si="1"/>
        <v>5.3432220999999984</v>
      </c>
      <c r="P27" s="14">
        <f t="shared" si="2"/>
        <v>6.7280912000000015</v>
      </c>
      <c r="Q27" s="14">
        <v>1976</v>
      </c>
      <c r="R27" s="14">
        <v>11</v>
      </c>
      <c r="S27" s="14">
        <v>4</v>
      </c>
      <c r="T27" s="14">
        <v>39.294750000000001</v>
      </c>
      <c r="U27" s="14">
        <v>2.2774052</v>
      </c>
    </row>
    <row r="28" spans="2:21" x14ac:dyDescent="0.2">
      <c r="B28" s="14">
        <v>1971</v>
      </c>
      <c r="C28" s="14">
        <v>2</v>
      </c>
      <c r="D28" s="14">
        <v>12</v>
      </c>
      <c r="E28" s="14">
        <v>38.299999999999997</v>
      </c>
      <c r="G28" s="14">
        <v>1996</v>
      </c>
      <c r="H28" s="14">
        <v>26.472024000000001</v>
      </c>
      <c r="I28" s="14">
        <v>33.221748900000001</v>
      </c>
      <c r="J28" s="14">
        <v>26.554293900000001</v>
      </c>
      <c r="K28" s="14">
        <v>35.312904699999997</v>
      </c>
      <c r="L28" s="14">
        <v>37.337943899999999</v>
      </c>
      <c r="M28" s="14">
        <v>18.013653699999999</v>
      </c>
      <c r="N28" s="14">
        <f t="shared" si="0"/>
        <v>-3.1078054326332261E-3</v>
      </c>
      <c r="O28" s="14">
        <f t="shared" si="1"/>
        <v>8.2269900000000007E-2</v>
      </c>
      <c r="P28" s="14">
        <f t="shared" si="2"/>
        <v>8.840880699999996</v>
      </c>
      <c r="Q28" s="14">
        <v>1977</v>
      </c>
      <c r="R28" s="14">
        <v>8</v>
      </c>
      <c r="S28" s="14">
        <v>4</v>
      </c>
      <c r="T28" s="14">
        <v>26.075500000000002</v>
      </c>
      <c r="U28" s="14">
        <v>4.3900382999999996</v>
      </c>
    </row>
    <row r="29" spans="2:21" x14ac:dyDescent="0.2">
      <c r="B29" s="14">
        <v>1971</v>
      </c>
      <c r="C29" s="14">
        <v>2</v>
      </c>
      <c r="D29" s="14">
        <v>13</v>
      </c>
      <c r="E29" s="14">
        <v>34.799999999999997</v>
      </c>
      <c r="G29" s="14">
        <v>1997</v>
      </c>
      <c r="H29" s="14">
        <v>43.230431799999998</v>
      </c>
      <c r="I29" s="14">
        <v>42.328884899999998</v>
      </c>
      <c r="J29" s="14">
        <v>37.790983799999999</v>
      </c>
      <c r="K29" s="14">
        <v>36.354422300000003</v>
      </c>
      <c r="L29" s="14">
        <v>37.647171800000002</v>
      </c>
      <c r="M29" s="14">
        <v>18.807725399999999</v>
      </c>
      <c r="N29" s="14">
        <f t="shared" si="0"/>
        <v>0.12582451235196779</v>
      </c>
      <c r="O29" s="14">
        <f t="shared" si="1"/>
        <v>-5.4394479999999987</v>
      </c>
      <c r="P29" s="14">
        <f t="shared" si="2"/>
        <v>-6.876009499999995</v>
      </c>
      <c r="Q29" s="14">
        <v>1977</v>
      </c>
      <c r="R29" s="14">
        <v>9</v>
      </c>
      <c r="S29" s="14">
        <v>4</v>
      </c>
      <c r="T29" s="14">
        <v>31.762499999999999</v>
      </c>
      <c r="U29" s="14">
        <v>1.0845092999999999</v>
      </c>
    </row>
    <row r="30" spans="2:21" x14ac:dyDescent="0.2">
      <c r="B30" s="14">
        <v>1971</v>
      </c>
      <c r="C30" s="14">
        <v>2</v>
      </c>
      <c r="D30" s="14">
        <v>14</v>
      </c>
      <c r="E30" s="14">
        <v>38</v>
      </c>
      <c r="G30" s="14">
        <v>1998</v>
      </c>
      <c r="H30" s="14">
        <v>40.863692100000002</v>
      </c>
      <c r="I30" s="14">
        <v>48.0939032</v>
      </c>
      <c r="J30" s="14">
        <v>52.240373900000002</v>
      </c>
      <c r="K30" s="14">
        <v>52.806032399999999</v>
      </c>
      <c r="L30" s="14">
        <v>54.654971400000001</v>
      </c>
      <c r="M30" s="14">
        <v>28.463773799999998</v>
      </c>
      <c r="N30" s="14">
        <f t="shared" si="0"/>
        <v>-0.27840562649501766</v>
      </c>
      <c r="O30" s="14">
        <f t="shared" si="1"/>
        <v>11.3766818</v>
      </c>
      <c r="P30" s="14">
        <f t="shared" si="2"/>
        <v>11.942340299999998</v>
      </c>
      <c r="Q30" s="14">
        <v>1977</v>
      </c>
      <c r="R30" s="14">
        <v>9.1</v>
      </c>
      <c r="S30" s="14">
        <v>4</v>
      </c>
      <c r="T30" s="14">
        <v>28.737500000000001</v>
      </c>
      <c r="U30" s="14">
        <v>1.4536796000000001</v>
      </c>
    </row>
    <row r="31" spans="2:21" x14ac:dyDescent="0.2">
      <c r="B31" s="14">
        <v>1971</v>
      </c>
      <c r="C31" s="14">
        <v>3</v>
      </c>
      <c r="D31" s="14">
        <v>1</v>
      </c>
      <c r="E31" s="14">
        <v>35.5</v>
      </c>
      <c r="G31" s="14">
        <v>1999</v>
      </c>
      <c r="H31" s="14">
        <v>47.754686300000003</v>
      </c>
      <c r="I31" s="14">
        <v>40.548317400000002</v>
      </c>
      <c r="J31" s="14">
        <v>37.082539400000002</v>
      </c>
      <c r="K31" s="14">
        <v>45.810821300000001</v>
      </c>
      <c r="L31" s="14">
        <v>48.729201199999999</v>
      </c>
      <c r="M31" s="14">
        <v>19.1843906</v>
      </c>
      <c r="N31" s="14">
        <f t="shared" si="0"/>
        <v>0.22347852591798933</v>
      </c>
      <c r="O31" s="14">
        <f t="shared" si="1"/>
        <v>-10.672146900000001</v>
      </c>
      <c r="P31" s="14">
        <f t="shared" si="2"/>
        <v>-1.9438650000000024</v>
      </c>
      <c r="Q31" s="14">
        <v>1977</v>
      </c>
      <c r="R31" s="14">
        <v>10</v>
      </c>
      <c r="S31" s="14">
        <v>4</v>
      </c>
      <c r="T31" s="14">
        <v>30.673500000000001</v>
      </c>
      <c r="U31" s="14">
        <v>2.9265995999999999</v>
      </c>
    </row>
    <row r="32" spans="2:21" x14ac:dyDescent="0.2">
      <c r="B32" s="14">
        <v>1971</v>
      </c>
      <c r="C32" s="14">
        <v>3</v>
      </c>
      <c r="D32" s="14">
        <v>2</v>
      </c>
      <c r="E32" s="14">
        <v>37.6</v>
      </c>
      <c r="G32" s="14">
        <v>2000</v>
      </c>
      <c r="H32" s="14">
        <v>36.465415900000004</v>
      </c>
      <c r="I32" s="14">
        <v>42.6836354</v>
      </c>
      <c r="J32" s="14">
        <v>41.573239000000001</v>
      </c>
      <c r="K32" s="14">
        <v>44.460269500000003</v>
      </c>
      <c r="L32" s="14">
        <v>43.882863399999998</v>
      </c>
      <c r="M32" s="14">
        <v>24.206640199999999</v>
      </c>
      <c r="N32" s="14">
        <f t="shared" si="0"/>
        <v>-0.14007307949009284</v>
      </c>
      <c r="O32" s="14">
        <f t="shared" si="1"/>
        <v>5.1078230999999974</v>
      </c>
      <c r="P32" s="14">
        <f t="shared" si="2"/>
        <v>7.994853599999999</v>
      </c>
      <c r="Q32" s="14">
        <v>1977</v>
      </c>
      <c r="R32" s="14">
        <v>11</v>
      </c>
      <c r="S32" s="14">
        <v>4</v>
      </c>
      <c r="T32" s="14">
        <v>33.154000000000003</v>
      </c>
      <c r="U32" s="14">
        <v>1.8666971000000001</v>
      </c>
    </row>
    <row r="33" spans="2:21" x14ac:dyDescent="0.2">
      <c r="B33" s="14">
        <v>1971</v>
      </c>
      <c r="C33" s="14">
        <v>3</v>
      </c>
      <c r="D33" s="14">
        <v>3</v>
      </c>
      <c r="E33" s="14">
        <v>36.6</v>
      </c>
      <c r="G33" s="14">
        <v>2001</v>
      </c>
      <c r="H33" s="14">
        <v>22.302078099999999</v>
      </c>
      <c r="I33" s="14">
        <v>25.070735200000001</v>
      </c>
      <c r="J33" s="14">
        <v>27.9365907</v>
      </c>
      <c r="K33" s="14">
        <v>31.390698</v>
      </c>
      <c r="L33" s="14">
        <v>31.627083299999999</v>
      </c>
      <c r="M33" s="14">
        <v>27.5221804</v>
      </c>
      <c r="N33" s="14">
        <f t="shared" si="0"/>
        <v>-0.25264518287199444</v>
      </c>
      <c r="O33" s="14">
        <f t="shared" si="1"/>
        <v>5.6345126000000008</v>
      </c>
      <c r="P33" s="14">
        <f t="shared" si="2"/>
        <v>9.0886199000000012</v>
      </c>
      <c r="Q33" s="14">
        <v>1978</v>
      </c>
      <c r="R33" s="14">
        <v>8</v>
      </c>
      <c r="S33" s="14">
        <v>4</v>
      </c>
      <c r="T33" s="14">
        <v>37.419249999999998</v>
      </c>
      <c r="U33" s="14">
        <v>4.3575401999999999</v>
      </c>
    </row>
    <row r="34" spans="2:21" x14ac:dyDescent="0.2">
      <c r="B34" s="14">
        <v>1971</v>
      </c>
      <c r="C34" s="14">
        <v>3</v>
      </c>
      <c r="D34" s="14">
        <v>4</v>
      </c>
      <c r="E34" s="14">
        <v>39.299999999999997</v>
      </c>
      <c r="G34" s="14">
        <v>2002</v>
      </c>
      <c r="H34" s="14">
        <v>35.8446268</v>
      </c>
      <c r="I34" s="14">
        <v>43.987912100000003</v>
      </c>
      <c r="J34" s="14">
        <v>44.606480300000001</v>
      </c>
      <c r="K34" s="14">
        <v>45.802919500000002</v>
      </c>
      <c r="L34" s="14">
        <v>48.821596499999998</v>
      </c>
      <c r="M34" s="14">
        <v>36.398688800000002</v>
      </c>
      <c r="N34" s="14">
        <f t="shared" si="0"/>
        <v>-0.2444398026205703</v>
      </c>
      <c r="O34" s="14">
        <f t="shared" si="1"/>
        <v>8.7618535000000008</v>
      </c>
      <c r="P34" s="14">
        <f t="shared" si="2"/>
        <v>9.9582927000000012</v>
      </c>
      <c r="Q34" s="14">
        <v>1978</v>
      </c>
      <c r="R34" s="14">
        <v>9</v>
      </c>
      <c r="S34" s="14">
        <v>4</v>
      </c>
      <c r="T34" s="14">
        <v>34.878250000000001</v>
      </c>
      <c r="U34" s="14">
        <v>9.3462219999999991</v>
      </c>
    </row>
    <row r="35" spans="2:21" x14ac:dyDescent="0.2">
      <c r="B35" s="14">
        <v>1971</v>
      </c>
      <c r="C35" s="14">
        <v>3</v>
      </c>
      <c r="D35" s="14">
        <v>5</v>
      </c>
      <c r="E35" s="14">
        <v>37.6</v>
      </c>
      <c r="G35" s="14">
        <v>2003</v>
      </c>
      <c r="H35" s="14">
        <v>79.475419200000005</v>
      </c>
      <c r="I35" s="14">
        <v>82.518864300000004</v>
      </c>
      <c r="J35" s="14">
        <v>75.740281999999993</v>
      </c>
      <c r="K35" s="14">
        <v>91.372522900000007</v>
      </c>
      <c r="L35" s="14">
        <v>84.178925300000003</v>
      </c>
      <c r="M35" s="14">
        <v>39.633955800000003</v>
      </c>
      <c r="N35" s="14">
        <f t="shared" si="0"/>
        <v>4.699738909964768E-2</v>
      </c>
      <c r="O35" s="14">
        <f t="shared" si="1"/>
        <v>-3.7351372000000111</v>
      </c>
      <c r="P35" s="14">
        <f t="shared" si="2"/>
        <v>11.897103700000002</v>
      </c>
      <c r="Q35" s="14">
        <v>1978</v>
      </c>
      <c r="R35" s="14">
        <v>9.1</v>
      </c>
      <c r="S35" s="14">
        <v>4</v>
      </c>
      <c r="T35" s="14">
        <v>39.688000000000002</v>
      </c>
      <c r="U35" s="14">
        <v>3.2059291999999999</v>
      </c>
    </row>
    <row r="36" spans="2:21" x14ac:dyDescent="0.2">
      <c r="B36" s="14">
        <v>1971</v>
      </c>
      <c r="C36" s="14">
        <v>3</v>
      </c>
      <c r="D36" s="14">
        <v>6</v>
      </c>
      <c r="E36" s="14">
        <v>33.700000000000003</v>
      </c>
      <c r="G36" s="14">
        <v>2004</v>
      </c>
      <c r="H36" s="14">
        <v>60.836623500000002</v>
      </c>
      <c r="I36" s="14">
        <v>57.742454299999999</v>
      </c>
      <c r="J36" s="14">
        <v>53.767530499999999</v>
      </c>
      <c r="K36" s="14">
        <v>57.502667700000003</v>
      </c>
      <c r="L36" s="14">
        <v>63.4373857</v>
      </c>
      <c r="M36" s="14">
        <v>20.040624999999999</v>
      </c>
      <c r="N36" s="14">
        <f t="shared" si="0"/>
        <v>0.11619798393314851</v>
      </c>
      <c r="O36" s="14">
        <f t="shared" si="1"/>
        <v>-7.0690930000000023</v>
      </c>
      <c r="P36" s="14">
        <f t="shared" si="2"/>
        <v>-3.3339557999999982</v>
      </c>
      <c r="Q36" s="14">
        <v>1978</v>
      </c>
      <c r="R36" s="14">
        <v>10</v>
      </c>
      <c r="S36" s="14">
        <v>4</v>
      </c>
      <c r="T36" s="14">
        <v>39.627499999999998</v>
      </c>
      <c r="U36" s="14">
        <v>3.0201560999999999</v>
      </c>
    </row>
    <row r="37" spans="2:21" x14ac:dyDescent="0.2">
      <c r="B37" s="14">
        <v>1971</v>
      </c>
      <c r="C37" s="14">
        <v>3</v>
      </c>
      <c r="D37" s="14">
        <v>7</v>
      </c>
      <c r="E37" s="14">
        <v>36.200000000000003</v>
      </c>
      <c r="G37" s="14">
        <v>2005</v>
      </c>
      <c r="H37" s="14">
        <v>44.892849400000003</v>
      </c>
      <c r="I37" s="14">
        <v>37.2725212</v>
      </c>
      <c r="J37" s="14">
        <v>38.118406299999997</v>
      </c>
      <c r="K37" s="14">
        <v>38.839226400000001</v>
      </c>
      <c r="L37" s="14">
        <v>35.779789299999997</v>
      </c>
      <c r="M37" s="14">
        <v>23.916775000000001</v>
      </c>
      <c r="N37" s="14">
        <f t="shared" si="0"/>
        <v>0.15090249762582475</v>
      </c>
      <c r="O37" s="14">
        <f t="shared" si="1"/>
        <v>-6.7744431000000063</v>
      </c>
      <c r="P37" s="14">
        <f t="shared" si="2"/>
        <v>-6.0536230000000018</v>
      </c>
      <c r="Q37" s="14">
        <v>1978</v>
      </c>
      <c r="R37" s="14">
        <v>11</v>
      </c>
      <c r="S37" s="14">
        <v>4</v>
      </c>
      <c r="T37" s="14">
        <v>39.536749999999998</v>
      </c>
      <c r="U37" s="14">
        <v>1.5157232</v>
      </c>
    </row>
    <row r="38" spans="2:21" x14ac:dyDescent="0.2">
      <c r="B38" s="14">
        <v>1971</v>
      </c>
      <c r="C38" s="14">
        <v>3</v>
      </c>
      <c r="D38" s="14">
        <v>8</v>
      </c>
      <c r="E38" s="14">
        <v>34.299999999999997</v>
      </c>
      <c r="G38" s="14">
        <v>2006</v>
      </c>
      <c r="H38" s="14">
        <v>53.106450299999999</v>
      </c>
      <c r="I38" s="14">
        <v>45.245444900000003</v>
      </c>
      <c r="J38" s="14">
        <v>33.828997100000002</v>
      </c>
      <c r="K38" s="14">
        <v>36.68385</v>
      </c>
      <c r="L38" s="14">
        <v>35.486469999999997</v>
      </c>
      <c r="M38" s="14">
        <v>34.4634754</v>
      </c>
      <c r="N38" s="14">
        <f t="shared" si="0"/>
        <v>0.36299645506527101</v>
      </c>
      <c r="O38" s="14">
        <f t="shared" si="1"/>
        <v>-19.277453199999997</v>
      </c>
      <c r="P38" s="14">
        <f t="shared" si="2"/>
        <v>-16.422600299999999</v>
      </c>
      <c r="Q38" s="14">
        <v>1979</v>
      </c>
      <c r="R38" s="14">
        <v>8</v>
      </c>
      <c r="S38" s="14">
        <v>4</v>
      </c>
      <c r="T38" s="14">
        <v>35.67</v>
      </c>
      <c r="U38" s="14">
        <v>12.1102849</v>
      </c>
    </row>
    <row r="39" spans="2:21" x14ac:dyDescent="0.2">
      <c r="B39" s="14">
        <v>1971</v>
      </c>
      <c r="C39" s="14">
        <v>3</v>
      </c>
      <c r="D39" s="14">
        <v>9</v>
      </c>
      <c r="E39" s="14">
        <v>36.1</v>
      </c>
      <c r="G39" s="14">
        <v>2007</v>
      </c>
      <c r="P39" s="14">
        <f t="shared" si="2"/>
        <v>0</v>
      </c>
      <c r="Q39" s="14">
        <v>1979</v>
      </c>
      <c r="R39" s="14">
        <v>9</v>
      </c>
      <c r="S39" s="14">
        <v>4</v>
      </c>
      <c r="T39" s="14">
        <v>46.045000000000002</v>
      </c>
      <c r="U39" s="14">
        <v>1.6491108999999999</v>
      </c>
    </row>
    <row r="40" spans="2:21" x14ac:dyDescent="0.2">
      <c r="B40" s="14">
        <v>1971</v>
      </c>
      <c r="C40" s="14">
        <v>3</v>
      </c>
      <c r="D40" s="14">
        <v>10</v>
      </c>
      <c r="E40" s="14">
        <v>37.799999999999997</v>
      </c>
      <c r="G40" s="14">
        <v>2008</v>
      </c>
      <c r="H40" s="14">
        <v>76.689059599999993</v>
      </c>
      <c r="I40" s="14">
        <v>67.8763395</v>
      </c>
      <c r="J40" s="14">
        <v>81.781833599999999</v>
      </c>
      <c r="K40" s="14">
        <v>84.468315599999997</v>
      </c>
      <c r="L40" s="14">
        <v>86.091797799999995</v>
      </c>
      <c r="M40" s="14">
        <v>42.282615700000001</v>
      </c>
      <c r="N40" s="14">
        <f t="shared" si="0"/>
        <v>-6.6408090365995376E-2</v>
      </c>
      <c r="O40" s="14">
        <f t="shared" si="1"/>
        <v>5.0927740000000057</v>
      </c>
      <c r="P40" s="14">
        <f t="shared" si="2"/>
        <v>7.7792560000000037</v>
      </c>
      <c r="Q40" s="14">
        <v>1979</v>
      </c>
      <c r="R40" s="14">
        <v>9.1</v>
      </c>
      <c r="S40" s="14">
        <v>4</v>
      </c>
      <c r="T40" s="14">
        <v>38.357500000000002</v>
      </c>
      <c r="U40" s="14">
        <v>6.2252730999999999</v>
      </c>
    </row>
    <row r="41" spans="2:21" x14ac:dyDescent="0.2">
      <c r="B41" s="14">
        <v>1971</v>
      </c>
      <c r="C41" s="14">
        <v>3</v>
      </c>
      <c r="D41" s="14">
        <v>11</v>
      </c>
      <c r="E41" s="14">
        <v>39.299999999999997</v>
      </c>
      <c r="G41" s="14">
        <v>2009</v>
      </c>
      <c r="H41" s="14">
        <v>44.082500000000003</v>
      </c>
      <c r="I41" s="14">
        <v>46.417499999999997</v>
      </c>
      <c r="J41" s="14">
        <v>43.51</v>
      </c>
      <c r="K41" s="14">
        <v>51.094999999999999</v>
      </c>
      <c r="L41" s="14">
        <v>50.222499999999997</v>
      </c>
      <c r="M41" s="14">
        <v>23.14</v>
      </c>
      <c r="N41" s="14">
        <f t="shared" si="0"/>
        <v>1.2987012987013102E-2</v>
      </c>
      <c r="O41" s="14">
        <f t="shared" si="1"/>
        <v>-0.57250000000000512</v>
      </c>
      <c r="P41" s="14">
        <f t="shared" si="2"/>
        <v>7.0124999999999957</v>
      </c>
      <c r="Q41" s="14">
        <v>1979</v>
      </c>
      <c r="R41" s="14">
        <v>10</v>
      </c>
      <c r="S41" s="14">
        <v>4</v>
      </c>
      <c r="T41" s="14">
        <v>32.762500000000003</v>
      </c>
      <c r="U41" s="14">
        <v>12.604883600000001</v>
      </c>
    </row>
    <row r="42" spans="2:21" x14ac:dyDescent="0.2">
      <c r="B42" s="14">
        <v>1971</v>
      </c>
      <c r="C42" s="14">
        <v>3</v>
      </c>
      <c r="D42" s="14">
        <v>12</v>
      </c>
      <c r="E42" s="14">
        <v>36.6</v>
      </c>
      <c r="G42" s="14">
        <v>2010</v>
      </c>
      <c r="H42" s="14">
        <v>24.700080400000001</v>
      </c>
      <c r="I42" s="14">
        <v>24.186455899999999</v>
      </c>
      <c r="J42" s="14">
        <v>23.463007099999999</v>
      </c>
      <c r="K42" s="14">
        <v>24.440632000000001</v>
      </c>
      <c r="L42" s="14">
        <v>23.105435700000001</v>
      </c>
      <c r="M42" s="14">
        <v>13.0204874</v>
      </c>
      <c r="N42" s="14">
        <f t="shared" si="0"/>
        <v>5.008377624552196E-2</v>
      </c>
      <c r="O42" s="14">
        <f t="shared" si="1"/>
        <v>-1.2370733000000023</v>
      </c>
      <c r="P42" s="14">
        <f t="shared" si="2"/>
        <v>-0.25944840000000013</v>
      </c>
      <c r="Q42" s="14">
        <v>1979</v>
      </c>
      <c r="R42" s="14">
        <v>11</v>
      </c>
      <c r="S42" s="14">
        <v>4</v>
      </c>
      <c r="T42" s="14">
        <v>38.585000000000001</v>
      </c>
      <c r="U42" s="14">
        <v>12.688726000000001</v>
      </c>
    </row>
    <row r="43" spans="2:21" x14ac:dyDescent="0.2">
      <c r="B43" s="14">
        <v>1971</v>
      </c>
      <c r="C43" s="14">
        <v>3</v>
      </c>
      <c r="D43" s="14">
        <v>13</v>
      </c>
      <c r="E43" s="14">
        <v>41.1</v>
      </c>
      <c r="G43" s="14">
        <v>2011</v>
      </c>
      <c r="H43" s="14">
        <v>45.116835899999998</v>
      </c>
      <c r="I43" s="14">
        <v>39.7459706</v>
      </c>
      <c r="J43" s="14">
        <v>35.260642500000003</v>
      </c>
      <c r="K43" s="14">
        <v>39.882064900000003</v>
      </c>
      <c r="L43" s="14">
        <v>48.566443499999998</v>
      </c>
      <c r="M43" s="14">
        <v>27.515606900000002</v>
      </c>
      <c r="N43" s="14">
        <f t="shared" si="0"/>
        <v>0.21845932241006283</v>
      </c>
      <c r="O43" s="14">
        <f t="shared" si="1"/>
        <v>-9.8561933999999951</v>
      </c>
      <c r="P43" s="14">
        <f t="shared" si="2"/>
        <v>-5.234770999999995</v>
      </c>
      <c r="Q43" s="14">
        <v>1980</v>
      </c>
      <c r="R43" s="14">
        <v>8</v>
      </c>
      <c r="S43" s="14">
        <v>4</v>
      </c>
      <c r="T43" s="14">
        <v>42.505000000000003</v>
      </c>
      <c r="U43" s="14">
        <v>2.2862122999999999</v>
      </c>
    </row>
    <row r="44" spans="2:21" x14ac:dyDescent="0.2">
      <c r="B44" s="14">
        <v>1971</v>
      </c>
      <c r="C44" s="14">
        <v>3</v>
      </c>
      <c r="D44" s="14">
        <v>14</v>
      </c>
      <c r="E44" s="14">
        <v>36.299999999999997</v>
      </c>
      <c r="G44" s="14">
        <v>2012</v>
      </c>
      <c r="H44" s="14">
        <v>52.6380622</v>
      </c>
      <c r="I44" s="14">
        <v>54.959230499999997</v>
      </c>
      <c r="J44" s="14">
        <v>55.3869118</v>
      </c>
      <c r="K44" s="14">
        <v>55.129072899999997</v>
      </c>
      <c r="L44" s="14">
        <v>58.595059200000001</v>
      </c>
      <c r="M44" s="14">
        <v>27.072902899999999</v>
      </c>
      <c r="N44" s="14">
        <f t="shared" si="0"/>
        <v>-5.2221709635807967E-2</v>
      </c>
      <c r="O44" s="14">
        <f t="shared" si="1"/>
        <v>2.7488495999999998</v>
      </c>
      <c r="P44" s="14">
        <f t="shared" si="2"/>
        <v>2.4910106999999968</v>
      </c>
      <c r="Q44" s="14">
        <v>1980</v>
      </c>
      <c r="R44" s="14">
        <v>9</v>
      </c>
      <c r="S44" s="14">
        <v>4</v>
      </c>
      <c r="T44" s="14">
        <v>47.914999999999999</v>
      </c>
      <c r="U44" s="14">
        <v>3.6668470000000002</v>
      </c>
    </row>
    <row r="45" spans="2:21" x14ac:dyDescent="0.2">
      <c r="B45" s="14">
        <v>1971</v>
      </c>
      <c r="C45" s="14">
        <v>4</v>
      </c>
      <c r="D45" s="14">
        <v>1</v>
      </c>
      <c r="E45" s="14">
        <v>34.5</v>
      </c>
      <c r="G45" s="14">
        <v>2013</v>
      </c>
      <c r="H45" s="14">
        <v>34.951424099999997</v>
      </c>
      <c r="I45" s="14">
        <v>39.050164100000003</v>
      </c>
      <c r="J45" s="14">
        <v>40.0566891</v>
      </c>
      <c r="K45" s="14">
        <v>37.915016100000003</v>
      </c>
      <c r="L45" s="14">
        <v>40.6551045</v>
      </c>
      <c r="M45" s="14">
        <v>23.0102197</v>
      </c>
      <c r="N45" s="14">
        <f t="shared" si="0"/>
        <v>-0.14606743877998385</v>
      </c>
      <c r="O45" s="14">
        <f t="shared" si="1"/>
        <v>5.1052650000000028</v>
      </c>
      <c r="P45" s="14">
        <f t="shared" si="2"/>
        <v>2.9635920000000056</v>
      </c>
      <c r="Q45" s="14">
        <v>1980</v>
      </c>
      <c r="R45" s="14">
        <v>9.1</v>
      </c>
      <c r="S45" s="14">
        <v>4</v>
      </c>
      <c r="T45" s="14">
        <v>52.302500000000002</v>
      </c>
      <c r="U45" s="14">
        <v>1.9025487000000001</v>
      </c>
    </row>
    <row r="46" spans="2:21" x14ac:dyDescent="0.2">
      <c r="B46" s="14">
        <v>1971</v>
      </c>
      <c r="C46" s="14">
        <v>4</v>
      </c>
      <c r="D46" s="14">
        <v>2</v>
      </c>
      <c r="E46" s="14">
        <v>39.299999999999997</v>
      </c>
      <c r="Q46" s="14">
        <v>1980</v>
      </c>
      <c r="R46" s="14">
        <v>10</v>
      </c>
      <c r="S46" s="14">
        <v>4</v>
      </c>
      <c r="T46" s="14">
        <v>51.092500000000001</v>
      </c>
      <c r="U46" s="14">
        <v>3.4959726999999998</v>
      </c>
    </row>
    <row r="47" spans="2:21" x14ac:dyDescent="0.2">
      <c r="B47" s="14">
        <v>1971</v>
      </c>
      <c r="C47" s="14">
        <v>4</v>
      </c>
      <c r="D47" s="14">
        <v>3</v>
      </c>
      <c r="E47" s="14">
        <v>35.1</v>
      </c>
      <c r="N47" s="14">
        <f>AVERAGE(N3:N45)</f>
        <v>-2.6359095673996646E-2</v>
      </c>
      <c r="O47" s="14">
        <f>AVERAGE(O3:O45)</f>
        <v>0.76325276829268252</v>
      </c>
      <c r="P47" s="14">
        <f>AVERAGE(P3:P45)</f>
        <v>2.0558335534883727</v>
      </c>
      <c r="Q47" s="14">
        <v>1980</v>
      </c>
      <c r="R47" s="14">
        <v>11</v>
      </c>
      <c r="S47" s="14">
        <v>4</v>
      </c>
      <c r="T47" s="14">
        <v>52.994999999999997</v>
      </c>
      <c r="U47" s="14">
        <v>1.2257651000000001</v>
      </c>
    </row>
    <row r="48" spans="2:21" x14ac:dyDescent="0.2">
      <c r="B48" s="14">
        <v>1971</v>
      </c>
      <c r="C48" s="14">
        <v>4</v>
      </c>
      <c r="D48" s="14">
        <v>4</v>
      </c>
      <c r="E48" s="14">
        <v>39.6</v>
      </c>
      <c r="Q48" s="14">
        <v>1981</v>
      </c>
      <c r="R48" s="14">
        <v>8</v>
      </c>
      <c r="S48" s="14">
        <v>4</v>
      </c>
      <c r="T48" s="14">
        <v>34.817500000000003</v>
      </c>
      <c r="U48" s="14">
        <v>1.2268218</v>
      </c>
    </row>
    <row r="49" spans="2:21" x14ac:dyDescent="0.2">
      <c r="B49" s="14">
        <v>1971</v>
      </c>
      <c r="C49" s="14">
        <v>4</v>
      </c>
      <c r="D49" s="14">
        <v>5</v>
      </c>
      <c r="E49" s="14">
        <v>35.1</v>
      </c>
      <c r="Q49" s="14">
        <v>1981</v>
      </c>
      <c r="R49" s="14">
        <v>9</v>
      </c>
      <c r="S49" s="14">
        <v>4</v>
      </c>
      <c r="T49" s="14">
        <v>36.784999999999997</v>
      </c>
      <c r="U49" s="14">
        <v>2.3500426000000001</v>
      </c>
    </row>
    <row r="50" spans="2:21" x14ac:dyDescent="0.2">
      <c r="B50" s="14">
        <v>1971</v>
      </c>
      <c r="C50" s="14">
        <v>4</v>
      </c>
      <c r="D50" s="14">
        <v>6</v>
      </c>
      <c r="E50" s="14">
        <v>38.6</v>
      </c>
      <c r="Q50" s="14">
        <v>1981</v>
      </c>
      <c r="R50" s="14">
        <v>9.1</v>
      </c>
      <c r="S50" s="14">
        <v>4</v>
      </c>
      <c r="T50" s="14">
        <v>34.905000000000001</v>
      </c>
      <c r="U50" s="14">
        <v>10.5695616</v>
      </c>
    </row>
    <row r="51" spans="2:21" x14ac:dyDescent="0.2">
      <c r="B51" s="14">
        <v>1971</v>
      </c>
      <c r="C51" s="14">
        <v>4</v>
      </c>
      <c r="D51" s="14">
        <v>7</v>
      </c>
      <c r="E51" s="14">
        <v>40.200000000000003</v>
      </c>
      <c r="Q51" s="14">
        <v>1981</v>
      </c>
      <c r="R51" s="14">
        <v>10</v>
      </c>
      <c r="S51" s="14">
        <v>4</v>
      </c>
      <c r="T51" s="14">
        <v>33.637500000000003</v>
      </c>
      <c r="U51" s="14">
        <v>5.3195072999999997</v>
      </c>
    </row>
    <row r="52" spans="2:21" x14ac:dyDescent="0.2">
      <c r="B52" s="14">
        <v>1971</v>
      </c>
      <c r="C52" s="14">
        <v>4</v>
      </c>
      <c r="D52" s="14">
        <v>8</v>
      </c>
      <c r="E52" s="14">
        <v>30.8</v>
      </c>
      <c r="Q52" s="14">
        <v>1981</v>
      </c>
      <c r="R52" s="14">
        <v>11</v>
      </c>
      <c r="S52" s="14">
        <v>4</v>
      </c>
      <c r="T52" s="14">
        <v>40.777500000000003</v>
      </c>
      <c r="U52" s="14">
        <v>2.92869</v>
      </c>
    </row>
    <row r="53" spans="2:21" x14ac:dyDescent="0.2">
      <c r="B53" s="14">
        <v>1971</v>
      </c>
      <c r="C53" s="14">
        <v>4</v>
      </c>
      <c r="D53" s="14">
        <v>9</v>
      </c>
      <c r="E53" s="14">
        <v>28</v>
      </c>
      <c r="Q53" s="14">
        <v>1982</v>
      </c>
      <c r="R53" s="14">
        <v>8</v>
      </c>
      <c r="S53" s="14">
        <v>4</v>
      </c>
      <c r="T53" s="14">
        <v>16.88</v>
      </c>
      <c r="U53" s="14">
        <v>2.5433180000000002</v>
      </c>
    </row>
    <row r="54" spans="2:21" x14ac:dyDescent="0.2">
      <c r="B54" s="14">
        <v>1971</v>
      </c>
      <c r="C54" s="14">
        <v>4</v>
      </c>
      <c r="D54" s="14">
        <v>10</v>
      </c>
      <c r="E54" s="14">
        <v>36.4</v>
      </c>
      <c r="Q54" s="14">
        <v>1982</v>
      </c>
      <c r="R54" s="14">
        <v>9</v>
      </c>
      <c r="S54" s="14">
        <v>4</v>
      </c>
      <c r="T54" s="14">
        <v>26.164999999999999</v>
      </c>
      <c r="U54" s="14">
        <v>3.8351228000000002</v>
      </c>
    </row>
    <row r="55" spans="2:21" x14ac:dyDescent="0.2">
      <c r="B55" s="14">
        <v>1971</v>
      </c>
      <c r="C55" s="14">
        <v>4</v>
      </c>
      <c r="D55" s="14">
        <v>11</v>
      </c>
      <c r="E55" s="14">
        <v>29.8</v>
      </c>
      <c r="Q55" s="14">
        <v>1982</v>
      </c>
      <c r="R55" s="14">
        <v>9.1</v>
      </c>
      <c r="S55" s="14">
        <v>4</v>
      </c>
      <c r="T55" s="14">
        <v>32.729999999999997</v>
      </c>
      <c r="U55" s="14">
        <v>5.3924515</v>
      </c>
    </row>
    <row r="56" spans="2:21" x14ac:dyDescent="0.2">
      <c r="B56" s="14">
        <v>1971</v>
      </c>
      <c r="C56" s="14">
        <v>4</v>
      </c>
      <c r="D56" s="14">
        <v>12</v>
      </c>
      <c r="E56" s="14">
        <v>40.200000000000003</v>
      </c>
      <c r="Q56" s="14">
        <v>1982</v>
      </c>
      <c r="R56" s="14">
        <v>10</v>
      </c>
      <c r="S56" s="14">
        <v>4</v>
      </c>
      <c r="T56" s="14">
        <v>33.82</v>
      </c>
      <c r="U56" s="14">
        <v>2.7774448999999999</v>
      </c>
    </row>
    <row r="57" spans="2:21" x14ac:dyDescent="0.2">
      <c r="B57" s="14">
        <v>1971</v>
      </c>
      <c r="C57" s="14">
        <v>4</v>
      </c>
      <c r="D57" s="14">
        <v>13</v>
      </c>
      <c r="E57" s="14">
        <v>34.799999999999997</v>
      </c>
      <c r="Q57" s="14">
        <v>1982</v>
      </c>
      <c r="R57" s="14">
        <v>11</v>
      </c>
      <c r="S57" s="14">
        <v>4</v>
      </c>
      <c r="T57" s="14">
        <v>34.392499999999998</v>
      </c>
      <c r="U57" s="14">
        <v>1.3506634</v>
      </c>
    </row>
    <row r="58" spans="2:21" x14ac:dyDescent="0.2">
      <c r="B58" s="14">
        <v>1971</v>
      </c>
      <c r="C58" s="14">
        <v>4</v>
      </c>
      <c r="D58" s="14">
        <v>14</v>
      </c>
      <c r="E58" s="14">
        <v>31</v>
      </c>
      <c r="Q58" s="14">
        <v>1983</v>
      </c>
      <c r="R58" s="14">
        <v>8</v>
      </c>
      <c r="S58" s="14">
        <v>4</v>
      </c>
      <c r="T58" s="14">
        <v>44.377499999999998</v>
      </c>
      <c r="U58" s="14">
        <v>4.4611311999999996</v>
      </c>
    </row>
    <row r="59" spans="2:21" x14ac:dyDescent="0.2">
      <c r="B59" s="14">
        <v>1972</v>
      </c>
      <c r="C59" s="14">
        <v>1</v>
      </c>
      <c r="D59" s="14">
        <v>1</v>
      </c>
      <c r="E59" s="14">
        <v>29.64</v>
      </c>
      <c r="Q59" s="14">
        <v>1983</v>
      </c>
      <c r="R59" s="14">
        <v>9</v>
      </c>
      <c r="S59" s="14">
        <v>4</v>
      </c>
      <c r="T59" s="14">
        <v>46.3125</v>
      </c>
      <c r="U59" s="14">
        <v>6.0548734</v>
      </c>
    </row>
    <row r="60" spans="2:21" x14ac:dyDescent="0.2">
      <c r="B60" s="14">
        <v>1972</v>
      </c>
      <c r="C60" s="14">
        <v>1</v>
      </c>
      <c r="D60" s="14">
        <v>2</v>
      </c>
      <c r="E60" s="14">
        <v>28.31</v>
      </c>
      <c r="Q60" s="14">
        <v>1983</v>
      </c>
      <c r="R60" s="14">
        <v>9.1</v>
      </c>
      <c r="S60" s="14">
        <v>4</v>
      </c>
      <c r="T60" s="14">
        <v>51.0625</v>
      </c>
      <c r="U60" s="14">
        <v>2.4040989000000001</v>
      </c>
    </row>
    <row r="61" spans="2:21" x14ac:dyDescent="0.2">
      <c r="B61" s="14">
        <v>1972</v>
      </c>
      <c r="C61" s="14">
        <v>1</v>
      </c>
      <c r="D61" s="14">
        <v>3</v>
      </c>
      <c r="E61" s="14">
        <v>30.98</v>
      </c>
      <c r="Q61" s="14">
        <v>1983</v>
      </c>
      <c r="R61" s="14">
        <v>10</v>
      </c>
      <c r="S61" s="14">
        <v>4</v>
      </c>
      <c r="T61" s="14">
        <v>50.73</v>
      </c>
      <c r="U61" s="14">
        <v>1.7827881000000001</v>
      </c>
    </row>
    <row r="62" spans="2:21" x14ac:dyDescent="0.2">
      <c r="B62" s="14">
        <v>1972</v>
      </c>
      <c r="C62" s="14">
        <v>1</v>
      </c>
      <c r="D62" s="14">
        <v>4</v>
      </c>
      <c r="E62" s="14">
        <v>28.31</v>
      </c>
      <c r="Q62" s="14">
        <v>1983</v>
      </c>
      <c r="R62" s="14">
        <v>11</v>
      </c>
      <c r="S62" s="14">
        <v>4</v>
      </c>
      <c r="T62" s="14">
        <v>48.612499999999997</v>
      </c>
      <c r="U62" s="14">
        <v>5.6154985999999996</v>
      </c>
    </row>
    <row r="63" spans="2:21" x14ac:dyDescent="0.2">
      <c r="B63" s="14">
        <v>1972</v>
      </c>
      <c r="C63" s="14">
        <v>1</v>
      </c>
      <c r="D63" s="14">
        <v>5</v>
      </c>
      <c r="E63" s="14">
        <v>30.85</v>
      </c>
      <c r="Q63" s="14">
        <v>1984</v>
      </c>
      <c r="R63" s="14">
        <v>8</v>
      </c>
      <c r="S63" s="14">
        <v>4</v>
      </c>
      <c r="T63" s="14">
        <v>36.722499999999997</v>
      </c>
      <c r="U63" s="14">
        <v>4.0282698999999997</v>
      </c>
    </row>
    <row r="64" spans="2:21" x14ac:dyDescent="0.2">
      <c r="B64" s="14">
        <v>1972</v>
      </c>
      <c r="C64" s="14">
        <v>1</v>
      </c>
      <c r="D64" s="14">
        <v>6</v>
      </c>
      <c r="E64" s="14">
        <v>24.2</v>
      </c>
      <c r="Q64" s="14">
        <v>1984</v>
      </c>
      <c r="R64" s="14">
        <v>9</v>
      </c>
      <c r="S64" s="14">
        <v>4</v>
      </c>
      <c r="T64" s="14">
        <v>41.26</v>
      </c>
      <c r="U64" s="14">
        <v>5.7393378999999998</v>
      </c>
    </row>
    <row r="65" spans="2:21" x14ac:dyDescent="0.2">
      <c r="B65" s="14">
        <v>1972</v>
      </c>
      <c r="C65" s="14">
        <v>1</v>
      </c>
      <c r="D65" s="14">
        <v>7</v>
      </c>
      <c r="E65" s="14">
        <v>25.05</v>
      </c>
      <c r="Q65" s="14">
        <v>1984</v>
      </c>
      <c r="R65" s="14">
        <v>9.1</v>
      </c>
      <c r="S65" s="14">
        <v>4</v>
      </c>
      <c r="T65" s="14">
        <v>44.6175</v>
      </c>
      <c r="U65" s="14">
        <v>4.7703344999999997</v>
      </c>
    </row>
    <row r="66" spans="2:21" x14ac:dyDescent="0.2">
      <c r="B66" s="14">
        <v>1972</v>
      </c>
      <c r="C66" s="14">
        <v>1</v>
      </c>
      <c r="D66" s="14">
        <v>8</v>
      </c>
      <c r="E66" s="14">
        <v>28.43</v>
      </c>
      <c r="Q66" s="14">
        <v>1984</v>
      </c>
      <c r="R66" s="14">
        <v>10</v>
      </c>
      <c r="S66" s="14">
        <v>4</v>
      </c>
      <c r="T66" s="14">
        <v>42.652500000000003</v>
      </c>
      <c r="U66" s="14">
        <v>4.8037858</v>
      </c>
    </row>
    <row r="67" spans="2:21" x14ac:dyDescent="0.2">
      <c r="B67" s="14">
        <v>1972</v>
      </c>
      <c r="C67" s="14">
        <v>1</v>
      </c>
      <c r="D67" s="14">
        <v>9</v>
      </c>
      <c r="E67" s="14">
        <v>26.86</v>
      </c>
      <c r="Q67" s="14">
        <v>1984</v>
      </c>
      <c r="R67" s="14">
        <v>11</v>
      </c>
      <c r="S67" s="14">
        <v>4</v>
      </c>
      <c r="T67" s="14">
        <v>50.667499999999997</v>
      </c>
      <c r="U67" s="14">
        <v>6.5224605999999996</v>
      </c>
    </row>
    <row r="68" spans="2:21" x14ac:dyDescent="0.2">
      <c r="B68" s="14">
        <v>1972</v>
      </c>
      <c r="C68" s="14">
        <v>1</v>
      </c>
      <c r="D68" s="14">
        <v>10</v>
      </c>
      <c r="E68" s="14">
        <v>29.04</v>
      </c>
      <c r="Q68" s="14">
        <v>1985</v>
      </c>
      <c r="R68" s="14">
        <v>8</v>
      </c>
      <c r="S68" s="14">
        <v>4</v>
      </c>
      <c r="T68" s="14">
        <v>30.672499999999999</v>
      </c>
      <c r="U68" s="14">
        <v>1.2917269</v>
      </c>
    </row>
    <row r="69" spans="2:21" x14ac:dyDescent="0.2">
      <c r="B69" s="14">
        <v>1972</v>
      </c>
      <c r="C69" s="14">
        <v>1</v>
      </c>
      <c r="D69" s="14">
        <v>11</v>
      </c>
      <c r="E69" s="14">
        <v>27.95</v>
      </c>
      <c r="Q69" s="14">
        <v>1985</v>
      </c>
      <c r="R69" s="14">
        <v>9</v>
      </c>
      <c r="S69" s="14">
        <v>4</v>
      </c>
      <c r="T69" s="14">
        <v>35.027500000000003</v>
      </c>
      <c r="U69" s="14">
        <v>2.3443603</v>
      </c>
    </row>
    <row r="70" spans="2:21" x14ac:dyDescent="0.2">
      <c r="B70" s="14">
        <v>1972</v>
      </c>
      <c r="C70" s="14">
        <v>1</v>
      </c>
      <c r="D70" s="14">
        <v>12</v>
      </c>
      <c r="E70" s="14">
        <v>29.89</v>
      </c>
      <c r="Q70" s="14">
        <v>1985</v>
      </c>
      <c r="R70" s="14">
        <v>9.1</v>
      </c>
      <c r="S70" s="14">
        <v>4</v>
      </c>
      <c r="T70" s="14">
        <v>34.664999999999999</v>
      </c>
      <c r="U70" s="14">
        <v>3.8157961</v>
      </c>
    </row>
    <row r="71" spans="2:21" x14ac:dyDescent="0.2">
      <c r="B71" s="14">
        <v>1972</v>
      </c>
      <c r="C71" s="14">
        <v>1</v>
      </c>
      <c r="D71" s="14">
        <v>13</v>
      </c>
      <c r="E71" s="14">
        <v>24.2</v>
      </c>
      <c r="Q71" s="14">
        <v>1985</v>
      </c>
      <c r="R71" s="14">
        <v>10</v>
      </c>
      <c r="S71" s="14">
        <v>4</v>
      </c>
      <c r="T71" s="14">
        <v>35.270000000000003</v>
      </c>
      <c r="U71" s="14">
        <v>1.8847281</v>
      </c>
    </row>
    <row r="72" spans="2:21" x14ac:dyDescent="0.2">
      <c r="B72" s="14">
        <v>1972</v>
      </c>
      <c r="C72" s="14">
        <v>1</v>
      </c>
      <c r="D72" s="14">
        <v>14</v>
      </c>
      <c r="E72" s="14">
        <v>26.62</v>
      </c>
      <c r="Q72" s="14">
        <v>1985</v>
      </c>
      <c r="R72" s="14">
        <v>11</v>
      </c>
      <c r="S72" s="14">
        <v>4</v>
      </c>
      <c r="T72" s="14">
        <v>34.817500000000003</v>
      </c>
      <c r="U72" s="14">
        <v>3.1403436999999998</v>
      </c>
    </row>
    <row r="73" spans="2:21" x14ac:dyDescent="0.2">
      <c r="B73" s="14">
        <v>1972</v>
      </c>
      <c r="C73" s="14">
        <v>2</v>
      </c>
      <c r="D73" s="14">
        <v>1</v>
      </c>
      <c r="E73" s="14">
        <v>29.52</v>
      </c>
      <c r="Q73" s="14">
        <v>1986</v>
      </c>
      <c r="R73" s="14">
        <v>8</v>
      </c>
      <c r="S73" s="14">
        <v>4</v>
      </c>
      <c r="T73" s="14">
        <v>40.8675</v>
      </c>
      <c r="U73" s="14">
        <v>2.7305600999999999</v>
      </c>
    </row>
    <row r="74" spans="2:21" x14ac:dyDescent="0.2">
      <c r="B74" s="14">
        <v>1972</v>
      </c>
      <c r="C74" s="14">
        <v>2</v>
      </c>
      <c r="D74" s="14">
        <v>2</v>
      </c>
      <c r="E74" s="14">
        <v>27.1</v>
      </c>
      <c r="Q74" s="14">
        <v>1986</v>
      </c>
      <c r="R74" s="14">
        <v>9</v>
      </c>
      <c r="S74" s="14">
        <v>4</v>
      </c>
      <c r="T74" s="14">
        <v>43.65</v>
      </c>
      <c r="U74" s="14">
        <v>1.9220302</v>
      </c>
    </row>
    <row r="75" spans="2:21" x14ac:dyDescent="0.2">
      <c r="B75" s="14">
        <v>1972</v>
      </c>
      <c r="C75" s="14">
        <v>2</v>
      </c>
      <c r="D75" s="14">
        <v>3</v>
      </c>
      <c r="E75" s="14">
        <v>28.43</v>
      </c>
      <c r="Q75" s="14">
        <v>1986</v>
      </c>
      <c r="R75" s="14">
        <v>9.1</v>
      </c>
      <c r="S75" s="14">
        <v>4</v>
      </c>
      <c r="T75" s="14">
        <v>44.467500000000001</v>
      </c>
      <c r="U75" s="14">
        <v>2.3770623</v>
      </c>
    </row>
    <row r="76" spans="2:21" x14ac:dyDescent="0.2">
      <c r="B76" s="14">
        <v>1972</v>
      </c>
      <c r="C76" s="14">
        <v>2</v>
      </c>
      <c r="D76" s="14">
        <v>4</v>
      </c>
      <c r="E76" s="14">
        <v>26.01</v>
      </c>
      <c r="Q76" s="14">
        <v>1986</v>
      </c>
      <c r="R76" s="14">
        <v>10</v>
      </c>
      <c r="S76" s="14">
        <v>4</v>
      </c>
      <c r="T76" s="14">
        <v>44.192500000000003</v>
      </c>
      <c r="U76" s="14">
        <v>3.2230458999999998</v>
      </c>
    </row>
    <row r="77" spans="2:21" x14ac:dyDescent="0.2">
      <c r="B77" s="14">
        <v>1972</v>
      </c>
      <c r="C77" s="14">
        <v>2</v>
      </c>
      <c r="D77" s="14">
        <v>5</v>
      </c>
      <c r="E77" s="14">
        <v>26.14</v>
      </c>
      <c r="Q77" s="14">
        <v>1986</v>
      </c>
      <c r="R77" s="14">
        <v>11</v>
      </c>
      <c r="S77" s="14">
        <v>4</v>
      </c>
      <c r="T77" s="14">
        <v>46.402500000000003</v>
      </c>
      <c r="U77" s="14">
        <v>2.9681348999999999</v>
      </c>
    </row>
    <row r="78" spans="2:21" x14ac:dyDescent="0.2">
      <c r="B78" s="14">
        <v>1972</v>
      </c>
      <c r="C78" s="14">
        <v>2</v>
      </c>
      <c r="D78" s="14">
        <v>6</v>
      </c>
      <c r="E78" s="14">
        <v>21.05</v>
      </c>
      <c r="Q78" s="14">
        <v>1987</v>
      </c>
      <c r="R78" s="14">
        <v>8</v>
      </c>
      <c r="S78" s="14">
        <v>4</v>
      </c>
      <c r="T78" s="14">
        <v>37.237499999999997</v>
      </c>
      <c r="U78" s="14">
        <v>6.7636744000000002</v>
      </c>
    </row>
    <row r="79" spans="2:21" x14ac:dyDescent="0.2">
      <c r="B79" s="14">
        <v>1972</v>
      </c>
      <c r="C79" s="14">
        <v>2</v>
      </c>
      <c r="D79" s="14">
        <v>7</v>
      </c>
      <c r="E79" s="14">
        <v>22.99</v>
      </c>
      <c r="Q79" s="14">
        <v>1987</v>
      </c>
      <c r="R79" s="14">
        <v>9</v>
      </c>
      <c r="S79" s="14">
        <v>4</v>
      </c>
      <c r="T79" s="14">
        <v>39.567500000000003</v>
      </c>
      <c r="U79" s="14">
        <v>6.4796573000000004</v>
      </c>
    </row>
    <row r="80" spans="2:21" x14ac:dyDescent="0.2">
      <c r="B80" s="14">
        <v>1972</v>
      </c>
      <c r="C80" s="14">
        <v>2</v>
      </c>
      <c r="D80" s="14">
        <v>8</v>
      </c>
      <c r="E80" s="14">
        <v>28.31</v>
      </c>
      <c r="Q80" s="14">
        <v>1987</v>
      </c>
      <c r="R80" s="14">
        <v>9.1</v>
      </c>
      <c r="S80" s="14">
        <v>4</v>
      </c>
      <c r="T80" s="14">
        <v>42.652500000000003</v>
      </c>
      <c r="U80" s="14">
        <v>0.861873</v>
      </c>
    </row>
    <row r="81" spans="2:21" x14ac:dyDescent="0.2">
      <c r="B81" s="14">
        <v>1972</v>
      </c>
      <c r="C81" s="14">
        <v>2</v>
      </c>
      <c r="D81" s="14">
        <v>9</v>
      </c>
      <c r="E81" s="14">
        <v>21.78</v>
      </c>
      <c r="Q81" s="14">
        <v>1987</v>
      </c>
      <c r="R81" s="14">
        <v>10</v>
      </c>
      <c r="S81" s="14">
        <v>4</v>
      </c>
      <c r="T81" s="14">
        <v>40.93</v>
      </c>
      <c r="U81" s="14">
        <v>6.7069019000000001</v>
      </c>
    </row>
    <row r="82" spans="2:21" x14ac:dyDescent="0.2">
      <c r="B82" s="14">
        <v>1972</v>
      </c>
      <c r="C82" s="14">
        <v>2</v>
      </c>
      <c r="D82" s="14">
        <v>10</v>
      </c>
      <c r="E82" s="14">
        <v>23.59</v>
      </c>
      <c r="Q82" s="14">
        <v>1987</v>
      </c>
      <c r="R82" s="14">
        <v>11</v>
      </c>
      <c r="S82" s="14">
        <v>4</v>
      </c>
      <c r="T82" s="14">
        <v>36.842500000000001</v>
      </c>
      <c r="U82" s="14">
        <v>4.1219200999999996</v>
      </c>
    </row>
    <row r="83" spans="2:21" x14ac:dyDescent="0.2">
      <c r="B83" s="14">
        <v>1972</v>
      </c>
      <c r="C83" s="14">
        <v>2</v>
      </c>
      <c r="D83" s="14">
        <v>11</v>
      </c>
      <c r="E83" s="14">
        <v>24.2</v>
      </c>
      <c r="Q83" s="14">
        <v>1988</v>
      </c>
      <c r="R83" s="14">
        <v>8</v>
      </c>
      <c r="S83" s="14">
        <v>4</v>
      </c>
      <c r="T83" s="14">
        <v>62.92</v>
      </c>
      <c r="U83" s="14">
        <v>2.4944071000000001</v>
      </c>
    </row>
    <row r="84" spans="2:21" x14ac:dyDescent="0.2">
      <c r="B84" s="14">
        <v>1972</v>
      </c>
      <c r="C84" s="14">
        <v>2</v>
      </c>
      <c r="D84" s="14">
        <v>12</v>
      </c>
      <c r="E84" s="14">
        <v>24.32</v>
      </c>
      <c r="Q84" s="14">
        <v>1988</v>
      </c>
      <c r="R84" s="14">
        <v>9</v>
      </c>
      <c r="S84" s="14">
        <v>4</v>
      </c>
      <c r="T84" s="14">
        <v>60.41</v>
      </c>
      <c r="U84" s="14">
        <v>6.8092975999999998</v>
      </c>
    </row>
    <row r="85" spans="2:21" x14ac:dyDescent="0.2">
      <c r="B85" s="14">
        <v>1972</v>
      </c>
      <c r="C85" s="14">
        <v>2</v>
      </c>
      <c r="D85" s="14">
        <v>13</v>
      </c>
      <c r="E85" s="14">
        <v>21.3</v>
      </c>
      <c r="Q85" s="14">
        <v>1988</v>
      </c>
      <c r="R85" s="14">
        <v>9.1</v>
      </c>
      <c r="S85" s="14">
        <v>4</v>
      </c>
      <c r="T85" s="14">
        <v>57.292499999999997</v>
      </c>
      <c r="U85" s="14">
        <v>7.0736052999999997</v>
      </c>
    </row>
    <row r="86" spans="2:21" x14ac:dyDescent="0.2">
      <c r="B86" s="14">
        <v>1972</v>
      </c>
      <c r="C86" s="14">
        <v>2</v>
      </c>
      <c r="D86" s="14">
        <v>14</v>
      </c>
      <c r="E86" s="14">
        <v>23.84</v>
      </c>
      <c r="Q86" s="14">
        <v>1988</v>
      </c>
      <c r="R86" s="14">
        <v>10</v>
      </c>
      <c r="S86" s="14">
        <v>4</v>
      </c>
      <c r="T86" s="14">
        <v>59.35</v>
      </c>
      <c r="U86" s="14">
        <v>4.4091345000000004</v>
      </c>
    </row>
    <row r="87" spans="2:21" x14ac:dyDescent="0.2">
      <c r="B87" s="14">
        <v>1972</v>
      </c>
      <c r="C87" s="14">
        <v>3</v>
      </c>
      <c r="D87" s="14">
        <v>1</v>
      </c>
      <c r="E87" s="14">
        <v>25.41</v>
      </c>
      <c r="Q87" s="14">
        <v>1988</v>
      </c>
      <c r="R87" s="14">
        <v>11</v>
      </c>
      <c r="S87" s="14">
        <v>4</v>
      </c>
      <c r="T87" s="14">
        <v>61.012500000000003</v>
      </c>
      <c r="U87" s="14">
        <v>6.0309445000000004</v>
      </c>
    </row>
    <row r="88" spans="2:21" x14ac:dyDescent="0.2">
      <c r="B88" s="14">
        <v>1972</v>
      </c>
      <c r="C88" s="14">
        <v>3</v>
      </c>
      <c r="D88" s="14">
        <v>2</v>
      </c>
      <c r="E88" s="14">
        <v>27.83</v>
      </c>
      <c r="Q88" s="14">
        <v>1989</v>
      </c>
      <c r="R88" s="14">
        <v>8</v>
      </c>
      <c r="S88" s="14">
        <v>4</v>
      </c>
      <c r="T88" s="14">
        <v>42.5</v>
      </c>
      <c r="U88" s="14">
        <v>4.5968830000000001</v>
      </c>
    </row>
    <row r="89" spans="2:21" x14ac:dyDescent="0.2">
      <c r="B89" s="14">
        <v>1972</v>
      </c>
      <c r="C89" s="14">
        <v>3</v>
      </c>
      <c r="D89" s="14">
        <v>3</v>
      </c>
      <c r="E89" s="14">
        <v>27.83</v>
      </c>
      <c r="Q89" s="14">
        <v>1989</v>
      </c>
      <c r="R89" s="14">
        <v>9</v>
      </c>
      <c r="S89" s="14">
        <v>4</v>
      </c>
      <c r="T89" s="14">
        <v>41.23</v>
      </c>
      <c r="U89" s="14">
        <v>2.4370883999999999</v>
      </c>
    </row>
    <row r="90" spans="2:21" x14ac:dyDescent="0.2">
      <c r="B90" s="14">
        <v>1972</v>
      </c>
      <c r="C90" s="14">
        <v>3</v>
      </c>
      <c r="D90" s="14">
        <v>4</v>
      </c>
      <c r="E90" s="14">
        <v>23.35</v>
      </c>
      <c r="Q90" s="14">
        <v>1989</v>
      </c>
      <c r="R90" s="14">
        <v>9.1</v>
      </c>
      <c r="S90" s="14">
        <v>4</v>
      </c>
      <c r="T90" s="14">
        <v>39.534999999999997</v>
      </c>
      <c r="U90" s="14">
        <v>2.359216</v>
      </c>
    </row>
    <row r="91" spans="2:21" x14ac:dyDescent="0.2">
      <c r="B91" s="14">
        <v>1972</v>
      </c>
      <c r="C91" s="14">
        <v>3</v>
      </c>
      <c r="D91" s="14">
        <v>5</v>
      </c>
      <c r="E91" s="14">
        <v>22.51</v>
      </c>
      <c r="Q91" s="14">
        <v>1989</v>
      </c>
      <c r="R91" s="14">
        <v>10</v>
      </c>
      <c r="S91" s="14">
        <v>4</v>
      </c>
      <c r="T91" s="14">
        <v>40.717500000000001</v>
      </c>
      <c r="U91" s="14">
        <v>5.5382389999999999</v>
      </c>
    </row>
    <row r="92" spans="2:21" x14ac:dyDescent="0.2">
      <c r="B92" s="14">
        <v>1972</v>
      </c>
      <c r="C92" s="14">
        <v>3</v>
      </c>
      <c r="D92" s="14">
        <v>6</v>
      </c>
      <c r="E92" s="14">
        <v>24.8</v>
      </c>
      <c r="Q92" s="14">
        <v>1989</v>
      </c>
      <c r="R92" s="14">
        <v>11</v>
      </c>
      <c r="S92" s="14">
        <v>4</v>
      </c>
      <c r="T92" s="14">
        <v>37.842500000000001</v>
      </c>
      <c r="U92" s="14">
        <v>3.7995559000000001</v>
      </c>
    </row>
    <row r="93" spans="2:21" x14ac:dyDescent="0.2">
      <c r="B93" s="14">
        <v>1972</v>
      </c>
      <c r="C93" s="14">
        <v>3</v>
      </c>
      <c r="D93" s="14">
        <v>7</v>
      </c>
      <c r="E93" s="14">
        <v>21.05</v>
      </c>
      <c r="Q93" s="14">
        <v>1990</v>
      </c>
      <c r="R93" s="14">
        <v>8</v>
      </c>
      <c r="S93" s="14">
        <v>4</v>
      </c>
      <c r="T93" s="14">
        <v>50.91</v>
      </c>
      <c r="U93" s="14">
        <v>3.4872912</v>
      </c>
    </row>
    <row r="94" spans="2:21" x14ac:dyDescent="0.2">
      <c r="B94" s="14">
        <v>1972</v>
      </c>
      <c r="C94" s="14">
        <v>3</v>
      </c>
      <c r="D94" s="14">
        <v>8</v>
      </c>
      <c r="E94" s="14">
        <v>28.19</v>
      </c>
      <c r="Q94" s="14">
        <v>1990</v>
      </c>
      <c r="R94" s="14">
        <v>9</v>
      </c>
      <c r="S94" s="14">
        <v>4</v>
      </c>
      <c r="T94" s="14">
        <v>50.85</v>
      </c>
      <c r="U94" s="14">
        <v>4.3115581000000001</v>
      </c>
    </row>
    <row r="95" spans="2:21" x14ac:dyDescent="0.2">
      <c r="B95" s="14">
        <v>1972</v>
      </c>
      <c r="C95" s="14">
        <v>3</v>
      </c>
      <c r="D95" s="14">
        <v>9</v>
      </c>
      <c r="E95" s="14">
        <v>20.69</v>
      </c>
      <c r="Q95" s="14">
        <v>1990</v>
      </c>
      <c r="R95" s="14">
        <v>9.1</v>
      </c>
      <c r="S95" s="14">
        <v>4</v>
      </c>
      <c r="T95" s="14">
        <v>49.274999999999999</v>
      </c>
      <c r="U95" s="14">
        <v>3.5286493999999999</v>
      </c>
    </row>
    <row r="96" spans="2:21" x14ac:dyDescent="0.2">
      <c r="B96" s="14">
        <v>1972</v>
      </c>
      <c r="C96" s="14">
        <v>3</v>
      </c>
      <c r="D96" s="14">
        <v>10</v>
      </c>
      <c r="E96" s="14">
        <v>25.53</v>
      </c>
      <c r="Q96" s="14">
        <v>1990</v>
      </c>
      <c r="R96" s="14">
        <v>10</v>
      </c>
      <c r="S96" s="14">
        <v>4</v>
      </c>
      <c r="T96" s="14">
        <v>53.875</v>
      </c>
      <c r="U96" s="14">
        <v>2.1580314999999999</v>
      </c>
    </row>
    <row r="97" spans="2:21" x14ac:dyDescent="0.2">
      <c r="B97" s="14">
        <v>1972</v>
      </c>
      <c r="C97" s="14">
        <v>3</v>
      </c>
      <c r="D97" s="14">
        <v>11</v>
      </c>
      <c r="E97" s="14">
        <v>24.2</v>
      </c>
      <c r="Q97" s="14">
        <v>1990</v>
      </c>
      <c r="R97" s="14">
        <v>11</v>
      </c>
      <c r="S97" s="14">
        <v>4</v>
      </c>
      <c r="T97" s="14">
        <v>48.672499999999999</v>
      </c>
      <c r="U97" s="14">
        <v>4.3540201999999999</v>
      </c>
    </row>
    <row r="98" spans="2:21" x14ac:dyDescent="0.2">
      <c r="B98" s="14">
        <v>1972</v>
      </c>
      <c r="C98" s="14">
        <v>3</v>
      </c>
      <c r="D98" s="14">
        <v>12</v>
      </c>
      <c r="E98" s="14">
        <v>21.54</v>
      </c>
      <c r="Q98" s="14">
        <v>1991</v>
      </c>
      <c r="R98" s="14">
        <v>8</v>
      </c>
      <c r="S98" s="14">
        <v>4</v>
      </c>
      <c r="T98" s="14">
        <v>29.767499999999998</v>
      </c>
      <c r="U98" s="14">
        <v>4.1376673999999998</v>
      </c>
    </row>
    <row r="99" spans="2:21" x14ac:dyDescent="0.2">
      <c r="B99" s="14">
        <v>1972</v>
      </c>
      <c r="C99" s="14">
        <v>3</v>
      </c>
      <c r="D99" s="14">
        <v>13</v>
      </c>
      <c r="E99" s="14">
        <v>21.3</v>
      </c>
      <c r="Q99" s="14">
        <v>1991</v>
      </c>
      <c r="R99" s="14">
        <v>9</v>
      </c>
      <c r="S99" s="14">
        <v>4</v>
      </c>
      <c r="T99" s="14">
        <v>29.1</v>
      </c>
      <c r="U99" s="14">
        <v>4.4978883999999999</v>
      </c>
    </row>
    <row r="100" spans="2:21" x14ac:dyDescent="0.2">
      <c r="B100" s="14">
        <v>1972</v>
      </c>
      <c r="C100" s="14">
        <v>3</v>
      </c>
      <c r="D100" s="14">
        <v>14</v>
      </c>
      <c r="E100" s="14">
        <v>23.47</v>
      </c>
      <c r="Q100" s="14">
        <v>1991</v>
      </c>
      <c r="R100" s="14">
        <v>9.1</v>
      </c>
      <c r="S100" s="14">
        <v>4</v>
      </c>
      <c r="T100" s="14">
        <v>28.98</v>
      </c>
      <c r="U100" s="14">
        <v>3.2847425000000001</v>
      </c>
    </row>
    <row r="101" spans="2:21" x14ac:dyDescent="0.2">
      <c r="B101" s="14">
        <v>1972</v>
      </c>
      <c r="C101" s="14">
        <v>4</v>
      </c>
      <c r="D101" s="14">
        <v>1</v>
      </c>
      <c r="E101" s="14">
        <v>27.35</v>
      </c>
      <c r="Q101" s="14">
        <v>1991</v>
      </c>
      <c r="R101" s="14">
        <v>10</v>
      </c>
      <c r="S101" s="14">
        <v>4</v>
      </c>
      <c r="T101" s="14">
        <v>29.28</v>
      </c>
      <c r="U101" s="14">
        <v>4.7701222999999997</v>
      </c>
    </row>
    <row r="102" spans="2:21" x14ac:dyDescent="0.2">
      <c r="B102" s="14">
        <v>1972</v>
      </c>
      <c r="C102" s="14">
        <v>4</v>
      </c>
      <c r="D102" s="14">
        <v>2</v>
      </c>
      <c r="E102" s="14">
        <v>28.56</v>
      </c>
      <c r="Q102" s="14">
        <v>1991</v>
      </c>
      <c r="R102" s="14">
        <v>11</v>
      </c>
      <c r="S102" s="14">
        <v>4</v>
      </c>
      <c r="T102" s="14">
        <v>30.34</v>
      </c>
      <c r="U102" s="14">
        <v>2.8665194000000001</v>
      </c>
    </row>
    <row r="103" spans="2:21" x14ac:dyDescent="0.2">
      <c r="B103" s="14">
        <v>1972</v>
      </c>
      <c r="C103" s="14">
        <v>4</v>
      </c>
      <c r="D103" s="14">
        <v>3</v>
      </c>
      <c r="E103" s="14">
        <v>22.99</v>
      </c>
      <c r="Q103" s="14">
        <v>1992</v>
      </c>
      <c r="R103" s="14">
        <v>8</v>
      </c>
      <c r="S103" s="14">
        <v>4</v>
      </c>
      <c r="T103" s="14">
        <v>42.582925000000003</v>
      </c>
      <c r="U103" s="14">
        <v>2.4090322</v>
      </c>
    </row>
    <row r="104" spans="2:21" x14ac:dyDescent="0.2">
      <c r="B104" s="14">
        <v>1972</v>
      </c>
      <c r="C104" s="14">
        <v>4</v>
      </c>
      <c r="D104" s="14">
        <v>4</v>
      </c>
      <c r="E104" s="14">
        <v>23.84</v>
      </c>
      <c r="Q104" s="14">
        <v>1992</v>
      </c>
      <c r="R104" s="14">
        <v>9</v>
      </c>
      <c r="S104" s="14">
        <v>4</v>
      </c>
      <c r="T104" s="14">
        <v>39.122324999999996</v>
      </c>
      <c r="U104" s="14">
        <v>2.9953202999999999</v>
      </c>
    </row>
    <row r="105" spans="2:21" x14ac:dyDescent="0.2">
      <c r="B105" s="14">
        <v>1972</v>
      </c>
      <c r="C105" s="14">
        <v>4</v>
      </c>
      <c r="D105" s="14">
        <v>5</v>
      </c>
      <c r="E105" s="14">
        <v>20.57</v>
      </c>
      <c r="Q105" s="14">
        <v>1992</v>
      </c>
      <c r="R105" s="14">
        <v>9.1</v>
      </c>
      <c r="S105" s="14">
        <v>4</v>
      </c>
      <c r="T105" s="14">
        <v>38.242049999999999</v>
      </c>
      <c r="U105" s="14">
        <v>3.5612872000000002</v>
      </c>
    </row>
    <row r="106" spans="2:21" x14ac:dyDescent="0.2">
      <c r="B106" s="14">
        <v>1972</v>
      </c>
      <c r="C106" s="14">
        <v>4</v>
      </c>
      <c r="D106" s="14">
        <v>6</v>
      </c>
      <c r="E106" s="14">
        <v>22.14</v>
      </c>
      <c r="Q106" s="14">
        <v>1992</v>
      </c>
      <c r="R106" s="14">
        <v>10</v>
      </c>
      <c r="S106" s="14">
        <v>4</v>
      </c>
      <c r="T106" s="14">
        <v>37.473700000000001</v>
      </c>
      <c r="U106" s="14">
        <v>2.4328123000000001</v>
      </c>
    </row>
    <row r="107" spans="2:21" x14ac:dyDescent="0.2">
      <c r="B107" s="14">
        <v>1972</v>
      </c>
      <c r="C107" s="14">
        <v>4</v>
      </c>
      <c r="D107" s="14">
        <v>7</v>
      </c>
      <c r="E107" s="14">
        <v>18.27</v>
      </c>
      <c r="Q107" s="14">
        <v>1992</v>
      </c>
      <c r="R107" s="14">
        <v>11</v>
      </c>
      <c r="S107" s="14">
        <v>4</v>
      </c>
      <c r="T107" s="14">
        <v>40.45635</v>
      </c>
      <c r="U107" s="14">
        <v>2.5075042000000001</v>
      </c>
    </row>
    <row r="108" spans="2:21" x14ac:dyDescent="0.2">
      <c r="B108" s="14">
        <v>1972</v>
      </c>
      <c r="C108" s="14">
        <v>4</v>
      </c>
      <c r="D108" s="14">
        <v>8</v>
      </c>
      <c r="E108" s="14">
        <v>24.68</v>
      </c>
      <c r="Q108" s="14">
        <v>1993</v>
      </c>
      <c r="R108" s="14">
        <v>8</v>
      </c>
      <c r="S108" s="14">
        <v>4</v>
      </c>
      <c r="T108" s="14">
        <v>38.841000000000001</v>
      </c>
      <c r="U108" s="14">
        <v>3.8170082000000001</v>
      </c>
    </row>
    <row r="109" spans="2:21" x14ac:dyDescent="0.2">
      <c r="B109" s="14">
        <v>1972</v>
      </c>
      <c r="C109" s="14">
        <v>4</v>
      </c>
      <c r="D109" s="14">
        <v>9</v>
      </c>
      <c r="E109" s="14">
        <v>32.67</v>
      </c>
      <c r="Q109" s="14">
        <v>1993</v>
      </c>
      <c r="R109" s="14">
        <v>9</v>
      </c>
      <c r="S109" s="14">
        <v>4</v>
      </c>
      <c r="T109" s="14">
        <v>36.154800000000002</v>
      </c>
      <c r="U109" s="14">
        <v>3.5575508999999998</v>
      </c>
    </row>
    <row r="110" spans="2:21" x14ac:dyDescent="0.2">
      <c r="B110" s="14">
        <v>1972</v>
      </c>
      <c r="C110" s="14">
        <v>4</v>
      </c>
      <c r="D110" s="14">
        <v>10</v>
      </c>
      <c r="E110" s="14">
        <v>24.44</v>
      </c>
      <c r="Q110" s="14">
        <v>1993</v>
      </c>
      <c r="R110" s="14">
        <v>9.1</v>
      </c>
      <c r="S110" s="14">
        <v>4</v>
      </c>
      <c r="T110" s="14">
        <v>37.047175000000003</v>
      </c>
      <c r="U110" s="14">
        <v>6.7760315000000002</v>
      </c>
    </row>
    <row r="111" spans="2:21" x14ac:dyDescent="0.2">
      <c r="B111" s="14">
        <v>1972</v>
      </c>
      <c r="C111" s="14">
        <v>4</v>
      </c>
      <c r="D111" s="14">
        <v>11</v>
      </c>
      <c r="E111" s="14">
        <v>31.94</v>
      </c>
      <c r="Q111" s="14">
        <v>1993</v>
      </c>
      <c r="R111" s="14">
        <v>10</v>
      </c>
      <c r="S111" s="14">
        <v>4</v>
      </c>
      <c r="T111" s="14">
        <v>35.501399999999997</v>
      </c>
      <c r="U111" s="14">
        <v>2.9044705</v>
      </c>
    </row>
    <row r="112" spans="2:21" x14ac:dyDescent="0.2">
      <c r="B112" s="14">
        <v>1972</v>
      </c>
      <c r="C112" s="14">
        <v>4</v>
      </c>
      <c r="D112" s="14">
        <v>12</v>
      </c>
      <c r="E112" s="14">
        <v>23.72</v>
      </c>
      <c r="Q112" s="14">
        <v>1993</v>
      </c>
      <c r="R112" s="14">
        <v>11</v>
      </c>
      <c r="S112" s="14">
        <v>4</v>
      </c>
      <c r="T112" s="14">
        <v>33.964700000000001</v>
      </c>
      <c r="U112" s="14">
        <v>1.8777755</v>
      </c>
    </row>
    <row r="113" spans="2:21" x14ac:dyDescent="0.2">
      <c r="B113" s="14">
        <v>1972</v>
      </c>
      <c r="C113" s="14">
        <v>4</v>
      </c>
      <c r="D113" s="14">
        <v>13</v>
      </c>
      <c r="E113" s="14">
        <v>18.510000000000002</v>
      </c>
      <c r="Q113" s="14">
        <v>1994</v>
      </c>
      <c r="R113" s="14">
        <v>8</v>
      </c>
      <c r="S113" s="14">
        <v>4</v>
      </c>
      <c r="T113" s="14">
        <v>34.115949999999998</v>
      </c>
      <c r="U113" s="14">
        <v>3.9291851000000002</v>
      </c>
    </row>
    <row r="114" spans="2:21" x14ac:dyDescent="0.2">
      <c r="B114" s="14">
        <v>1972</v>
      </c>
      <c r="C114" s="14">
        <v>4</v>
      </c>
      <c r="D114" s="14">
        <v>14</v>
      </c>
      <c r="E114" s="14">
        <v>27.83</v>
      </c>
      <c r="Q114" s="14">
        <v>1994</v>
      </c>
      <c r="R114" s="14">
        <v>9</v>
      </c>
      <c r="S114" s="14">
        <v>4</v>
      </c>
      <c r="T114" s="14">
        <v>30.960875000000001</v>
      </c>
      <c r="U114" s="14">
        <v>3.8073347000000002</v>
      </c>
    </row>
    <row r="115" spans="2:21" x14ac:dyDescent="0.2">
      <c r="B115" s="14">
        <v>1974</v>
      </c>
      <c r="C115" s="14">
        <v>1</v>
      </c>
      <c r="D115" s="14">
        <v>1</v>
      </c>
      <c r="E115" s="14">
        <v>15.972</v>
      </c>
      <c r="Q115" s="14">
        <v>1994</v>
      </c>
      <c r="R115" s="14">
        <v>9.1</v>
      </c>
      <c r="S115" s="14">
        <v>4</v>
      </c>
      <c r="T115" s="14">
        <v>33.002749999999999</v>
      </c>
      <c r="U115" s="14">
        <v>4.5855062000000002</v>
      </c>
    </row>
    <row r="116" spans="2:21" x14ac:dyDescent="0.2">
      <c r="B116" s="14">
        <v>1974</v>
      </c>
      <c r="C116" s="14">
        <v>1</v>
      </c>
      <c r="D116" s="14">
        <v>2</v>
      </c>
      <c r="E116" s="14">
        <v>18.149999999999999</v>
      </c>
      <c r="Q116" s="14">
        <v>1994</v>
      </c>
      <c r="R116" s="14">
        <v>10</v>
      </c>
      <c r="S116" s="14">
        <v>4</v>
      </c>
      <c r="T116" s="14">
        <v>30.594850000000001</v>
      </c>
      <c r="U116" s="14">
        <v>2.5735290000000002</v>
      </c>
    </row>
    <row r="117" spans="2:21" x14ac:dyDescent="0.2">
      <c r="B117" s="14">
        <v>1974</v>
      </c>
      <c r="C117" s="14">
        <v>1</v>
      </c>
      <c r="D117" s="14">
        <v>3</v>
      </c>
      <c r="E117" s="14">
        <v>27.225000000000001</v>
      </c>
      <c r="Q117" s="14">
        <v>1994</v>
      </c>
      <c r="R117" s="14">
        <v>11</v>
      </c>
      <c r="S117" s="14">
        <v>4</v>
      </c>
      <c r="T117" s="14">
        <v>32.787975000000003</v>
      </c>
      <c r="U117" s="14">
        <v>3.0645962</v>
      </c>
    </row>
    <row r="118" spans="2:21" x14ac:dyDescent="0.2">
      <c r="B118" s="14">
        <v>1974</v>
      </c>
      <c r="C118" s="14">
        <v>1</v>
      </c>
      <c r="D118" s="14">
        <v>4</v>
      </c>
      <c r="E118" s="14">
        <v>35.573999999999998</v>
      </c>
      <c r="Q118" s="14">
        <v>1995</v>
      </c>
      <c r="R118" s="14">
        <v>8</v>
      </c>
      <c r="S118" s="14">
        <v>4</v>
      </c>
      <c r="T118" s="14">
        <v>36.012692399999999</v>
      </c>
      <c r="U118" s="14">
        <v>5.1296980999999997</v>
      </c>
    </row>
    <row r="119" spans="2:21" x14ac:dyDescent="0.2">
      <c r="B119" s="14">
        <v>1974</v>
      </c>
      <c r="C119" s="14">
        <v>1</v>
      </c>
      <c r="D119" s="14">
        <v>5</v>
      </c>
      <c r="E119" s="14">
        <v>33.759</v>
      </c>
      <c r="Q119" s="14">
        <v>1995</v>
      </c>
      <c r="R119" s="14">
        <v>9</v>
      </c>
      <c r="S119" s="14">
        <v>4</v>
      </c>
      <c r="T119" s="14">
        <v>41.966387699999999</v>
      </c>
      <c r="U119" s="14">
        <v>2.3941835999999999</v>
      </c>
    </row>
    <row r="120" spans="2:21" x14ac:dyDescent="0.2">
      <c r="B120" s="14">
        <v>1974</v>
      </c>
      <c r="C120" s="14">
        <v>1</v>
      </c>
      <c r="D120" s="14">
        <v>6</v>
      </c>
      <c r="E120" s="14">
        <v>35.332000000000001</v>
      </c>
      <c r="Q120" s="14">
        <v>1995</v>
      </c>
      <c r="R120" s="14">
        <v>9.1</v>
      </c>
      <c r="S120" s="14">
        <v>4</v>
      </c>
      <c r="T120" s="14">
        <v>41.355914499999997</v>
      </c>
      <c r="U120" s="14">
        <v>4.8353405</v>
      </c>
    </row>
    <row r="121" spans="2:21" x14ac:dyDescent="0.2">
      <c r="B121" s="14">
        <v>1974</v>
      </c>
      <c r="C121" s="14">
        <v>1</v>
      </c>
      <c r="D121" s="14">
        <v>7</v>
      </c>
      <c r="E121" s="14">
        <v>30.975999999999999</v>
      </c>
      <c r="Q121" s="14">
        <v>1995</v>
      </c>
      <c r="R121" s="14">
        <v>10</v>
      </c>
      <c r="S121" s="14">
        <v>4</v>
      </c>
      <c r="T121" s="14">
        <v>42.7407836</v>
      </c>
      <c r="U121" s="14">
        <v>3.1507586999999999</v>
      </c>
    </row>
    <row r="122" spans="2:21" x14ac:dyDescent="0.2">
      <c r="B122" s="14">
        <v>1974</v>
      </c>
      <c r="C122" s="14">
        <v>1</v>
      </c>
      <c r="D122" s="14">
        <v>8</v>
      </c>
      <c r="E122" s="14">
        <v>26.378</v>
      </c>
      <c r="Q122" s="14">
        <v>1995</v>
      </c>
      <c r="R122" s="14">
        <v>11</v>
      </c>
      <c r="S122" s="14">
        <v>4</v>
      </c>
      <c r="T122" s="14">
        <v>41.160686499999997</v>
      </c>
      <c r="U122" s="14">
        <v>3.6303040000000002</v>
      </c>
    </row>
    <row r="123" spans="2:21" x14ac:dyDescent="0.2">
      <c r="B123" s="14">
        <v>1974</v>
      </c>
      <c r="C123" s="14">
        <v>1</v>
      </c>
      <c r="D123" s="14">
        <v>9</v>
      </c>
      <c r="E123" s="14">
        <v>29.524000000000001</v>
      </c>
      <c r="Q123" s="14">
        <v>1996</v>
      </c>
      <c r="R123" s="14">
        <v>8</v>
      </c>
      <c r="S123" s="14">
        <v>4</v>
      </c>
      <c r="T123" s="14">
        <v>26.472024000000001</v>
      </c>
      <c r="U123" s="14">
        <v>13.06002</v>
      </c>
    </row>
    <row r="124" spans="2:21" x14ac:dyDescent="0.2">
      <c r="B124" s="14">
        <v>1974</v>
      </c>
      <c r="C124" s="14">
        <v>1</v>
      </c>
      <c r="D124" s="14">
        <v>10</v>
      </c>
      <c r="E124" s="14">
        <v>37.872999999999998</v>
      </c>
      <c r="Q124" s="14">
        <v>1996</v>
      </c>
      <c r="R124" s="14">
        <v>9</v>
      </c>
      <c r="S124" s="14">
        <v>4</v>
      </c>
      <c r="T124" s="14">
        <v>33.221748900000001</v>
      </c>
      <c r="U124" s="14">
        <v>5.5237119999999997</v>
      </c>
    </row>
    <row r="125" spans="2:21" x14ac:dyDescent="0.2">
      <c r="B125" s="14">
        <v>1974</v>
      </c>
      <c r="C125" s="14">
        <v>1</v>
      </c>
      <c r="D125" s="14">
        <v>11</v>
      </c>
      <c r="E125" s="14">
        <v>35.695</v>
      </c>
      <c r="Q125" s="14">
        <v>1996</v>
      </c>
      <c r="R125" s="14">
        <v>9.1</v>
      </c>
      <c r="S125" s="14">
        <v>4</v>
      </c>
      <c r="T125" s="14">
        <v>26.554293900000001</v>
      </c>
      <c r="U125" s="14">
        <v>7.5010180999999996</v>
      </c>
    </row>
    <row r="126" spans="2:21" x14ac:dyDescent="0.2">
      <c r="B126" s="14">
        <v>1974</v>
      </c>
      <c r="C126" s="14">
        <v>1</v>
      </c>
      <c r="D126" s="14">
        <v>12</v>
      </c>
      <c r="E126" s="14">
        <v>34.484999999999999</v>
      </c>
      <c r="Q126" s="14">
        <v>1996</v>
      </c>
      <c r="R126" s="14">
        <v>10</v>
      </c>
      <c r="S126" s="14">
        <v>4</v>
      </c>
      <c r="T126" s="14">
        <v>35.312904699999997</v>
      </c>
      <c r="U126" s="14">
        <v>4.0479642</v>
      </c>
    </row>
    <row r="127" spans="2:21" x14ac:dyDescent="0.2">
      <c r="B127" s="14">
        <v>1974</v>
      </c>
      <c r="C127" s="14">
        <v>1</v>
      </c>
      <c r="D127" s="14">
        <v>13</v>
      </c>
      <c r="E127" s="14">
        <v>35.210999999999999</v>
      </c>
      <c r="Q127" s="14">
        <v>1996</v>
      </c>
      <c r="R127" s="14">
        <v>11</v>
      </c>
      <c r="S127" s="14">
        <v>4</v>
      </c>
      <c r="T127" s="14">
        <v>37.337943899999999</v>
      </c>
      <c r="U127" s="14">
        <v>3.8066382000000001</v>
      </c>
    </row>
    <row r="128" spans="2:21" x14ac:dyDescent="0.2">
      <c r="B128" s="14">
        <v>1974</v>
      </c>
      <c r="C128" s="14">
        <v>1</v>
      </c>
      <c r="D128" s="14">
        <v>14</v>
      </c>
      <c r="E128" s="14">
        <v>33.396000000000001</v>
      </c>
      <c r="Q128" s="14">
        <v>1997</v>
      </c>
      <c r="R128" s="14">
        <v>8</v>
      </c>
      <c r="S128" s="14">
        <v>4</v>
      </c>
      <c r="T128" s="14">
        <v>43.230431799999998</v>
      </c>
      <c r="U128" s="14">
        <v>3.0452503000000002</v>
      </c>
    </row>
    <row r="129" spans="2:21" x14ac:dyDescent="0.2">
      <c r="B129" s="14">
        <v>1974</v>
      </c>
      <c r="C129" s="14">
        <v>2</v>
      </c>
      <c r="D129" s="14">
        <v>1</v>
      </c>
      <c r="E129" s="14">
        <v>13.673</v>
      </c>
      <c r="Q129" s="14">
        <v>1997</v>
      </c>
      <c r="R129" s="14">
        <v>9</v>
      </c>
      <c r="S129" s="14">
        <v>4</v>
      </c>
      <c r="T129" s="14">
        <v>42.328884899999998</v>
      </c>
      <c r="U129" s="14">
        <v>6.2889754</v>
      </c>
    </row>
    <row r="130" spans="2:21" x14ac:dyDescent="0.2">
      <c r="B130" s="14">
        <v>1974</v>
      </c>
      <c r="C130" s="14">
        <v>2</v>
      </c>
      <c r="D130" s="14">
        <v>2</v>
      </c>
      <c r="E130" s="14">
        <v>14.398999999999999</v>
      </c>
      <c r="Q130" s="14">
        <v>1997</v>
      </c>
      <c r="R130" s="14">
        <v>9.1</v>
      </c>
      <c r="S130" s="14">
        <v>4</v>
      </c>
      <c r="T130" s="14">
        <v>37.790983799999999</v>
      </c>
      <c r="U130" s="14">
        <v>7.9261552999999996</v>
      </c>
    </row>
    <row r="131" spans="2:21" x14ac:dyDescent="0.2">
      <c r="B131" s="14">
        <v>1974</v>
      </c>
      <c r="C131" s="14">
        <v>2</v>
      </c>
      <c r="D131" s="14">
        <v>3</v>
      </c>
      <c r="E131" s="14">
        <v>23.716000000000001</v>
      </c>
      <c r="Q131" s="14">
        <v>1997</v>
      </c>
      <c r="R131" s="14">
        <v>10</v>
      </c>
      <c r="S131" s="14">
        <v>4</v>
      </c>
      <c r="T131" s="14">
        <v>36.354422300000003</v>
      </c>
      <c r="U131" s="14">
        <v>5.5582855999999996</v>
      </c>
    </row>
    <row r="132" spans="2:21" x14ac:dyDescent="0.2">
      <c r="B132" s="14">
        <v>1974</v>
      </c>
      <c r="C132" s="14">
        <v>2</v>
      </c>
      <c r="D132" s="14">
        <v>4</v>
      </c>
      <c r="E132" s="14">
        <v>30.613</v>
      </c>
      <c r="Q132" s="14">
        <v>1997</v>
      </c>
      <c r="R132" s="14">
        <v>11</v>
      </c>
      <c r="S132" s="14">
        <v>4</v>
      </c>
      <c r="T132" s="14">
        <v>37.647171800000002</v>
      </c>
      <c r="U132" s="14">
        <v>7.9730131999999996</v>
      </c>
    </row>
    <row r="133" spans="2:21" x14ac:dyDescent="0.2">
      <c r="B133" s="14">
        <v>1974</v>
      </c>
      <c r="C133" s="14">
        <v>2</v>
      </c>
      <c r="D133" s="14">
        <v>5</v>
      </c>
      <c r="E133" s="14">
        <v>32.186</v>
      </c>
      <c r="Q133" s="14">
        <v>1998</v>
      </c>
      <c r="R133" s="14">
        <v>8</v>
      </c>
      <c r="S133" s="14">
        <v>4</v>
      </c>
      <c r="T133" s="14">
        <v>40.863692100000002</v>
      </c>
      <c r="U133" s="14">
        <v>2.8602585</v>
      </c>
    </row>
    <row r="134" spans="2:21" x14ac:dyDescent="0.2">
      <c r="B134" s="14">
        <v>1974</v>
      </c>
      <c r="C134" s="14">
        <v>2</v>
      </c>
      <c r="D134" s="14">
        <v>6</v>
      </c>
      <c r="E134" s="14">
        <v>28.797999999999998</v>
      </c>
      <c r="Q134" s="14">
        <v>1998</v>
      </c>
      <c r="R134" s="14">
        <v>9</v>
      </c>
      <c r="S134" s="14">
        <v>4</v>
      </c>
      <c r="T134" s="14">
        <v>48.0939032</v>
      </c>
      <c r="U134" s="14">
        <v>2.4516529999999999</v>
      </c>
    </row>
    <row r="135" spans="2:21" x14ac:dyDescent="0.2">
      <c r="B135" s="14">
        <v>1974</v>
      </c>
      <c r="C135" s="14">
        <v>2</v>
      </c>
      <c r="D135" s="14">
        <v>7</v>
      </c>
      <c r="E135" s="14">
        <v>25.773</v>
      </c>
      <c r="Q135" s="14">
        <v>1998</v>
      </c>
      <c r="R135" s="14">
        <v>9.1</v>
      </c>
      <c r="S135" s="14">
        <v>4</v>
      </c>
      <c r="T135" s="14">
        <v>52.240373900000002</v>
      </c>
      <c r="U135" s="14">
        <v>2.9404772000000001</v>
      </c>
    </row>
    <row r="136" spans="2:21" x14ac:dyDescent="0.2">
      <c r="B136" s="14">
        <v>1974</v>
      </c>
      <c r="C136" s="14">
        <v>2</v>
      </c>
      <c r="D136" s="14">
        <v>8</v>
      </c>
      <c r="E136" s="14">
        <v>22.748000000000001</v>
      </c>
      <c r="Q136" s="14">
        <v>1998</v>
      </c>
      <c r="R136" s="14">
        <v>10</v>
      </c>
      <c r="S136" s="14">
        <v>4</v>
      </c>
      <c r="T136" s="14">
        <v>52.806032399999999</v>
      </c>
      <c r="U136" s="14">
        <v>2.5555031000000001</v>
      </c>
    </row>
    <row r="137" spans="2:21" x14ac:dyDescent="0.2">
      <c r="B137" s="14">
        <v>1974</v>
      </c>
      <c r="C137" s="14">
        <v>2</v>
      </c>
      <c r="D137" s="14">
        <v>9</v>
      </c>
      <c r="E137" s="14">
        <v>34.122</v>
      </c>
      <c r="Q137" s="14">
        <v>1998</v>
      </c>
      <c r="R137" s="14">
        <v>11</v>
      </c>
      <c r="S137" s="14">
        <v>4</v>
      </c>
      <c r="T137" s="14">
        <v>54.654971400000001</v>
      </c>
      <c r="U137" s="14">
        <v>2.1971568000000001</v>
      </c>
    </row>
    <row r="138" spans="2:21" x14ac:dyDescent="0.2">
      <c r="B138" s="14">
        <v>1974</v>
      </c>
      <c r="C138" s="14">
        <v>2</v>
      </c>
      <c r="D138" s="14">
        <v>10</v>
      </c>
      <c r="E138" s="14">
        <v>31.823</v>
      </c>
      <c r="Q138" s="14">
        <v>1999</v>
      </c>
      <c r="R138" s="14">
        <v>8</v>
      </c>
      <c r="S138" s="14">
        <v>4</v>
      </c>
      <c r="T138" s="14">
        <v>47.754686300000003</v>
      </c>
      <c r="U138" s="14">
        <v>3.4485203000000002</v>
      </c>
    </row>
    <row r="139" spans="2:21" x14ac:dyDescent="0.2">
      <c r="B139" s="14">
        <v>1974</v>
      </c>
      <c r="C139" s="14">
        <v>2</v>
      </c>
      <c r="D139" s="14">
        <v>11</v>
      </c>
      <c r="E139" s="14">
        <v>35.453000000000003</v>
      </c>
      <c r="Q139" s="14">
        <v>1999</v>
      </c>
      <c r="R139" s="14">
        <v>9</v>
      </c>
      <c r="S139" s="14">
        <v>4</v>
      </c>
      <c r="T139" s="14">
        <v>40.548317400000002</v>
      </c>
      <c r="U139" s="14">
        <v>4.3997763000000001</v>
      </c>
    </row>
    <row r="140" spans="2:21" x14ac:dyDescent="0.2">
      <c r="B140" s="14">
        <v>1974</v>
      </c>
      <c r="C140" s="14">
        <v>2</v>
      </c>
      <c r="D140" s="14">
        <v>12</v>
      </c>
      <c r="E140" s="14">
        <v>31.218</v>
      </c>
      <c r="Q140" s="14">
        <v>1999</v>
      </c>
      <c r="R140" s="14">
        <v>9.1</v>
      </c>
      <c r="S140" s="14">
        <v>4</v>
      </c>
      <c r="T140" s="14">
        <v>37.082539400000002</v>
      </c>
      <c r="U140" s="14">
        <v>4.9284730000000003</v>
      </c>
    </row>
    <row r="141" spans="2:21" x14ac:dyDescent="0.2">
      <c r="B141" s="14">
        <v>1974</v>
      </c>
      <c r="C141" s="14">
        <v>2</v>
      </c>
      <c r="D141" s="14">
        <v>13</v>
      </c>
      <c r="E141" s="14">
        <v>29.161000000000001</v>
      </c>
      <c r="Q141" s="14">
        <v>1999</v>
      </c>
      <c r="R141" s="14">
        <v>10</v>
      </c>
      <c r="S141" s="14">
        <v>4</v>
      </c>
      <c r="T141" s="14">
        <v>45.810821300000001</v>
      </c>
      <c r="U141" s="14">
        <v>5.4780961000000001</v>
      </c>
    </row>
    <row r="142" spans="2:21" x14ac:dyDescent="0.2">
      <c r="B142" s="14">
        <v>1974</v>
      </c>
      <c r="C142" s="14">
        <v>2</v>
      </c>
      <c r="D142" s="14">
        <v>14</v>
      </c>
      <c r="E142" s="14">
        <v>33.759</v>
      </c>
      <c r="Q142" s="14">
        <v>1999</v>
      </c>
      <c r="R142" s="14">
        <v>11</v>
      </c>
      <c r="S142" s="14">
        <v>4</v>
      </c>
      <c r="T142" s="14">
        <v>48.729201199999999</v>
      </c>
      <c r="U142" s="14">
        <v>5.6614146999999999</v>
      </c>
    </row>
    <row r="143" spans="2:21" x14ac:dyDescent="0.2">
      <c r="B143" s="14">
        <v>1974</v>
      </c>
      <c r="C143" s="14">
        <v>3</v>
      </c>
      <c r="D143" s="14">
        <v>1</v>
      </c>
      <c r="E143" s="14">
        <v>18.997</v>
      </c>
      <c r="Q143" s="14">
        <v>2000</v>
      </c>
      <c r="R143" s="14">
        <v>8</v>
      </c>
      <c r="S143" s="14">
        <v>4</v>
      </c>
      <c r="T143" s="14">
        <v>36.465415900000004</v>
      </c>
      <c r="U143" s="14">
        <v>10.2803273</v>
      </c>
    </row>
    <row r="144" spans="2:21" x14ac:dyDescent="0.2">
      <c r="B144" s="14">
        <v>1974</v>
      </c>
      <c r="C144" s="14">
        <v>3</v>
      </c>
      <c r="D144" s="14">
        <v>2</v>
      </c>
      <c r="E144" s="14">
        <v>15.851000000000001</v>
      </c>
      <c r="Q144" s="14">
        <v>2000</v>
      </c>
      <c r="R144" s="14">
        <v>9</v>
      </c>
      <c r="S144" s="14">
        <v>4</v>
      </c>
      <c r="T144" s="14">
        <v>42.6836354</v>
      </c>
      <c r="U144" s="14">
        <v>4.3285143000000001</v>
      </c>
    </row>
    <row r="145" spans="2:21" x14ac:dyDescent="0.2">
      <c r="B145" s="14">
        <v>1974</v>
      </c>
      <c r="C145" s="14">
        <v>3</v>
      </c>
      <c r="D145" s="14">
        <v>3</v>
      </c>
      <c r="E145" s="14">
        <v>24.079000000000001</v>
      </c>
      <c r="Q145" s="14">
        <v>2000</v>
      </c>
      <c r="R145" s="14">
        <v>9.1</v>
      </c>
      <c r="S145" s="14">
        <v>4</v>
      </c>
      <c r="T145" s="14">
        <v>41.573239000000001</v>
      </c>
      <c r="U145" s="14">
        <v>4.2366919999999997</v>
      </c>
    </row>
    <row r="146" spans="2:21" x14ac:dyDescent="0.2">
      <c r="B146" s="14">
        <v>1974</v>
      </c>
      <c r="C146" s="14">
        <v>3</v>
      </c>
      <c r="D146" s="14">
        <v>4</v>
      </c>
      <c r="E146" s="14">
        <v>34.847999999999999</v>
      </c>
      <c r="Q146" s="14">
        <v>2000</v>
      </c>
      <c r="R146" s="14">
        <v>10</v>
      </c>
      <c r="S146" s="14">
        <v>4</v>
      </c>
      <c r="T146" s="14">
        <v>44.460269500000003</v>
      </c>
      <c r="U146" s="14">
        <v>3.3059242000000002</v>
      </c>
    </row>
    <row r="147" spans="2:21" x14ac:dyDescent="0.2">
      <c r="B147" s="14">
        <v>1974</v>
      </c>
      <c r="C147" s="14">
        <v>3</v>
      </c>
      <c r="D147" s="14">
        <v>5</v>
      </c>
      <c r="E147" s="14">
        <v>28.677</v>
      </c>
      <c r="Q147" s="14">
        <v>2000</v>
      </c>
      <c r="R147" s="14">
        <v>11</v>
      </c>
      <c r="S147" s="14">
        <v>4</v>
      </c>
      <c r="T147" s="14">
        <v>43.882863399999998</v>
      </c>
      <c r="U147" s="14">
        <v>3.9885337999999999</v>
      </c>
    </row>
    <row r="148" spans="2:21" x14ac:dyDescent="0.2">
      <c r="B148" s="14">
        <v>1974</v>
      </c>
      <c r="C148" s="14">
        <v>3</v>
      </c>
      <c r="D148" s="14">
        <v>6</v>
      </c>
      <c r="E148" s="14">
        <v>28.677</v>
      </c>
      <c r="Q148" s="14">
        <v>2001</v>
      </c>
      <c r="R148" s="14">
        <v>8</v>
      </c>
      <c r="S148" s="14">
        <v>4</v>
      </c>
      <c r="T148" s="14">
        <v>22.302078099999999</v>
      </c>
      <c r="U148" s="14">
        <v>1.6687064</v>
      </c>
    </row>
    <row r="149" spans="2:21" x14ac:dyDescent="0.2">
      <c r="B149" s="14">
        <v>1974</v>
      </c>
      <c r="C149" s="14">
        <v>3</v>
      </c>
      <c r="D149" s="14">
        <v>7</v>
      </c>
      <c r="E149" s="14">
        <v>26.257000000000001</v>
      </c>
      <c r="Q149" s="14">
        <v>2001</v>
      </c>
      <c r="R149" s="14">
        <v>9</v>
      </c>
      <c r="S149" s="14">
        <v>4</v>
      </c>
      <c r="T149" s="14">
        <v>25.070735200000001</v>
      </c>
      <c r="U149" s="14">
        <v>4.8332259000000004</v>
      </c>
    </row>
    <row r="150" spans="2:21" x14ac:dyDescent="0.2">
      <c r="B150" s="14">
        <v>1974</v>
      </c>
      <c r="C150" s="14">
        <v>3</v>
      </c>
      <c r="D150" s="14">
        <v>8</v>
      </c>
      <c r="E150" s="14">
        <v>22.748000000000001</v>
      </c>
      <c r="Q150" s="14">
        <v>2001</v>
      </c>
      <c r="R150" s="14">
        <v>9.1</v>
      </c>
      <c r="S150" s="14">
        <v>4</v>
      </c>
      <c r="T150" s="14">
        <v>27.9365907</v>
      </c>
      <c r="U150" s="14">
        <v>2.7976820999999998</v>
      </c>
    </row>
    <row r="151" spans="2:21" x14ac:dyDescent="0.2">
      <c r="B151" s="14">
        <v>1974</v>
      </c>
      <c r="C151" s="14">
        <v>3</v>
      </c>
      <c r="D151" s="14">
        <v>9</v>
      </c>
      <c r="E151" s="14">
        <v>30.007999999999999</v>
      </c>
      <c r="Q151" s="14">
        <v>2001</v>
      </c>
      <c r="R151" s="14">
        <v>10</v>
      </c>
      <c r="S151" s="14">
        <v>4</v>
      </c>
      <c r="T151" s="14">
        <v>31.390698</v>
      </c>
      <c r="U151" s="14">
        <v>2.1821416999999999</v>
      </c>
    </row>
    <row r="152" spans="2:21" x14ac:dyDescent="0.2">
      <c r="B152" s="14">
        <v>1974</v>
      </c>
      <c r="C152" s="14">
        <v>3</v>
      </c>
      <c r="D152" s="14">
        <v>10</v>
      </c>
      <c r="E152" s="14">
        <v>35.695</v>
      </c>
      <c r="Q152" s="14">
        <v>2001</v>
      </c>
      <c r="R152" s="14">
        <v>11</v>
      </c>
      <c r="S152" s="14">
        <v>4</v>
      </c>
      <c r="T152" s="14">
        <v>31.627083299999999</v>
      </c>
      <c r="U152" s="14">
        <v>4.3554392999999996</v>
      </c>
    </row>
    <row r="153" spans="2:21" x14ac:dyDescent="0.2">
      <c r="B153" s="14">
        <v>1974</v>
      </c>
      <c r="C153" s="14">
        <v>3</v>
      </c>
      <c r="D153" s="14">
        <v>11</v>
      </c>
      <c r="E153" s="14">
        <v>30.855</v>
      </c>
      <c r="Q153" s="14">
        <v>2002</v>
      </c>
      <c r="R153" s="14">
        <v>8</v>
      </c>
      <c r="S153" s="14">
        <v>4</v>
      </c>
      <c r="T153" s="14">
        <v>35.8446268</v>
      </c>
      <c r="U153" s="14">
        <v>6.9763755999999999</v>
      </c>
    </row>
    <row r="154" spans="2:21" x14ac:dyDescent="0.2">
      <c r="B154" s="14">
        <v>1974</v>
      </c>
      <c r="C154" s="14">
        <v>3</v>
      </c>
      <c r="D154" s="14">
        <v>12</v>
      </c>
      <c r="E154" s="14">
        <v>26.861999999999998</v>
      </c>
      <c r="Q154" s="14">
        <v>2002</v>
      </c>
      <c r="R154" s="14">
        <v>9</v>
      </c>
      <c r="S154" s="14">
        <v>4</v>
      </c>
      <c r="T154" s="14">
        <v>43.987912100000003</v>
      </c>
      <c r="U154" s="14">
        <v>4.734534</v>
      </c>
    </row>
    <row r="155" spans="2:21" x14ac:dyDescent="0.2">
      <c r="B155" s="14">
        <v>1974</v>
      </c>
      <c r="C155" s="14">
        <v>3</v>
      </c>
      <c r="D155" s="14">
        <v>13</v>
      </c>
      <c r="E155" s="14">
        <v>25.047000000000001</v>
      </c>
      <c r="Q155" s="14">
        <v>2002</v>
      </c>
      <c r="R155" s="14">
        <v>9.1</v>
      </c>
      <c r="S155" s="14">
        <v>4</v>
      </c>
      <c r="T155" s="14">
        <v>44.606480300000001</v>
      </c>
      <c r="U155" s="14">
        <v>8.3322260999999997</v>
      </c>
    </row>
    <row r="156" spans="2:21" x14ac:dyDescent="0.2">
      <c r="B156" s="14">
        <v>1974</v>
      </c>
      <c r="C156" s="14">
        <v>3</v>
      </c>
      <c r="D156" s="14">
        <v>14</v>
      </c>
      <c r="E156" s="14">
        <v>30.25</v>
      </c>
      <c r="Q156" s="14">
        <v>2002</v>
      </c>
      <c r="R156" s="14">
        <v>10</v>
      </c>
      <c r="S156" s="14">
        <v>4</v>
      </c>
      <c r="T156" s="14">
        <v>45.802919500000002</v>
      </c>
      <c r="U156" s="14">
        <v>1.6658599999999999</v>
      </c>
    </row>
    <row r="157" spans="2:21" x14ac:dyDescent="0.2">
      <c r="B157" s="14">
        <v>1974</v>
      </c>
      <c r="C157" s="14">
        <v>4</v>
      </c>
      <c r="D157" s="14">
        <v>1</v>
      </c>
      <c r="E157" s="14">
        <v>19.602</v>
      </c>
      <c r="Q157" s="14">
        <v>2002</v>
      </c>
      <c r="R157" s="14">
        <v>11</v>
      </c>
      <c r="S157" s="14">
        <v>4</v>
      </c>
      <c r="T157" s="14">
        <v>48.821596499999998</v>
      </c>
      <c r="U157" s="14">
        <v>2.3362674000000001</v>
      </c>
    </row>
    <row r="158" spans="2:21" x14ac:dyDescent="0.2">
      <c r="B158" s="14">
        <v>1974</v>
      </c>
      <c r="C158" s="14">
        <v>4</v>
      </c>
      <c r="D158" s="14">
        <v>2</v>
      </c>
      <c r="E158" s="14">
        <v>17.786999999999999</v>
      </c>
      <c r="Q158" s="14">
        <v>2003</v>
      </c>
      <c r="R158" s="14">
        <v>8</v>
      </c>
      <c r="S158" s="14">
        <v>4</v>
      </c>
      <c r="T158" s="14">
        <v>79.475419200000005</v>
      </c>
      <c r="U158" s="14">
        <v>9.4053167000000002</v>
      </c>
    </row>
    <row r="159" spans="2:21" x14ac:dyDescent="0.2">
      <c r="B159" s="14">
        <v>1974</v>
      </c>
      <c r="C159" s="14">
        <v>4</v>
      </c>
      <c r="D159" s="14">
        <v>3</v>
      </c>
      <c r="E159" s="14">
        <v>33.154000000000003</v>
      </c>
      <c r="Q159" s="14">
        <v>2003</v>
      </c>
      <c r="R159" s="14">
        <v>9</v>
      </c>
      <c r="S159" s="14">
        <v>4</v>
      </c>
      <c r="T159" s="14">
        <v>82.518864300000004</v>
      </c>
      <c r="U159" s="14">
        <v>11.18946</v>
      </c>
    </row>
    <row r="160" spans="2:21" x14ac:dyDescent="0.2">
      <c r="B160" s="14">
        <v>1974</v>
      </c>
      <c r="C160" s="14">
        <v>4</v>
      </c>
      <c r="D160" s="14">
        <v>4</v>
      </c>
      <c r="E160" s="14">
        <v>29.402999999999999</v>
      </c>
      <c r="Q160" s="14">
        <v>2003</v>
      </c>
      <c r="R160" s="14">
        <v>9.1</v>
      </c>
      <c r="S160" s="14">
        <v>4</v>
      </c>
      <c r="T160" s="14">
        <v>75.740281999999993</v>
      </c>
      <c r="U160" s="14">
        <v>8.0928958000000009</v>
      </c>
    </row>
    <row r="161" spans="2:21" x14ac:dyDescent="0.2">
      <c r="B161" s="14">
        <v>1974</v>
      </c>
      <c r="C161" s="14">
        <v>4</v>
      </c>
      <c r="D161" s="14">
        <v>5</v>
      </c>
      <c r="E161" s="14">
        <v>26.62</v>
      </c>
      <c r="Q161" s="14">
        <v>2003</v>
      </c>
      <c r="R161" s="14">
        <v>10</v>
      </c>
      <c r="S161" s="14">
        <v>4</v>
      </c>
      <c r="T161" s="14">
        <v>91.372522900000007</v>
      </c>
      <c r="U161" s="14">
        <v>6.4585917999999998</v>
      </c>
    </row>
    <row r="162" spans="2:21" x14ac:dyDescent="0.2">
      <c r="B162" s="14">
        <v>1974</v>
      </c>
      <c r="C162" s="14">
        <v>4</v>
      </c>
      <c r="D162" s="14">
        <v>6</v>
      </c>
      <c r="E162" s="14">
        <v>25.773</v>
      </c>
      <c r="Q162" s="14">
        <v>2003</v>
      </c>
      <c r="R162" s="14">
        <v>11</v>
      </c>
      <c r="S162" s="14">
        <v>4</v>
      </c>
      <c r="T162" s="14">
        <v>84.178925300000003</v>
      </c>
      <c r="U162" s="14">
        <v>7.5276946999999996</v>
      </c>
    </row>
    <row r="163" spans="2:21" x14ac:dyDescent="0.2">
      <c r="B163" s="14">
        <v>1974</v>
      </c>
      <c r="C163" s="14">
        <v>4</v>
      </c>
      <c r="D163" s="14">
        <v>7</v>
      </c>
      <c r="E163" s="14">
        <v>28.193000000000001</v>
      </c>
      <c r="Q163" s="14">
        <v>2004</v>
      </c>
      <c r="R163" s="14">
        <v>8</v>
      </c>
      <c r="S163" s="14">
        <v>4</v>
      </c>
      <c r="T163" s="14">
        <v>60.836623500000002</v>
      </c>
      <c r="U163" s="14">
        <v>0.81261530000000004</v>
      </c>
    </row>
    <row r="164" spans="2:21" x14ac:dyDescent="0.2">
      <c r="B164" s="14">
        <v>1974</v>
      </c>
      <c r="C164" s="14">
        <v>4</v>
      </c>
      <c r="D164" s="14">
        <v>8</v>
      </c>
      <c r="E164" s="14">
        <v>25.047000000000001</v>
      </c>
      <c r="Q164" s="14">
        <v>2004</v>
      </c>
      <c r="R164" s="14">
        <v>9</v>
      </c>
      <c r="S164" s="14">
        <v>4</v>
      </c>
      <c r="T164" s="14">
        <v>57.742454299999999</v>
      </c>
      <c r="U164" s="14">
        <v>3.6983733999999999</v>
      </c>
    </row>
    <row r="165" spans="2:21" x14ac:dyDescent="0.2">
      <c r="B165" s="14">
        <v>1974</v>
      </c>
      <c r="C165" s="14">
        <v>4</v>
      </c>
      <c r="D165" s="14">
        <v>9</v>
      </c>
      <c r="E165" s="14">
        <v>33.637999999999998</v>
      </c>
      <c r="Q165" s="14">
        <v>2004</v>
      </c>
      <c r="R165" s="14">
        <v>9.1</v>
      </c>
      <c r="S165" s="14">
        <v>4</v>
      </c>
      <c r="T165" s="14">
        <v>53.767530499999999</v>
      </c>
      <c r="U165" s="14">
        <v>6.8258083999999997</v>
      </c>
    </row>
    <row r="166" spans="2:21" x14ac:dyDescent="0.2">
      <c r="B166" s="14">
        <v>1974</v>
      </c>
      <c r="C166" s="14">
        <v>4</v>
      </c>
      <c r="D166" s="14">
        <v>10</v>
      </c>
      <c r="E166" s="14">
        <v>29.524000000000001</v>
      </c>
      <c r="Q166" s="14">
        <v>2004</v>
      </c>
      <c r="R166" s="14">
        <v>10</v>
      </c>
      <c r="S166" s="14">
        <v>4</v>
      </c>
      <c r="T166" s="14">
        <v>57.502667700000003</v>
      </c>
      <c r="U166" s="14">
        <v>4.6495734000000004</v>
      </c>
    </row>
    <row r="167" spans="2:21" x14ac:dyDescent="0.2">
      <c r="B167" s="14">
        <v>1974</v>
      </c>
      <c r="C167" s="14">
        <v>4</v>
      </c>
      <c r="D167" s="14">
        <v>11</v>
      </c>
      <c r="E167" s="14">
        <v>35.090000000000003</v>
      </c>
      <c r="Q167" s="14">
        <v>2004</v>
      </c>
      <c r="R167" s="14">
        <v>11</v>
      </c>
      <c r="S167" s="14">
        <v>4</v>
      </c>
      <c r="T167" s="14">
        <v>63.4373857</v>
      </c>
      <c r="U167" s="14">
        <v>7.7648979999999996</v>
      </c>
    </row>
    <row r="168" spans="2:21" x14ac:dyDescent="0.2">
      <c r="B168" s="14">
        <v>1974</v>
      </c>
      <c r="C168" s="14">
        <v>4</v>
      </c>
      <c r="D168" s="14">
        <v>12</v>
      </c>
      <c r="E168" s="14">
        <v>30.734000000000002</v>
      </c>
      <c r="Q168" s="14">
        <v>2005</v>
      </c>
      <c r="R168" s="14">
        <v>8</v>
      </c>
      <c r="S168" s="14">
        <v>4</v>
      </c>
      <c r="T168" s="14">
        <v>44.892849400000003</v>
      </c>
      <c r="U168" s="14">
        <v>4.1631789000000001</v>
      </c>
    </row>
    <row r="169" spans="2:21" x14ac:dyDescent="0.2">
      <c r="B169" s="14">
        <v>1974</v>
      </c>
      <c r="C169" s="14">
        <v>4</v>
      </c>
      <c r="D169" s="14">
        <v>13</v>
      </c>
      <c r="E169" s="14">
        <v>27.103999999999999</v>
      </c>
      <c r="Q169" s="14">
        <v>2005</v>
      </c>
      <c r="R169" s="14">
        <v>9</v>
      </c>
      <c r="S169" s="14">
        <v>4</v>
      </c>
      <c r="T169" s="14">
        <v>37.2725212</v>
      </c>
      <c r="U169" s="14">
        <v>6.1414892999999999</v>
      </c>
    </row>
    <row r="170" spans="2:21" x14ac:dyDescent="0.2">
      <c r="B170" s="14">
        <v>1974</v>
      </c>
      <c r="C170" s="14">
        <v>4</v>
      </c>
      <c r="D170" s="14">
        <v>14</v>
      </c>
      <c r="E170" s="14">
        <v>30.370999999999999</v>
      </c>
      <c r="Q170" s="14">
        <v>2005</v>
      </c>
      <c r="R170" s="14">
        <v>9.1</v>
      </c>
      <c r="S170" s="14">
        <v>4</v>
      </c>
      <c r="T170" s="14">
        <v>38.118406299999997</v>
      </c>
      <c r="U170" s="14">
        <v>5.2852820999999999</v>
      </c>
    </row>
    <row r="171" spans="2:21" x14ac:dyDescent="0.2">
      <c r="B171" s="14">
        <v>1975</v>
      </c>
      <c r="C171" s="14">
        <v>1</v>
      </c>
      <c r="D171" s="14">
        <v>1</v>
      </c>
      <c r="E171" s="14">
        <v>23.353000000000002</v>
      </c>
      <c r="Q171" s="14">
        <v>2005</v>
      </c>
      <c r="R171" s="14">
        <v>10</v>
      </c>
      <c r="S171" s="14">
        <v>4</v>
      </c>
      <c r="T171" s="14">
        <v>38.839226400000001</v>
      </c>
      <c r="U171" s="14">
        <v>3.1046488000000001</v>
      </c>
    </row>
    <row r="172" spans="2:21" x14ac:dyDescent="0.2">
      <c r="B172" s="14">
        <v>1975</v>
      </c>
      <c r="C172" s="14">
        <v>1</v>
      </c>
      <c r="D172" s="14">
        <v>2</v>
      </c>
      <c r="E172" s="14">
        <v>24.442</v>
      </c>
      <c r="Q172" s="14">
        <v>2005</v>
      </c>
      <c r="R172" s="14">
        <v>11</v>
      </c>
      <c r="S172" s="14">
        <v>4</v>
      </c>
      <c r="T172" s="14">
        <v>35.779789299999997</v>
      </c>
      <c r="U172" s="14">
        <v>8.4016365000000004</v>
      </c>
    </row>
    <row r="173" spans="2:21" x14ac:dyDescent="0.2">
      <c r="B173" s="14">
        <v>1975</v>
      </c>
      <c r="C173" s="14">
        <v>1</v>
      </c>
      <c r="D173" s="14">
        <v>3</v>
      </c>
      <c r="E173" s="14">
        <v>33.033000000000001</v>
      </c>
      <c r="Q173" s="14">
        <v>2006</v>
      </c>
      <c r="R173" s="14">
        <v>8</v>
      </c>
      <c r="S173" s="14">
        <v>4</v>
      </c>
      <c r="T173" s="14">
        <v>53.106450299999999</v>
      </c>
      <c r="U173" s="14">
        <v>7.4257445999999998</v>
      </c>
    </row>
    <row r="174" spans="2:21" x14ac:dyDescent="0.2">
      <c r="B174" s="14">
        <v>1975</v>
      </c>
      <c r="C174" s="14">
        <v>1</v>
      </c>
      <c r="D174" s="14">
        <v>4</v>
      </c>
      <c r="E174" s="14">
        <v>34.969000000000001</v>
      </c>
      <c r="Q174" s="14">
        <v>2006</v>
      </c>
      <c r="R174" s="14">
        <v>9</v>
      </c>
      <c r="S174" s="14">
        <v>4</v>
      </c>
      <c r="T174" s="14">
        <v>45.245444900000003</v>
      </c>
      <c r="U174" s="14">
        <v>12.975232099999999</v>
      </c>
    </row>
    <row r="175" spans="2:21" x14ac:dyDescent="0.2">
      <c r="B175" s="14">
        <v>1975</v>
      </c>
      <c r="C175" s="14">
        <v>1</v>
      </c>
      <c r="D175" s="14">
        <v>5</v>
      </c>
      <c r="E175" s="14">
        <v>41.624000000000002</v>
      </c>
      <c r="Q175" s="14">
        <v>2006</v>
      </c>
      <c r="R175" s="14">
        <v>9.1</v>
      </c>
      <c r="S175" s="14">
        <v>4</v>
      </c>
      <c r="T175" s="14">
        <v>33.828997100000002</v>
      </c>
      <c r="U175" s="14">
        <v>8.5634941999999992</v>
      </c>
    </row>
    <row r="176" spans="2:21" x14ac:dyDescent="0.2">
      <c r="B176" s="14">
        <v>1975</v>
      </c>
      <c r="C176" s="14">
        <v>1</v>
      </c>
      <c r="D176" s="14">
        <v>6</v>
      </c>
      <c r="E176" s="14">
        <v>53.119</v>
      </c>
      <c r="Q176" s="14">
        <v>2006</v>
      </c>
      <c r="R176" s="14">
        <v>10</v>
      </c>
      <c r="S176" s="14">
        <v>4</v>
      </c>
      <c r="T176" s="14">
        <v>36.68385</v>
      </c>
      <c r="U176" s="14">
        <v>9.5890009999999997</v>
      </c>
    </row>
    <row r="177" spans="2:21" x14ac:dyDescent="0.2">
      <c r="B177" s="14">
        <v>1975</v>
      </c>
      <c r="C177" s="14">
        <v>1</v>
      </c>
      <c r="D177" s="14">
        <v>7</v>
      </c>
      <c r="E177" s="14">
        <v>47.552999999999997</v>
      </c>
      <c r="Q177" s="14">
        <v>2006</v>
      </c>
      <c r="R177" s="14">
        <v>11</v>
      </c>
      <c r="S177" s="14">
        <v>4</v>
      </c>
      <c r="T177" s="14">
        <v>35.486469999999997</v>
      </c>
      <c r="U177" s="14">
        <v>15.749723400000001</v>
      </c>
    </row>
    <row r="178" spans="2:21" x14ac:dyDescent="0.2">
      <c r="B178" s="14">
        <v>1975</v>
      </c>
      <c r="C178" s="14">
        <v>1</v>
      </c>
      <c r="D178" s="14">
        <v>8</v>
      </c>
      <c r="E178" s="14">
        <v>49.368000000000002</v>
      </c>
      <c r="Q178" s="14">
        <v>2007</v>
      </c>
      <c r="R178" s="14">
        <v>9.1</v>
      </c>
      <c r="S178" s="14">
        <v>4</v>
      </c>
      <c r="T178" s="14">
        <v>46.542772499999998</v>
      </c>
      <c r="U178" s="14">
        <v>11.0729943</v>
      </c>
    </row>
    <row r="179" spans="2:21" x14ac:dyDescent="0.2">
      <c r="B179" s="14">
        <v>1975</v>
      </c>
      <c r="C179" s="14">
        <v>1</v>
      </c>
      <c r="D179" s="14">
        <v>9</v>
      </c>
      <c r="E179" s="14">
        <v>43.680999999999997</v>
      </c>
      <c r="Q179" s="14">
        <v>2008</v>
      </c>
      <c r="R179" s="14">
        <v>8</v>
      </c>
      <c r="S179" s="14">
        <v>4</v>
      </c>
      <c r="T179" s="14">
        <v>76.689059599999993</v>
      </c>
      <c r="U179" s="14">
        <v>5.5722003999999998</v>
      </c>
    </row>
    <row r="180" spans="2:21" x14ac:dyDescent="0.2">
      <c r="B180" s="14">
        <v>1975</v>
      </c>
      <c r="C180" s="14">
        <v>1</v>
      </c>
      <c r="D180" s="14">
        <v>10</v>
      </c>
      <c r="E180" s="14">
        <v>42.591999999999999</v>
      </c>
      <c r="Q180" s="14">
        <v>2008</v>
      </c>
      <c r="R180" s="14">
        <v>9</v>
      </c>
      <c r="S180" s="14">
        <v>4</v>
      </c>
      <c r="T180" s="14">
        <v>67.8763395</v>
      </c>
      <c r="U180" s="14">
        <v>20.317052</v>
      </c>
    </row>
    <row r="181" spans="2:21" x14ac:dyDescent="0.2">
      <c r="B181" s="14">
        <v>1975</v>
      </c>
      <c r="C181" s="14">
        <v>1</v>
      </c>
      <c r="D181" s="14">
        <v>11</v>
      </c>
      <c r="E181" s="14">
        <v>49.005000000000003</v>
      </c>
      <c r="Q181" s="14">
        <v>2008</v>
      </c>
      <c r="R181" s="14">
        <v>9.1</v>
      </c>
      <c r="S181" s="14">
        <v>4</v>
      </c>
      <c r="T181" s="14">
        <v>81.781833599999999</v>
      </c>
      <c r="U181" s="14">
        <v>4.6893621999999997</v>
      </c>
    </row>
    <row r="182" spans="2:21" x14ac:dyDescent="0.2">
      <c r="B182" s="14">
        <v>1975</v>
      </c>
      <c r="C182" s="14">
        <v>1</v>
      </c>
      <c r="D182" s="14">
        <v>12</v>
      </c>
      <c r="E182" s="14">
        <v>45.253999999999998</v>
      </c>
      <c r="Q182" s="14">
        <v>2008</v>
      </c>
      <c r="R182" s="14">
        <v>10</v>
      </c>
      <c r="S182" s="14">
        <v>4</v>
      </c>
      <c r="T182" s="14">
        <v>84.468315599999997</v>
      </c>
      <c r="U182" s="14">
        <v>5.4463214999999998</v>
      </c>
    </row>
    <row r="183" spans="2:21" x14ac:dyDescent="0.2">
      <c r="B183" s="14">
        <v>1975</v>
      </c>
      <c r="C183" s="14">
        <v>1</v>
      </c>
      <c r="D183" s="14">
        <v>13</v>
      </c>
      <c r="E183" s="14">
        <v>52.151000000000003</v>
      </c>
      <c r="Q183" s="14">
        <v>2008</v>
      </c>
      <c r="R183" s="14">
        <v>11</v>
      </c>
      <c r="S183" s="14">
        <v>4</v>
      </c>
      <c r="T183" s="14">
        <v>86.091797799999995</v>
      </c>
      <c r="U183" s="14">
        <v>1.4370524</v>
      </c>
    </row>
    <row r="184" spans="2:21" x14ac:dyDescent="0.2">
      <c r="B184" s="14">
        <v>1975</v>
      </c>
      <c r="C184" s="14">
        <v>1</v>
      </c>
      <c r="D184" s="14">
        <v>14</v>
      </c>
      <c r="E184" s="14">
        <v>46.706000000000003</v>
      </c>
      <c r="Q184" s="14">
        <v>2009</v>
      </c>
      <c r="R184" s="14">
        <v>8</v>
      </c>
      <c r="S184" s="14">
        <v>4</v>
      </c>
      <c r="T184" s="14">
        <v>44.082500000000003</v>
      </c>
      <c r="U184" s="14">
        <v>8.7106806999999993</v>
      </c>
    </row>
    <row r="185" spans="2:21" x14ac:dyDescent="0.2">
      <c r="B185" s="14">
        <v>1975</v>
      </c>
      <c r="C185" s="14">
        <v>2</v>
      </c>
      <c r="D185" s="14">
        <v>1</v>
      </c>
      <c r="E185" s="14">
        <v>27.103999999999999</v>
      </c>
      <c r="Q185" s="14">
        <v>2009</v>
      </c>
      <c r="R185" s="14">
        <v>9</v>
      </c>
      <c r="S185" s="14">
        <v>4</v>
      </c>
      <c r="T185" s="14">
        <v>46.417499999999997</v>
      </c>
      <c r="U185" s="14">
        <v>4.3590624</v>
      </c>
    </row>
    <row r="186" spans="2:21" x14ac:dyDescent="0.2">
      <c r="B186" s="14">
        <v>1975</v>
      </c>
      <c r="C186" s="14">
        <v>2</v>
      </c>
      <c r="D186" s="14">
        <v>2</v>
      </c>
      <c r="E186" s="14">
        <v>26.135999999999999</v>
      </c>
      <c r="Q186" s="14">
        <v>2009</v>
      </c>
      <c r="R186" s="14">
        <v>9.1</v>
      </c>
      <c r="S186" s="14">
        <v>4</v>
      </c>
      <c r="T186" s="14">
        <v>43.51</v>
      </c>
      <c r="U186" s="14">
        <v>6.6916615000000004</v>
      </c>
    </row>
    <row r="187" spans="2:21" x14ac:dyDescent="0.2">
      <c r="B187" s="14">
        <v>1975</v>
      </c>
      <c r="C187" s="14">
        <v>2</v>
      </c>
      <c r="D187" s="14">
        <v>3</v>
      </c>
      <c r="E187" s="14">
        <v>31.46</v>
      </c>
      <c r="Q187" s="14">
        <v>2009</v>
      </c>
      <c r="R187" s="14">
        <v>10</v>
      </c>
      <c r="S187" s="14">
        <v>4</v>
      </c>
      <c r="T187" s="14">
        <v>51.094999999999999</v>
      </c>
      <c r="U187" s="14">
        <v>6.8514938000000001</v>
      </c>
    </row>
    <row r="188" spans="2:21" x14ac:dyDescent="0.2">
      <c r="B188" s="14">
        <v>1975</v>
      </c>
      <c r="C188" s="14">
        <v>2</v>
      </c>
      <c r="D188" s="14">
        <v>4</v>
      </c>
      <c r="E188" s="14">
        <v>43.317999999999998</v>
      </c>
      <c r="Q188" s="14">
        <v>2009</v>
      </c>
      <c r="R188" s="14">
        <v>11</v>
      </c>
      <c r="S188" s="14">
        <v>4</v>
      </c>
      <c r="T188" s="14">
        <v>50.222499999999997</v>
      </c>
      <c r="U188" s="14">
        <v>9.3199404999999995</v>
      </c>
    </row>
    <row r="189" spans="2:21" x14ac:dyDescent="0.2">
      <c r="B189" s="14">
        <v>1975</v>
      </c>
      <c r="C189" s="14">
        <v>2</v>
      </c>
      <c r="D189" s="14">
        <v>5</v>
      </c>
      <c r="E189" s="14">
        <v>46.706000000000003</v>
      </c>
      <c r="Q189" s="14">
        <v>2010</v>
      </c>
      <c r="R189" s="14">
        <v>8</v>
      </c>
      <c r="S189" s="14">
        <v>4</v>
      </c>
      <c r="T189" s="14">
        <v>24.700080400000001</v>
      </c>
      <c r="U189" s="14">
        <v>5.1149025000000004</v>
      </c>
    </row>
    <row r="190" spans="2:21" x14ac:dyDescent="0.2">
      <c r="B190" s="14">
        <v>1975</v>
      </c>
      <c r="C190" s="14">
        <v>2</v>
      </c>
      <c r="D190" s="14">
        <v>6</v>
      </c>
      <c r="E190" s="14">
        <v>52.393000000000001</v>
      </c>
      <c r="Q190" s="14">
        <v>2010</v>
      </c>
      <c r="R190" s="14">
        <v>9</v>
      </c>
      <c r="S190" s="14">
        <v>4</v>
      </c>
      <c r="T190" s="14">
        <v>24.186455899999999</v>
      </c>
      <c r="U190" s="14">
        <v>2.6537934000000001</v>
      </c>
    </row>
    <row r="191" spans="2:21" x14ac:dyDescent="0.2">
      <c r="B191" s="14">
        <v>1975</v>
      </c>
      <c r="C191" s="14">
        <v>2</v>
      </c>
      <c r="D191" s="14">
        <v>7</v>
      </c>
      <c r="E191" s="14">
        <v>52.514000000000003</v>
      </c>
      <c r="Q191" s="14">
        <v>2010</v>
      </c>
      <c r="R191" s="14">
        <v>9.1</v>
      </c>
      <c r="S191" s="14">
        <v>4</v>
      </c>
      <c r="T191" s="14">
        <v>23.463007099999999</v>
      </c>
      <c r="U191" s="14">
        <v>2.2371938</v>
      </c>
    </row>
    <row r="192" spans="2:21" x14ac:dyDescent="0.2">
      <c r="B192" s="14">
        <v>1975</v>
      </c>
      <c r="C192" s="14">
        <v>2</v>
      </c>
      <c r="D192" s="14">
        <v>8</v>
      </c>
      <c r="E192" s="14">
        <v>50.82</v>
      </c>
      <c r="Q192" s="14">
        <v>2010</v>
      </c>
      <c r="R192" s="14">
        <v>10</v>
      </c>
      <c r="S192" s="14">
        <v>4</v>
      </c>
      <c r="T192" s="14">
        <v>24.440632000000001</v>
      </c>
      <c r="U192" s="14">
        <v>2.8337778</v>
      </c>
    </row>
    <row r="193" spans="2:21" x14ac:dyDescent="0.2">
      <c r="B193" s="14">
        <v>1975</v>
      </c>
      <c r="C193" s="14">
        <v>2</v>
      </c>
      <c r="D193" s="14">
        <v>9</v>
      </c>
      <c r="E193" s="14">
        <v>45.375</v>
      </c>
      <c r="Q193" s="14">
        <v>2010</v>
      </c>
      <c r="R193" s="14">
        <v>11</v>
      </c>
      <c r="S193" s="14">
        <v>4</v>
      </c>
      <c r="T193" s="14">
        <v>23.105435700000001</v>
      </c>
      <c r="U193" s="14">
        <v>1.0693159000000001</v>
      </c>
    </row>
    <row r="194" spans="2:21" x14ac:dyDescent="0.2">
      <c r="B194" s="14">
        <v>1975</v>
      </c>
      <c r="C194" s="14">
        <v>2</v>
      </c>
      <c r="D194" s="14">
        <v>10</v>
      </c>
      <c r="E194" s="14">
        <v>46.100999999999999</v>
      </c>
      <c r="Q194" s="14">
        <v>2011</v>
      </c>
      <c r="R194" s="14">
        <v>8</v>
      </c>
      <c r="S194" s="14">
        <v>4</v>
      </c>
      <c r="T194" s="14">
        <v>45.116835899999998</v>
      </c>
      <c r="U194" s="14">
        <v>2.8488266000000002</v>
      </c>
    </row>
    <row r="195" spans="2:21" x14ac:dyDescent="0.2">
      <c r="B195" s="14">
        <v>1975</v>
      </c>
      <c r="C195" s="14">
        <v>2</v>
      </c>
      <c r="D195" s="14">
        <v>11</v>
      </c>
      <c r="E195" s="14">
        <v>43.802</v>
      </c>
      <c r="Q195" s="14">
        <v>2011</v>
      </c>
      <c r="R195" s="14">
        <v>9</v>
      </c>
      <c r="S195" s="14">
        <v>4</v>
      </c>
      <c r="T195" s="14">
        <v>39.7459706</v>
      </c>
      <c r="U195" s="14">
        <v>11.9258244</v>
      </c>
    </row>
    <row r="196" spans="2:21" x14ac:dyDescent="0.2">
      <c r="B196" s="14">
        <v>1975</v>
      </c>
      <c r="C196" s="14">
        <v>2</v>
      </c>
      <c r="D196" s="14">
        <v>12</v>
      </c>
      <c r="E196" s="14">
        <v>49.005000000000003</v>
      </c>
      <c r="Q196" s="14">
        <v>2011</v>
      </c>
      <c r="R196" s="14">
        <v>9.1</v>
      </c>
      <c r="S196" s="14">
        <v>4</v>
      </c>
      <c r="T196" s="14">
        <v>35.260642500000003</v>
      </c>
      <c r="U196" s="14">
        <v>9.2842865000000003</v>
      </c>
    </row>
    <row r="197" spans="2:21" x14ac:dyDescent="0.2">
      <c r="B197" s="14">
        <v>1975</v>
      </c>
      <c r="C197" s="14">
        <v>2</v>
      </c>
      <c r="D197" s="14">
        <v>13</v>
      </c>
      <c r="E197" s="14">
        <v>48.4</v>
      </c>
      <c r="Q197" s="14">
        <v>2011</v>
      </c>
      <c r="R197" s="14">
        <v>10</v>
      </c>
      <c r="S197" s="14">
        <v>4</v>
      </c>
      <c r="T197" s="14">
        <v>39.882064900000003</v>
      </c>
      <c r="U197" s="14">
        <v>6.9684986999999996</v>
      </c>
    </row>
    <row r="198" spans="2:21" x14ac:dyDescent="0.2">
      <c r="B198" s="14">
        <v>1975</v>
      </c>
      <c r="C198" s="14">
        <v>2</v>
      </c>
      <c r="D198" s="14">
        <v>14</v>
      </c>
      <c r="E198" s="14">
        <v>45.859000000000002</v>
      </c>
      <c r="Q198" s="14">
        <v>2011</v>
      </c>
      <c r="R198" s="14">
        <v>11</v>
      </c>
      <c r="S198" s="14">
        <v>4</v>
      </c>
      <c r="T198" s="14">
        <v>48.566443499999998</v>
      </c>
      <c r="U198" s="14">
        <v>3.2263356999999999</v>
      </c>
    </row>
    <row r="199" spans="2:21" x14ac:dyDescent="0.2">
      <c r="B199" s="14">
        <v>1975</v>
      </c>
      <c r="C199" s="14">
        <v>3</v>
      </c>
      <c r="D199" s="14">
        <v>1</v>
      </c>
      <c r="E199" s="14">
        <v>31.218</v>
      </c>
      <c r="Q199" s="14">
        <v>2012</v>
      </c>
      <c r="R199" s="14">
        <v>8</v>
      </c>
      <c r="S199" s="14">
        <v>4</v>
      </c>
      <c r="T199" s="14">
        <v>52.6380622</v>
      </c>
      <c r="U199" s="14">
        <v>5.1712761</v>
      </c>
    </row>
    <row r="200" spans="2:21" x14ac:dyDescent="0.2">
      <c r="B200" s="14">
        <v>1975</v>
      </c>
      <c r="C200" s="14">
        <v>3</v>
      </c>
      <c r="D200" s="14">
        <v>2</v>
      </c>
      <c r="E200" s="14">
        <v>26.741</v>
      </c>
      <c r="Q200" s="14">
        <v>2012</v>
      </c>
      <c r="R200" s="14">
        <v>9</v>
      </c>
      <c r="S200" s="14">
        <v>4</v>
      </c>
      <c r="T200" s="14">
        <v>54.959230499999997</v>
      </c>
      <c r="U200" s="14">
        <v>4.7270279000000004</v>
      </c>
    </row>
    <row r="201" spans="2:21" x14ac:dyDescent="0.2">
      <c r="B201" s="14">
        <v>1975</v>
      </c>
      <c r="C201" s="14">
        <v>3</v>
      </c>
      <c r="D201" s="14">
        <v>3</v>
      </c>
      <c r="E201" s="14">
        <v>34.122</v>
      </c>
      <c r="Q201" s="14">
        <v>2012</v>
      </c>
      <c r="R201" s="14">
        <v>9.1</v>
      </c>
      <c r="S201" s="14">
        <v>4</v>
      </c>
      <c r="T201" s="14">
        <v>55.3869118</v>
      </c>
      <c r="U201" s="14">
        <v>5.2980744</v>
      </c>
    </row>
    <row r="202" spans="2:21" x14ac:dyDescent="0.2">
      <c r="B202" s="14">
        <v>1975</v>
      </c>
      <c r="C202" s="14">
        <v>3</v>
      </c>
      <c r="D202" s="14">
        <v>4</v>
      </c>
      <c r="E202" s="14">
        <v>38.478000000000002</v>
      </c>
      <c r="Q202" s="14">
        <v>2012</v>
      </c>
      <c r="R202" s="14">
        <v>10</v>
      </c>
      <c r="S202" s="14">
        <v>4</v>
      </c>
      <c r="T202" s="14">
        <v>55.129072899999997</v>
      </c>
      <c r="U202" s="14">
        <v>5.2160701999999999</v>
      </c>
    </row>
    <row r="203" spans="2:21" x14ac:dyDescent="0.2">
      <c r="B203" s="14">
        <v>1975</v>
      </c>
      <c r="C203" s="14">
        <v>3</v>
      </c>
      <c r="D203" s="14">
        <v>5</v>
      </c>
      <c r="E203" s="14">
        <v>48.762999999999998</v>
      </c>
      <c r="Q203" s="14">
        <v>2012</v>
      </c>
      <c r="R203" s="14">
        <v>11</v>
      </c>
      <c r="S203" s="14">
        <v>4</v>
      </c>
      <c r="T203" s="14">
        <v>58.595059200000001</v>
      </c>
      <c r="U203" s="14">
        <v>2.9656750999999999</v>
      </c>
    </row>
    <row r="204" spans="2:21" x14ac:dyDescent="0.2">
      <c r="B204" s="14">
        <v>1975</v>
      </c>
      <c r="C204" s="14">
        <v>3</v>
      </c>
      <c r="D204" s="14">
        <v>6</v>
      </c>
      <c r="E204" s="14">
        <v>45.98</v>
      </c>
      <c r="Q204" s="14">
        <v>2013</v>
      </c>
      <c r="R204" s="14">
        <v>8</v>
      </c>
      <c r="S204" s="14">
        <v>4</v>
      </c>
      <c r="T204" s="14">
        <v>34.951424099999997</v>
      </c>
      <c r="U204" s="14">
        <v>4.4078815999999996</v>
      </c>
    </row>
    <row r="205" spans="2:21" x14ac:dyDescent="0.2">
      <c r="B205" s="14">
        <v>1975</v>
      </c>
      <c r="C205" s="14">
        <v>3</v>
      </c>
      <c r="D205" s="14">
        <v>7</v>
      </c>
      <c r="E205" s="14">
        <v>49.851999999999997</v>
      </c>
      <c r="Q205" s="14">
        <v>2013</v>
      </c>
      <c r="R205" s="14">
        <v>9</v>
      </c>
      <c r="S205" s="14">
        <v>4</v>
      </c>
      <c r="T205" s="14">
        <v>39.050164100000003</v>
      </c>
      <c r="U205" s="14">
        <v>2.5832166000000001</v>
      </c>
    </row>
    <row r="206" spans="2:21" x14ac:dyDescent="0.2">
      <c r="B206" s="14">
        <v>1975</v>
      </c>
      <c r="C206" s="14">
        <v>3</v>
      </c>
      <c r="D206" s="14">
        <v>8</v>
      </c>
      <c r="E206" s="14">
        <v>54.087000000000003</v>
      </c>
      <c r="Q206" s="14">
        <v>2013</v>
      </c>
      <c r="R206" s="14">
        <v>9.1</v>
      </c>
      <c r="S206" s="14">
        <v>4</v>
      </c>
      <c r="T206" s="14">
        <v>40.0566891</v>
      </c>
      <c r="U206" s="14">
        <v>5.404433</v>
      </c>
    </row>
    <row r="207" spans="2:21" x14ac:dyDescent="0.2">
      <c r="B207" s="14">
        <v>1975</v>
      </c>
      <c r="C207" s="14">
        <v>3</v>
      </c>
      <c r="D207" s="14">
        <v>9</v>
      </c>
      <c r="E207" s="14">
        <v>36.662999999999997</v>
      </c>
      <c r="Q207" s="14">
        <v>2013</v>
      </c>
      <c r="R207" s="14">
        <v>10</v>
      </c>
      <c r="S207" s="14">
        <v>4</v>
      </c>
      <c r="T207" s="14">
        <v>37.915016100000003</v>
      </c>
      <c r="U207" s="14">
        <v>6.7079238999999999</v>
      </c>
    </row>
    <row r="208" spans="2:21" x14ac:dyDescent="0.2">
      <c r="B208" s="14">
        <v>1975</v>
      </c>
      <c r="C208" s="14">
        <v>3</v>
      </c>
      <c r="D208" s="14">
        <v>10</v>
      </c>
      <c r="E208" s="14">
        <v>47.069000000000003</v>
      </c>
      <c r="Q208" s="14">
        <v>2013</v>
      </c>
      <c r="R208" s="14">
        <v>11</v>
      </c>
      <c r="S208" s="14">
        <v>4</v>
      </c>
      <c r="T208" s="14">
        <v>40.6551045</v>
      </c>
      <c r="U208" s="14">
        <v>7.2476396000000003</v>
      </c>
    </row>
    <row r="209" spans="2:10" x14ac:dyDescent="0.2">
      <c r="B209" s="14">
        <v>1975</v>
      </c>
      <c r="C209" s="14">
        <v>3</v>
      </c>
      <c r="D209" s="14">
        <v>11</v>
      </c>
      <c r="E209" s="14">
        <v>46.826999999999998</v>
      </c>
    </row>
    <row r="210" spans="2:10" x14ac:dyDescent="0.2">
      <c r="B210" s="14">
        <v>1975</v>
      </c>
      <c r="C210" s="14">
        <v>3</v>
      </c>
      <c r="D210" s="14">
        <v>12</v>
      </c>
      <c r="E210" s="14">
        <v>46.948</v>
      </c>
    </row>
    <row r="211" spans="2:10" x14ac:dyDescent="0.2">
      <c r="B211" s="14">
        <v>1975</v>
      </c>
      <c r="C211" s="14">
        <v>3</v>
      </c>
      <c r="D211" s="14">
        <v>13</v>
      </c>
      <c r="E211" s="14">
        <v>44.649000000000001</v>
      </c>
    </row>
    <row r="212" spans="2:10" x14ac:dyDescent="0.2">
      <c r="B212" s="14">
        <v>1975</v>
      </c>
      <c r="C212" s="14">
        <v>3</v>
      </c>
      <c r="D212" s="14">
        <v>14</v>
      </c>
      <c r="E212" s="14">
        <v>45.012</v>
      </c>
    </row>
    <row r="213" spans="2:10" x14ac:dyDescent="0.2">
      <c r="B213" s="14">
        <v>1975</v>
      </c>
      <c r="C213" s="14">
        <v>4</v>
      </c>
      <c r="D213" s="14">
        <v>1</v>
      </c>
      <c r="E213" s="14">
        <v>33.517000000000003</v>
      </c>
      <c r="J213" s="193"/>
    </row>
    <row r="214" spans="2:10" x14ac:dyDescent="0.2">
      <c r="B214" s="14">
        <v>1975</v>
      </c>
      <c r="C214" s="14">
        <v>4</v>
      </c>
      <c r="D214" s="14">
        <v>2</v>
      </c>
      <c r="E214" s="14">
        <v>30.129000000000001</v>
      </c>
    </row>
    <row r="215" spans="2:10" x14ac:dyDescent="0.2">
      <c r="B215" s="14">
        <v>1975</v>
      </c>
      <c r="C215" s="14">
        <v>4</v>
      </c>
      <c r="D215" s="14">
        <v>3</v>
      </c>
      <c r="E215" s="14">
        <v>40.898000000000003</v>
      </c>
    </row>
    <row r="216" spans="2:10" x14ac:dyDescent="0.2">
      <c r="B216" s="14">
        <v>1975</v>
      </c>
      <c r="C216" s="14">
        <v>4</v>
      </c>
      <c r="D216" s="14">
        <v>4</v>
      </c>
      <c r="E216" s="14">
        <v>42.107999999999997</v>
      </c>
    </row>
    <row r="217" spans="2:10" x14ac:dyDescent="0.2">
      <c r="B217" s="14">
        <v>1975</v>
      </c>
      <c r="C217" s="14">
        <v>4</v>
      </c>
      <c r="D217" s="14">
        <v>5</v>
      </c>
      <c r="E217" s="14">
        <v>50.335999999999999</v>
      </c>
    </row>
    <row r="218" spans="2:10" x14ac:dyDescent="0.2">
      <c r="B218" s="14">
        <v>1975</v>
      </c>
      <c r="C218" s="14">
        <v>4</v>
      </c>
      <c r="D218" s="14">
        <v>6</v>
      </c>
      <c r="E218" s="14">
        <v>53.603000000000002</v>
      </c>
    </row>
    <row r="219" spans="2:10" x14ac:dyDescent="0.2">
      <c r="B219" s="14">
        <v>1975</v>
      </c>
      <c r="C219" s="14">
        <v>4</v>
      </c>
      <c r="D219" s="14">
        <v>7</v>
      </c>
      <c r="E219" s="14">
        <v>52.271999999999998</v>
      </c>
    </row>
    <row r="220" spans="2:10" x14ac:dyDescent="0.2">
      <c r="B220" s="14">
        <v>1975</v>
      </c>
      <c r="C220" s="14">
        <v>4</v>
      </c>
      <c r="D220" s="14">
        <v>8</v>
      </c>
      <c r="E220" s="14">
        <v>50.457000000000001</v>
      </c>
    </row>
    <row r="221" spans="2:10" x14ac:dyDescent="0.2">
      <c r="B221" s="14">
        <v>1975</v>
      </c>
      <c r="C221" s="14">
        <v>4</v>
      </c>
      <c r="D221" s="14">
        <v>9</v>
      </c>
      <c r="E221" s="14">
        <v>49.731000000000002</v>
      </c>
    </row>
    <row r="222" spans="2:10" x14ac:dyDescent="0.2">
      <c r="B222" s="14">
        <v>1975</v>
      </c>
      <c r="C222" s="14">
        <v>4</v>
      </c>
      <c r="D222" s="14">
        <v>10</v>
      </c>
      <c r="E222" s="14">
        <v>45.133000000000003</v>
      </c>
    </row>
    <row r="223" spans="2:10" x14ac:dyDescent="0.2">
      <c r="B223" s="14">
        <v>1975</v>
      </c>
      <c r="C223" s="14">
        <v>4</v>
      </c>
      <c r="D223" s="14">
        <v>11</v>
      </c>
      <c r="E223" s="14">
        <v>47.673999999999999</v>
      </c>
    </row>
    <row r="224" spans="2:10" x14ac:dyDescent="0.2">
      <c r="B224" s="14">
        <v>1975</v>
      </c>
      <c r="C224" s="14">
        <v>4</v>
      </c>
      <c r="D224" s="14">
        <v>12</v>
      </c>
      <c r="E224" s="14">
        <v>47.552999999999997</v>
      </c>
    </row>
    <row r="225" spans="2:5" x14ac:dyDescent="0.2">
      <c r="B225" s="14">
        <v>1975</v>
      </c>
      <c r="C225" s="14">
        <v>4</v>
      </c>
      <c r="D225" s="14">
        <v>13</v>
      </c>
      <c r="E225" s="14">
        <v>49.731000000000002</v>
      </c>
    </row>
    <row r="226" spans="2:5" x14ac:dyDescent="0.2">
      <c r="B226" s="14">
        <v>1975</v>
      </c>
      <c r="C226" s="14">
        <v>4</v>
      </c>
      <c r="D226" s="14">
        <v>14</v>
      </c>
      <c r="E226" s="14">
        <v>54.087000000000003</v>
      </c>
    </row>
    <row r="227" spans="2:5" x14ac:dyDescent="0.2">
      <c r="B227" s="14">
        <v>1976</v>
      </c>
      <c r="C227" s="14">
        <v>1</v>
      </c>
      <c r="D227" s="14">
        <v>1</v>
      </c>
      <c r="E227" s="14">
        <v>21.78</v>
      </c>
    </row>
    <row r="228" spans="2:5" x14ac:dyDescent="0.2">
      <c r="B228" s="14">
        <v>1976</v>
      </c>
      <c r="C228" s="14">
        <v>1</v>
      </c>
      <c r="D228" s="14">
        <v>2</v>
      </c>
      <c r="E228" s="14">
        <v>19.239000000000001</v>
      </c>
    </row>
    <row r="229" spans="2:5" x14ac:dyDescent="0.2">
      <c r="B229" s="14">
        <v>1976</v>
      </c>
      <c r="C229" s="14">
        <v>1</v>
      </c>
      <c r="D229" s="14">
        <v>3</v>
      </c>
      <c r="E229" s="14">
        <v>24.805</v>
      </c>
    </row>
    <row r="230" spans="2:5" x14ac:dyDescent="0.2">
      <c r="B230" s="14">
        <v>1976</v>
      </c>
      <c r="C230" s="14">
        <v>1</v>
      </c>
      <c r="D230" s="14">
        <v>4</v>
      </c>
      <c r="E230" s="14">
        <v>29.04</v>
      </c>
    </row>
    <row r="231" spans="2:5" x14ac:dyDescent="0.2">
      <c r="B231" s="14">
        <v>1976</v>
      </c>
      <c r="C231" s="14">
        <v>1</v>
      </c>
      <c r="D231" s="14">
        <v>5</v>
      </c>
      <c r="E231" s="14">
        <v>39.808999999999997</v>
      </c>
    </row>
    <row r="232" spans="2:5" x14ac:dyDescent="0.2">
      <c r="B232" s="14">
        <v>1976</v>
      </c>
      <c r="C232" s="14">
        <v>1</v>
      </c>
      <c r="D232" s="14">
        <v>6</v>
      </c>
      <c r="E232" s="14">
        <v>40.898000000000003</v>
      </c>
    </row>
    <row r="233" spans="2:5" x14ac:dyDescent="0.2">
      <c r="B233" s="14">
        <v>1976</v>
      </c>
      <c r="C233" s="14">
        <v>1</v>
      </c>
      <c r="D233" s="14">
        <v>7</v>
      </c>
      <c r="E233" s="14">
        <v>47.915999999999997</v>
      </c>
    </row>
    <row r="234" spans="2:5" x14ac:dyDescent="0.2">
      <c r="B234" s="14">
        <v>1976</v>
      </c>
      <c r="C234" s="14">
        <v>1</v>
      </c>
      <c r="D234" s="14">
        <v>8</v>
      </c>
      <c r="E234" s="14">
        <v>34.606000000000002</v>
      </c>
    </row>
    <row r="235" spans="2:5" x14ac:dyDescent="0.2">
      <c r="B235" s="14">
        <v>1976</v>
      </c>
      <c r="C235" s="14">
        <v>1</v>
      </c>
      <c r="D235" s="14">
        <v>9</v>
      </c>
      <c r="E235" s="14">
        <v>37.026000000000003</v>
      </c>
    </row>
    <row r="236" spans="2:5" x14ac:dyDescent="0.2">
      <c r="B236" s="14">
        <v>1976</v>
      </c>
      <c r="C236" s="14">
        <v>1</v>
      </c>
      <c r="D236" s="14">
        <v>10</v>
      </c>
      <c r="E236" s="14">
        <v>37.872999999999998</v>
      </c>
    </row>
    <row r="237" spans="2:5" x14ac:dyDescent="0.2">
      <c r="B237" s="14">
        <v>1976</v>
      </c>
      <c r="C237" s="14">
        <v>1</v>
      </c>
      <c r="D237" s="14">
        <v>11</v>
      </c>
      <c r="E237" s="14">
        <v>42.107999999999997</v>
      </c>
    </row>
    <row r="238" spans="2:5" x14ac:dyDescent="0.2">
      <c r="B238" s="14">
        <v>1976</v>
      </c>
      <c r="C238" s="14">
        <v>1</v>
      </c>
      <c r="D238" s="14">
        <v>12</v>
      </c>
      <c r="E238" s="14">
        <v>36.905000000000001</v>
      </c>
    </row>
    <row r="239" spans="2:5" x14ac:dyDescent="0.2">
      <c r="B239" s="14">
        <v>1976</v>
      </c>
      <c r="C239" s="14">
        <v>1</v>
      </c>
      <c r="D239" s="14">
        <v>13</v>
      </c>
      <c r="E239" s="14">
        <v>46.343000000000004</v>
      </c>
    </row>
    <row r="240" spans="2:5" x14ac:dyDescent="0.2">
      <c r="B240" s="14">
        <v>1976</v>
      </c>
      <c r="C240" s="14">
        <v>1</v>
      </c>
      <c r="D240" s="14">
        <v>14</v>
      </c>
      <c r="E240" s="14">
        <v>40.292999999999999</v>
      </c>
    </row>
    <row r="241" spans="2:5" x14ac:dyDescent="0.2">
      <c r="B241" s="14">
        <v>1976</v>
      </c>
      <c r="C241" s="14">
        <v>2</v>
      </c>
      <c r="D241" s="14">
        <v>1</v>
      </c>
      <c r="E241" s="14">
        <v>23.474</v>
      </c>
    </row>
    <row r="242" spans="2:5" x14ac:dyDescent="0.2">
      <c r="B242" s="14">
        <v>1976</v>
      </c>
      <c r="C242" s="14">
        <v>2</v>
      </c>
      <c r="D242" s="14">
        <v>2</v>
      </c>
      <c r="E242" s="14">
        <v>24.805</v>
      </c>
    </row>
    <row r="243" spans="2:5" x14ac:dyDescent="0.2">
      <c r="B243" s="14">
        <v>1976</v>
      </c>
      <c r="C243" s="14">
        <v>2</v>
      </c>
      <c r="D243" s="14">
        <v>3</v>
      </c>
      <c r="E243" s="14">
        <v>25.289000000000001</v>
      </c>
    </row>
    <row r="244" spans="2:5" x14ac:dyDescent="0.2">
      <c r="B244" s="14">
        <v>1976</v>
      </c>
      <c r="C244" s="14">
        <v>2</v>
      </c>
      <c r="D244" s="14">
        <v>4</v>
      </c>
      <c r="E244" s="14">
        <v>32.064999999999998</v>
      </c>
    </row>
    <row r="245" spans="2:5" x14ac:dyDescent="0.2">
      <c r="B245" s="14">
        <v>1976</v>
      </c>
      <c r="C245" s="14">
        <v>2</v>
      </c>
      <c r="D245" s="14">
        <v>5</v>
      </c>
      <c r="E245" s="14">
        <v>41.261000000000003</v>
      </c>
    </row>
    <row r="246" spans="2:5" x14ac:dyDescent="0.2">
      <c r="B246" s="14">
        <v>1976</v>
      </c>
      <c r="C246" s="14">
        <v>2</v>
      </c>
      <c r="D246" s="14">
        <v>6</v>
      </c>
      <c r="E246" s="14">
        <v>46.463999999999999</v>
      </c>
    </row>
    <row r="247" spans="2:5" x14ac:dyDescent="0.2">
      <c r="B247" s="14">
        <v>1976</v>
      </c>
      <c r="C247" s="14">
        <v>2</v>
      </c>
      <c r="D247" s="14">
        <v>7</v>
      </c>
      <c r="E247" s="14">
        <v>48.884</v>
      </c>
    </row>
    <row r="248" spans="2:5" x14ac:dyDescent="0.2">
      <c r="B248" s="14">
        <v>1976</v>
      </c>
      <c r="C248" s="14">
        <v>2</v>
      </c>
      <c r="D248" s="14">
        <v>8</v>
      </c>
      <c r="E248" s="14">
        <v>35.695</v>
      </c>
    </row>
    <row r="249" spans="2:5" x14ac:dyDescent="0.2">
      <c r="B249" s="14">
        <v>1976</v>
      </c>
      <c r="C249" s="14">
        <v>2</v>
      </c>
      <c r="D249" s="14">
        <v>9</v>
      </c>
      <c r="E249" s="14">
        <v>42.35</v>
      </c>
    </row>
    <row r="250" spans="2:5" x14ac:dyDescent="0.2">
      <c r="B250" s="14">
        <v>1976</v>
      </c>
      <c r="C250" s="14">
        <v>2</v>
      </c>
      <c r="D250" s="14">
        <v>10</v>
      </c>
      <c r="E250" s="14">
        <v>39.808999999999997</v>
      </c>
    </row>
    <row r="251" spans="2:5" x14ac:dyDescent="0.2">
      <c r="B251" s="14">
        <v>1976</v>
      </c>
      <c r="C251" s="14">
        <v>2</v>
      </c>
      <c r="D251" s="14">
        <v>11</v>
      </c>
      <c r="E251" s="14">
        <v>39.445999999999998</v>
      </c>
    </row>
    <row r="252" spans="2:5" x14ac:dyDescent="0.2">
      <c r="B252" s="14">
        <v>1976</v>
      </c>
      <c r="C252" s="14">
        <v>2</v>
      </c>
      <c r="D252" s="14">
        <v>12</v>
      </c>
      <c r="E252" s="14">
        <v>44.890999999999998</v>
      </c>
    </row>
    <row r="253" spans="2:5" x14ac:dyDescent="0.2">
      <c r="B253" s="14">
        <v>1976</v>
      </c>
      <c r="C253" s="14">
        <v>2</v>
      </c>
      <c r="D253" s="14">
        <v>13</v>
      </c>
      <c r="E253" s="14">
        <v>47.915999999999997</v>
      </c>
    </row>
    <row r="254" spans="2:5" x14ac:dyDescent="0.2">
      <c r="B254" s="14">
        <v>1976</v>
      </c>
      <c r="C254" s="14">
        <v>2</v>
      </c>
      <c r="D254" s="14">
        <v>14</v>
      </c>
      <c r="E254" s="14">
        <v>45.012</v>
      </c>
    </row>
    <row r="255" spans="2:5" x14ac:dyDescent="0.2">
      <c r="B255" s="14">
        <v>1976</v>
      </c>
      <c r="C255" s="14">
        <v>3</v>
      </c>
      <c r="D255" s="14">
        <v>1</v>
      </c>
      <c r="E255" s="14">
        <v>26.135999999999999</v>
      </c>
    </row>
    <row r="256" spans="2:5" x14ac:dyDescent="0.2">
      <c r="B256" s="14">
        <v>1976</v>
      </c>
      <c r="C256" s="14">
        <v>3</v>
      </c>
      <c r="D256" s="14">
        <v>2</v>
      </c>
      <c r="E256" s="14">
        <v>24.2</v>
      </c>
    </row>
    <row r="257" spans="2:5" x14ac:dyDescent="0.2">
      <c r="B257" s="14">
        <v>1976</v>
      </c>
      <c r="C257" s="14">
        <v>3</v>
      </c>
      <c r="D257" s="14">
        <v>3</v>
      </c>
      <c r="E257" s="14">
        <v>29.887</v>
      </c>
    </row>
    <row r="258" spans="2:5" x14ac:dyDescent="0.2">
      <c r="B258" s="14">
        <v>1976</v>
      </c>
      <c r="C258" s="14">
        <v>3</v>
      </c>
      <c r="D258" s="14">
        <v>4</v>
      </c>
      <c r="E258" s="14">
        <v>35.816000000000003</v>
      </c>
    </row>
    <row r="259" spans="2:5" x14ac:dyDescent="0.2">
      <c r="B259" s="14">
        <v>1976</v>
      </c>
      <c r="C259" s="14">
        <v>3</v>
      </c>
      <c r="D259" s="14">
        <v>5</v>
      </c>
      <c r="E259" s="14">
        <v>38.356999999999999</v>
      </c>
    </row>
    <row r="260" spans="2:5" x14ac:dyDescent="0.2">
      <c r="B260" s="14">
        <v>1976</v>
      </c>
      <c r="C260" s="14">
        <v>3</v>
      </c>
      <c r="D260" s="14">
        <v>6</v>
      </c>
      <c r="E260" s="14">
        <v>45.738</v>
      </c>
    </row>
    <row r="261" spans="2:5" x14ac:dyDescent="0.2">
      <c r="B261" s="14">
        <v>1976</v>
      </c>
      <c r="C261" s="14">
        <v>3</v>
      </c>
      <c r="D261" s="14">
        <v>7</v>
      </c>
      <c r="E261" s="14">
        <v>45.738</v>
      </c>
    </row>
    <row r="262" spans="2:5" x14ac:dyDescent="0.2">
      <c r="B262" s="14">
        <v>1976</v>
      </c>
      <c r="C262" s="14">
        <v>3</v>
      </c>
      <c r="D262" s="14">
        <v>8</v>
      </c>
      <c r="E262" s="14">
        <v>44.890999999999998</v>
      </c>
    </row>
    <row r="263" spans="2:5" x14ac:dyDescent="0.2">
      <c r="B263" s="14">
        <v>1976</v>
      </c>
      <c r="C263" s="14">
        <v>3</v>
      </c>
      <c r="D263" s="14">
        <v>9</v>
      </c>
      <c r="E263" s="14">
        <v>38.115000000000002</v>
      </c>
    </row>
    <row r="264" spans="2:5" x14ac:dyDescent="0.2">
      <c r="B264" s="14">
        <v>1976</v>
      </c>
      <c r="C264" s="14">
        <v>3</v>
      </c>
      <c r="D264" s="14">
        <v>10</v>
      </c>
      <c r="E264" s="14">
        <v>40.777000000000001</v>
      </c>
    </row>
    <row r="265" spans="2:5" x14ac:dyDescent="0.2">
      <c r="B265" s="14">
        <v>1976</v>
      </c>
      <c r="C265" s="14">
        <v>3</v>
      </c>
      <c r="D265" s="14">
        <v>11</v>
      </c>
      <c r="E265" s="14">
        <v>39.082999999999998</v>
      </c>
    </row>
    <row r="266" spans="2:5" x14ac:dyDescent="0.2">
      <c r="B266" s="14">
        <v>1976</v>
      </c>
      <c r="C266" s="14">
        <v>3</v>
      </c>
      <c r="D266" s="14">
        <v>12</v>
      </c>
      <c r="E266" s="14">
        <v>36.299999999999997</v>
      </c>
    </row>
    <row r="267" spans="2:5" x14ac:dyDescent="0.2">
      <c r="B267" s="14">
        <v>1976</v>
      </c>
      <c r="C267" s="14">
        <v>3</v>
      </c>
      <c r="D267" s="14">
        <v>13</v>
      </c>
      <c r="E267" s="14">
        <v>44.406999999999996</v>
      </c>
    </row>
    <row r="268" spans="2:5" x14ac:dyDescent="0.2">
      <c r="B268" s="14">
        <v>1976</v>
      </c>
      <c r="C268" s="14">
        <v>3</v>
      </c>
      <c r="D268" s="14">
        <v>14</v>
      </c>
      <c r="E268" s="14">
        <v>39.082999999999998</v>
      </c>
    </row>
    <row r="269" spans="2:5" x14ac:dyDescent="0.2">
      <c r="B269" s="14">
        <v>1976</v>
      </c>
      <c r="C269" s="14">
        <v>4</v>
      </c>
      <c r="D269" s="14">
        <v>1</v>
      </c>
      <c r="E269" s="14">
        <v>30.370999999999999</v>
      </c>
    </row>
    <row r="270" spans="2:5" x14ac:dyDescent="0.2">
      <c r="B270" s="14">
        <v>1976</v>
      </c>
      <c r="C270" s="14">
        <v>4</v>
      </c>
      <c r="D270" s="14">
        <v>2</v>
      </c>
      <c r="E270" s="14">
        <v>24.805</v>
      </c>
    </row>
    <row r="271" spans="2:5" x14ac:dyDescent="0.2">
      <c r="B271" s="14">
        <v>1976</v>
      </c>
      <c r="C271" s="14">
        <v>4</v>
      </c>
      <c r="D271" s="14">
        <v>3</v>
      </c>
      <c r="E271" s="14">
        <v>30.007999999999999</v>
      </c>
    </row>
    <row r="272" spans="2:5" x14ac:dyDescent="0.2">
      <c r="B272" s="14">
        <v>1976</v>
      </c>
      <c r="C272" s="14">
        <v>4</v>
      </c>
      <c r="D272" s="14">
        <v>4</v>
      </c>
      <c r="E272" s="14">
        <v>31.338999999999999</v>
      </c>
    </row>
    <row r="273" spans="2:5" x14ac:dyDescent="0.2">
      <c r="B273" s="14">
        <v>1976</v>
      </c>
      <c r="C273" s="14">
        <v>4</v>
      </c>
      <c r="D273" s="14">
        <v>5</v>
      </c>
      <c r="E273" s="14">
        <v>41.018999999999998</v>
      </c>
    </row>
    <row r="274" spans="2:5" x14ac:dyDescent="0.2">
      <c r="B274" s="14">
        <v>1976</v>
      </c>
      <c r="C274" s="14">
        <v>4</v>
      </c>
      <c r="D274" s="14">
        <v>6</v>
      </c>
      <c r="E274" s="14">
        <v>45.253999999999998</v>
      </c>
    </row>
    <row r="275" spans="2:5" x14ac:dyDescent="0.2">
      <c r="B275" s="14">
        <v>1976</v>
      </c>
      <c r="C275" s="14">
        <v>4</v>
      </c>
      <c r="D275" s="14">
        <v>7</v>
      </c>
      <c r="E275" s="14">
        <v>44.406999999999996</v>
      </c>
    </row>
    <row r="276" spans="2:5" x14ac:dyDescent="0.2">
      <c r="B276" s="14">
        <v>1976</v>
      </c>
      <c r="C276" s="14">
        <v>4</v>
      </c>
      <c r="D276" s="14">
        <v>8</v>
      </c>
      <c r="E276" s="14">
        <v>44.649000000000001</v>
      </c>
    </row>
    <row r="277" spans="2:5" x14ac:dyDescent="0.2">
      <c r="B277" s="14">
        <v>1976</v>
      </c>
      <c r="C277" s="14">
        <v>4</v>
      </c>
      <c r="D277" s="14">
        <v>9</v>
      </c>
      <c r="E277" s="14">
        <v>40.534999999999997</v>
      </c>
    </row>
    <row r="278" spans="2:5" x14ac:dyDescent="0.2">
      <c r="B278" s="14">
        <v>1976</v>
      </c>
      <c r="C278" s="14">
        <v>4</v>
      </c>
      <c r="D278" s="14">
        <v>10</v>
      </c>
      <c r="E278" s="14">
        <v>33.154000000000003</v>
      </c>
    </row>
    <row r="279" spans="2:5" x14ac:dyDescent="0.2">
      <c r="B279" s="14">
        <v>1976</v>
      </c>
      <c r="C279" s="14">
        <v>4</v>
      </c>
      <c r="D279" s="14">
        <v>11</v>
      </c>
      <c r="E279" s="14">
        <v>36.542000000000002</v>
      </c>
    </row>
    <row r="280" spans="2:5" x14ac:dyDescent="0.2">
      <c r="B280" s="14">
        <v>1976</v>
      </c>
      <c r="C280" s="14">
        <v>4</v>
      </c>
      <c r="D280" s="14">
        <v>12</v>
      </c>
      <c r="E280" s="14">
        <v>38.841000000000001</v>
      </c>
    </row>
    <row r="281" spans="2:5" x14ac:dyDescent="0.2">
      <c r="B281" s="14">
        <v>1976</v>
      </c>
      <c r="C281" s="14">
        <v>4</v>
      </c>
      <c r="D281" s="14">
        <v>13</v>
      </c>
      <c r="E281" s="14">
        <v>45.616999999999997</v>
      </c>
    </row>
    <row r="282" spans="2:5" x14ac:dyDescent="0.2">
      <c r="B282" s="14">
        <v>1976</v>
      </c>
      <c r="C282" s="14">
        <v>4</v>
      </c>
      <c r="D282" s="14">
        <v>14</v>
      </c>
      <c r="E282" s="14">
        <v>47.673999999999999</v>
      </c>
    </row>
    <row r="283" spans="2:5" x14ac:dyDescent="0.2">
      <c r="B283" s="14">
        <v>1977</v>
      </c>
      <c r="C283" s="14">
        <v>1</v>
      </c>
      <c r="D283" s="14">
        <v>1</v>
      </c>
      <c r="E283" s="14">
        <v>14.882999999999999</v>
      </c>
    </row>
    <row r="284" spans="2:5" x14ac:dyDescent="0.2">
      <c r="B284" s="14">
        <v>1977</v>
      </c>
      <c r="C284" s="14">
        <v>1</v>
      </c>
      <c r="D284" s="14">
        <v>2</v>
      </c>
      <c r="E284" s="14">
        <v>14.641</v>
      </c>
    </row>
    <row r="285" spans="2:5" x14ac:dyDescent="0.2">
      <c r="B285" s="14">
        <v>1977</v>
      </c>
      <c r="C285" s="14">
        <v>1</v>
      </c>
      <c r="D285" s="14">
        <v>3</v>
      </c>
      <c r="E285" s="14">
        <v>26.983000000000001</v>
      </c>
    </row>
    <row r="286" spans="2:5" x14ac:dyDescent="0.2">
      <c r="B286" s="14">
        <v>1977</v>
      </c>
      <c r="C286" s="14">
        <v>1</v>
      </c>
      <c r="D286" s="14">
        <v>4</v>
      </c>
      <c r="E286" s="14">
        <v>26.861999999999998</v>
      </c>
    </row>
    <row r="287" spans="2:5" x14ac:dyDescent="0.2">
      <c r="B287" s="14">
        <v>1977</v>
      </c>
      <c r="C287" s="14">
        <v>1</v>
      </c>
      <c r="D287" s="14">
        <v>5</v>
      </c>
      <c r="E287" s="14">
        <v>30.25</v>
      </c>
    </row>
    <row r="288" spans="2:5" x14ac:dyDescent="0.2">
      <c r="B288" s="14">
        <v>1977</v>
      </c>
      <c r="C288" s="14">
        <v>1</v>
      </c>
      <c r="D288" s="14">
        <v>6</v>
      </c>
      <c r="E288" s="14">
        <v>29.04</v>
      </c>
    </row>
    <row r="289" spans="2:5" x14ac:dyDescent="0.2">
      <c r="B289" s="14">
        <v>1977</v>
      </c>
      <c r="C289" s="14">
        <v>1</v>
      </c>
      <c r="D289" s="14">
        <v>7</v>
      </c>
      <c r="E289" s="14">
        <v>26.015000000000001</v>
      </c>
    </row>
    <row r="290" spans="2:5" x14ac:dyDescent="0.2">
      <c r="B290" s="14">
        <v>1977</v>
      </c>
      <c r="C290" s="14">
        <v>1</v>
      </c>
      <c r="D290" s="14">
        <v>8</v>
      </c>
      <c r="E290" s="14">
        <v>21.053999999999998</v>
      </c>
    </row>
    <row r="291" spans="2:5" x14ac:dyDescent="0.2">
      <c r="B291" s="14">
        <v>1977</v>
      </c>
      <c r="C291" s="14">
        <v>1</v>
      </c>
      <c r="D291" s="14">
        <v>9</v>
      </c>
      <c r="E291" s="14">
        <v>30.734000000000002</v>
      </c>
    </row>
    <row r="292" spans="2:5" x14ac:dyDescent="0.2">
      <c r="B292" s="14">
        <v>1977</v>
      </c>
      <c r="C292" s="14">
        <v>1</v>
      </c>
      <c r="D292" s="14">
        <v>10</v>
      </c>
      <c r="E292" s="14">
        <v>34.122</v>
      </c>
    </row>
    <row r="293" spans="2:5" x14ac:dyDescent="0.2">
      <c r="B293" s="14">
        <v>1977</v>
      </c>
      <c r="C293" s="14">
        <v>1</v>
      </c>
      <c r="D293" s="14">
        <v>11</v>
      </c>
      <c r="E293" s="14">
        <v>32.427999999999997</v>
      </c>
    </row>
    <row r="294" spans="2:5" x14ac:dyDescent="0.2">
      <c r="B294" s="14">
        <v>1977</v>
      </c>
      <c r="C294" s="14">
        <v>1</v>
      </c>
      <c r="D294" s="14">
        <v>12</v>
      </c>
      <c r="E294" s="14">
        <v>30.007999999999999</v>
      </c>
    </row>
    <row r="295" spans="2:5" x14ac:dyDescent="0.2">
      <c r="B295" s="14">
        <v>1977</v>
      </c>
      <c r="C295" s="14">
        <v>1</v>
      </c>
      <c r="D295" s="14">
        <v>13</v>
      </c>
      <c r="E295" s="14">
        <v>26.257000000000001</v>
      </c>
    </row>
    <row r="296" spans="2:5" x14ac:dyDescent="0.2">
      <c r="B296" s="14">
        <v>1977</v>
      </c>
      <c r="C296" s="14">
        <v>1</v>
      </c>
      <c r="D296" s="14">
        <v>14</v>
      </c>
      <c r="E296" s="14">
        <v>31.702000000000002</v>
      </c>
    </row>
    <row r="297" spans="2:5" x14ac:dyDescent="0.2">
      <c r="B297" s="14">
        <v>1977</v>
      </c>
      <c r="C297" s="14">
        <v>2</v>
      </c>
      <c r="D297" s="14">
        <v>1</v>
      </c>
      <c r="E297" s="14">
        <v>13.552</v>
      </c>
    </row>
    <row r="298" spans="2:5" x14ac:dyDescent="0.2">
      <c r="B298" s="14">
        <v>1977</v>
      </c>
      <c r="C298" s="14">
        <v>2</v>
      </c>
      <c r="D298" s="14">
        <v>2</v>
      </c>
      <c r="E298" s="14">
        <v>16.818999999999999</v>
      </c>
    </row>
    <row r="299" spans="2:5" x14ac:dyDescent="0.2">
      <c r="B299" s="14">
        <v>1977</v>
      </c>
      <c r="C299" s="14">
        <v>2</v>
      </c>
      <c r="D299" s="14">
        <v>3</v>
      </c>
      <c r="E299" s="14">
        <v>23.837</v>
      </c>
    </row>
    <row r="300" spans="2:5" x14ac:dyDescent="0.2">
      <c r="B300" s="14">
        <v>1977</v>
      </c>
      <c r="C300" s="14">
        <v>2</v>
      </c>
      <c r="D300" s="14">
        <v>4</v>
      </c>
      <c r="E300" s="14">
        <v>26.015000000000001</v>
      </c>
    </row>
    <row r="301" spans="2:5" x14ac:dyDescent="0.2">
      <c r="B301" s="14">
        <v>1977</v>
      </c>
      <c r="C301" s="14">
        <v>2</v>
      </c>
      <c r="D301" s="14">
        <v>5</v>
      </c>
      <c r="E301" s="14">
        <v>28.434999999999999</v>
      </c>
    </row>
    <row r="302" spans="2:5" x14ac:dyDescent="0.2">
      <c r="B302" s="14">
        <v>1977</v>
      </c>
      <c r="C302" s="14">
        <v>2</v>
      </c>
      <c r="D302" s="14">
        <v>6</v>
      </c>
      <c r="E302" s="14">
        <v>31.46</v>
      </c>
    </row>
    <row r="303" spans="2:5" x14ac:dyDescent="0.2">
      <c r="B303" s="14">
        <v>1977</v>
      </c>
      <c r="C303" s="14">
        <v>2</v>
      </c>
      <c r="D303" s="14">
        <v>7</v>
      </c>
      <c r="E303" s="14">
        <v>32.307000000000002</v>
      </c>
    </row>
    <row r="304" spans="2:5" x14ac:dyDescent="0.2">
      <c r="B304" s="14">
        <v>1977</v>
      </c>
      <c r="C304" s="14">
        <v>2</v>
      </c>
      <c r="D304" s="14">
        <v>8</v>
      </c>
      <c r="E304" s="14">
        <v>23.837</v>
      </c>
    </row>
    <row r="305" spans="2:5" x14ac:dyDescent="0.2">
      <c r="B305" s="14">
        <v>1977</v>
      </c>
      <c r="C305" s="14">
        <v>2</v>
      </c>
      <c r="D305" s="14">
        <v>9</v>
      </c>
      <c r="E305" s="14">
        <v>31.097000000000001</v>
      </c>
    </row>
    <row r="306" spans="2:5" x14ac:dyDescent="0.2">
      <c r="B306" s="14">
        <v>1977</v>
      </c>
      <c r="C306" s="14">
        <v>2</v>
      </c>
      <c r="D306" s="14">
        <v>10</v>
      </c>
      <c r="E306" s="14">
        <v>30.007999999999999</v>
      </c>
    </row>
    <row r="307" spans="2:5" x14ac:dyDescent="0.2">
      <c r="B307" s="14">
        <v>1977</v>
      </c>
      <c r="C307" s="14">
        <v>2</v>
      </c>
      <c r="D307" s="14">
        <v>11</v>
      </c>
      <c r="E307" s="14">
        <v>32.307000000000002</v>
      </c>
    </row>
    <row r="308" spans="2:5" x14ac:dyDescent="0.2">
      <c r="B308" s="14">
        <v>1977</v>
      </c>
      <c r="C308" s="14">
        <v>2</v>
      </c>
      <c r="D308" s="14">
        <v>12</v>
      </c>
      <c r="E308" s="14">
        <v>32.790999999999997</v>
      </c>
    </row>
    <row r="309" spans="2:5" x14ac:dyDescent="0.2">
      <c r="B309" s="14">
        <v>1977</v>
      </c>
      <c r="C309" s="14">
        <v>2</v>
      </c>
      <c r="D309" s="14">
        <v>13</v>
      </c>
      <c r="E309" s="14">
        <v>31.097000000000001</v>
      </c>
    </row>
    <row r="310" spans="2:5" x14ac:dyDescent="0.2">
      <c r="B310" s="14">
        <v>1977</v>
      </c>
      <c r="C310" s="14">
        <v>2</v>
      </c>
      <c r="D310" s="14">
        <v>14</v>
      </c>
      <c r="E310" s="14">
        <v>37.026000000000003</v>
      </c>
    </row>
    <row r="311" spans="2:5" x14ac:dyDescent="0.2">
      <c r="B311" s="14">
        <v>1977</v>
      </c>
      <c r="C311" s="14">
        <v>3</v>
      </c>
      <c r="D311" s="14">
        <v>1</v>
      </c>
      <c r="E311" s="14">
        <v>12.221</v>
      </c>
    </row>
    <row r="312" spans="2:5" x14ac:dyDescent="0.2">
      <c r="B312" s="14">
        <v>1977</v>
      </c>
      <c r="C312" s="14">
        <v>3</v>
      </c>
      <c r="D312" s="14">
        <v>2</v>
      </c>
      <c r="E312" s="14">
        <v>15.972</v>
      </c>
    </row>
    <row r="313" spans="2:5" x14ac:dyDescent="0.2">
      <c r="B313" s="14">
        <v>1977</v>
      </c>
      <c r="C313" s="14">
        <v>3</v>
      </c>
      <c r="D313" s="14">
        <v>3</v>
      </c>
      <c r="E313" s="14">
        <v>28.677</v>
      </c>
    </row>
    <row r="314" spans="2:5" x14ac:dyDescent="0.2">
      <c r="B314" s="14">
        <v>1977</v>
      </c>
      <c r="C314" s="14">
        <v>3</v>
      </c>
      <c r="D314" s="14">
        <v>4</v>
      </c>
      <c r="E314" s="14">
        <v>30.25</v>
      </c>
    </row>
    <row r="315" spans="2:5" x14ac:dyDescent="0.2">
      <c r="B315" s="14">
        <v>1977</v>
      </c>
      <c r="C315" s="14">
        <v>3</v>
      </c>
      <c r="D315" s="14">
        <v>5</v>
      </c>
      <c r="E315" s="14">
        <v>26.861999999999998</v>
      </c>
    </row>
    <row r="316" spans="2:5" x14ac:dyDescent="0.2">
      <c r="B316" s="14">
        <v>1977</v>
      </c>
      <c r="C316" s="14">
        <v>3</v>
      </c>
      <c r="D316" s="14">
        <v>6</v>
      </c>
      <c r="E316" s="14">
        <v>30.370999999999999</v>
      </c>
    </row>
    <row r="317" spans="2:5" x14ac:dyDescent="0.2">
      <c r="B317" s="14">
        <v>1977</v>
      </c>
      <c r="C317" s="14">
        <v>3</v>
      </c>
      <c r="D317" s="14">
        <v>7</v>
      </c>
      <c r="E317" s="14">
        <v>29.524000000000001</v>
      </c>
    </row>
    <row r="318" spans="2:5" x14ac:dyDescent="0.2">
      <c r="B318" s="14">
        <v>1977</v>
      </c>
      <c r="C318" s="14">
        <v>3</v>
      </c>
      <c r="D318" s="14">
        <v>8</v>
      </c>
      <c r="E318" s="14">
        <v>28.919</v>
      </c>
    </row>
    <row r="319" spans="2:5" x14ac:dyDescent="0.2">
      <c r="B319" s="14">
        <v>1977</v>
      </c>
      <c r="C319" s="14">
        <v>3</v>
      </c>
      <c r="D319" s="14">
        <v>9</v>
      </c>
      <c r="E319" s="14">
        <v>32.064999999999998</v>
      </c>
    </row>
    <row r="320" spans="2:5" x14ac:dyDescent="0.2">
      <c r="B320" s="14">
        <v>1977</v>
      </c>
      <c r="C320" s="14">
        <v>3</v>
      </c>
      <c r="D320" s="14">
        <v>10</v>
      </c>
      <c r="E320" s="14">
        <v>31.46</v>
      </c>
    </row>
    <row r="321" spans="2:5" x14ac:dyDescent="0.2">
      <c r="B321" s="14">
        <v>1977</v>
      </c>
      <c r="C321" s="14">
        <v>3</v>
      </c>
      <c r="D321" s="14">
        <v>11</v>
      </c>
      <c r="E321" s="14">
        <v>31.943999999999999</v>
      </c>
    </row>
    <row r="322" spans="2:5" x14ac:dyDescent="0.2">
      <c r="B322" s="14">
        <v>1977</v>
      </c>
      <c r="C322" s="14">
        <v>3</v>
      </c>
      <c r="D322" s="14">
        <v>12</v>
      </c>
      <c r="E322" s="14">
        <v>29.161000000000001</v>
      </c>
    </row>
    <row r="323" spans="2:5" x14ac:dyDescent="0.2">
      <c r="B323" s="14">
        <v>1977</v>
      </c>
      <c r="C323" s="14">
        <v>3</v>
      </c>
      <c r="D323" s="14">
        <v>13</v>
      </c>
      <c r="E323" s="14">
        <v>25.047000000000001</v>
      </c>
    </row>
    <row r="324" spans="2:5" x14ac:dyDescent="0.2">
      <c r="B324" s="14">
        <v>1977</v>
      </c>
      <c r="C324" s="14">
        <v>3</v>
      </c>
      <c r="D324" s="14">
        <v>14</v>
      </c>
      <c r="E324" s="14">
        <v>32.911999999999999</v>
      </c>
    </row>
    <row r="325" spans="2:5" x14ac:dyDescent="0.2">
      <c r="B325" s="14">
        <v>1977</v>
      </c>
      <c r="C325" s="14">
        <v>4</v>
      </c>
      <c r="D325" s="14">
        <v>1</v>
      </c>
      <c r="E325" s="14">
        <v>21.78</v>
      </c>
    </row>
    <row r="326" spans="2:5" x14ac:dyDescent="0.2">
      <c r="B326" s="14">
        <v>1977</v>
      </c>
      <c r="C326" s="14">
        <v>4</v>
      </c>
      <c r="D326" s="14">
        <v>2</v>
      </c>
      <c r="E326" s="14">
        <v>20.449000000000002</v>
      </c>
    </row>
    <row r="327" spans="2:5" x14ac:dyDescent="0.2">
      <c r="B327" s="14">
        <v>1977</v>
      </c>
      <c r="C327" s="14">
        <v>4</v>
      </c>
      <c r="D327" s="14">
        <v>3</v>
      </c>
      <c r="E327" s="14">
        <v>27.951000000000001</v>
      </c>
    </row>
    <row r="328" spans="2:5" x14ac:dyDescent="0.2">
      <c r="B328" s="14">
        <v>1977</v>
      </c>
      <c r="C328" s="14">
        <v>4</v>
      </c>
      <c r="D328" s="14">
        <v>4</v>
      </c>
      <c r="E328" s="14">
        <v>29.402999999999999</v>
      </c>
    </row>
    <row r="329" spans="2:5" x14ac:dyDescent="0.2">
      <c r="B329" s="14">
        <v>1977</v>
      </c>
      <c r="C329" s="14">
        <v>4</v>
      </c>
      <c r="D329" s="14">
        <v>5</v>
      </c>
      <c r="E329" s="14">
        <v>29.402999999999999</v>
      </c>
    </row>
    <row r="330" spans="2:5" x14ac:dyDescent="0.2">
      <c r="B330" s="14">
        <v>1977</v>
      </c>
      <c r="C330" s="14">
        <v>4</v>
      </c>
      <c r="D330" s="14">
        <v>6</v>
      </c>
      <c r="E330" s="14">
        <v>27.103999999999999</v>
      </c>
    </row>
    <row r="331" spans="2:5" x14ac:dyDescent="0.2">
      <c r="B331" s="14">
        <v>1977</v>
      </c>
      <c r="C331" s="14">
        <v>4</v>
      </c>
      <c r="D331" s="14">
        <v>7</v>
      </c>
      <c r="E331" s="14">
        <v>27.466999999999999</v>
      </c>
    </row>
    <row r="332" spans="2:5" x14ac:dyDescent="0.2">
      <c r="B332" s="14">
        <v>1977</v>
      </c>
      <c r="C332" s="14">
        <v>4</v>
      </c>
      <c r="D332" s="14">
        <v>8</v>
      </c>
      <c r="E332" s="14">
        <v>30.492000000000001</v>
      </c>
    </row>
    <row r="333" spans="2:5" x14ac:dyDescent="0.2">
      <c r="B333" s="14">
        <v>1977</v>
      </c>
      <c r="C333" s="14">
        <v>4</v>
      </c>
      <c r="D333" s="14">
        <v>9</v>
      </c>
      <c r="E333" s="14">
        <v>33.154000000000003</v>
      </c>
    </row>
    <row r="334" spans="2:5" x14ac:dyDescent="0.2">
      <c r="B334" s="14">
        <v>1977</v>
      </c>
      <c r="C334" s="14">
        <v>4</v>
      </c>
      <c r="D334" s="14">
        <v>10</v>
      </c>
      <c r="E334" s="14">
        <v>27.103999999999999</v>
      </c>
    </row>
    <row r="335" spans="2:5" x14ac:dyDescent="0.2">
      <c r="B335" s="14">
        <v>1977</v>
      </c>
      <c r="C335" s="14">
        <v>4</v>
      </c>
      <c r="D335" s="14">
        <v>11</v>
      </c>
      <c r="E335" s="14">
        <v>35.936999999999998</v>
      </c>
    </row>
    <row r="336" spans="2:5" x14ac:dyDescent="0.2">
      <c r="B336" s="14">
        <v>1977</v>
      </c>
      <c r="C336" s="14">
        <v>4</v>
      </c>
      <c r="D336" s="14">
        <v>12</v>
      </c>
      <c r="E336" s="14">
        <v>28.314</v>
      </c>
    </row>
    <row r="337" spans="2:5" x14ac:dyDescent="0.2">
      <c r="B337" s="14">
        <v>1977</v>
      </c>
      <c r="C337" s="14">
        <v>4</v>
      </c>
      <c r="D337" s="14">
        <v>13</v>
      </c>
      <c r="E337" s="14">
        <v>21.175000000000001</v>
      </c>
    </row>
    <row r="338" spans="2:5" x14ac:dyDescent="0.2">
      <c r="B338" s="14">
        <v>1977</v>
      </c>
      <c r="C338" s="14">
        <v>4</v>
      </c>
      <c r="D338" s="14">
        <v>14</v>
      </c>
      <c r="E338" s="14">
        <v>36.905000000000001</v>
      </c>
    </row>
    <row r="339" spans="2:5" x14ac:dyDescent="0.2">
      <c r="B339" s="14">
        <v>1978</v>
      </c>
      <c r="C339" s="14">
        <v>1</v>
      </c>
      <c r="D339" s="14">
        <v>1</v>
      </c>
      <c r="E339" s="14">
        <v>19.844000000000001</v>
      </c>
    </row>
    <row r="340" spans="2:5" x14ac:dyDescent="0.2">
      <c r="B340" s="14">
        <v>1978</v>
      </c>
      <c r="C340" s="14">
        <v>1</v>
      </c>
      <c r="D340" s="14">
        <v>2</v>
      </c>
      <c r="E340" s="14">
        <v>18.271000000000001</v>
      </c>
    </row>
    <row r="341" spans="2:5" x14ac:dyDescent="0.2">
      <c r="B341" s="14">
        <v>1978</v>
      </c>
      <c r="C341" s="14">
        <v>1</v>
      </c>
      <c r="D341" s="14">
        <v>3</v>
      </c>
      <c r="E341" s="14">
        <v>21.538</v>
      </c>
    </row>
    <row r="342" spans="2:5" x14ac:dyDescent="0.2">
      <c r="B342" s="14">
        <v>1978</v>
      </c>
      <c r="C342" s="14">
        <v>1</v>
      </c>
      <c r="D342" s="14">
        <v>4</v>
      </c>
      <c r="E342" s="14">
        <v>30.734000000000002</v>
      </c>
    </row>
    <row r="343" spans="2:5" x14ac:dyDescent="0.2">
      <c r="B343" s="14">
        <v>1978</v>
      </c>
      <c r="C343" s="14">
        <v>1</v>
      </c>
      <c r="D343" s="14">
        <v>5</v>
      </c>
      <c r="E343" s="14">
        <v>39.082999999999998</v>
      </c>
    </row>
    <row r="344" spans="2:5" x14ac:dyDescent="0.2">
      <c r="B344" s="14">
        <v>1978</v>
      </c>
      <c r="C344" s="14">
        <v>1</v>
      </c>
      <c r="D344" s="14">
        <v>6</v>
      </c>
      <c r="E344" s="14">
        <v>42.954999999999998</v>
      </c>
    </row>
    <row r="345" spans="2:5" x14ac:dyDescent="0.2">
      <c r="B345" s="14">
        <v>1978</v>
      </c>
      <c r="C345" s="14">
        <v>1</v>
      </c>
      <c r="D345" s="14">
        <v>7</v>
      </c>
      <c r="E345" s="14">
        <v>42.470999999999997</v>
      </c>
    </row>
    <row r="346" spans="2:5" x14ac:dyDescent="0.2">
      <c r="B346" s="14">
        <v>1978</v>
      </c>
      <c r="C346" s="14">
        <v>1</v>
      </c>
      <c r="D346" s="14">
        <v>8</v>
      </c>
      <c r="E346" s="14">
        <v>31.702000000000002</v>
      </c>
    </row>
    <row r="347" spans="2:5" x14ac:dyDescent="0.2">
      <c r="B347" s="14">
        <v>1978</v>
      </c>
      <c r="C347" s="14">
        <v>1</v>
      </c>
      <c r="D347" s="14">
        <v>9</v>
      </c>
      <c r="E347" s="14">
        <v>37.872999999999998</v>
      </c>
    </row>
    <row r="348" spans="2:5" x14ac:dyDescent="0.2">
      <c r="B348" s="14">
        <v>1978</v>
      </c>
      <c r="C348" s="14">
        <v>1</v>
      </c>
      <c r="D348" s="14">
        <v>10</v>
      </c>
      <c r="E348" s="14">
        <v>42.107999999999997</v>
      </c>
    </row>
    <row r="349" spans="2:5" x14ac:dyDescent="0.2">
      <c r="B349" s="14">
        <v>1978</v>
      </c>
      <c r="C349" s="14">
        <v>1</v>
      </c>
      <c r="D349" s="14">
        <v>11</v>
      </c>
      <c r="E349" s="14">
        <v>38.356999999999999</v>
      </c>
    </row>
    <row r="350" spans="2:5" x14ac:dyDescent="0.2">
      <c r="B350" s="14">
        <v>1978</v>
      </c>
      <c r="C350" s="14">
        <v>1</v>
      </c>
      <c r="D350" s="14">
        <v>12</v>
      </c>
      <c r="E350" s="14">
        <v>39.567</v>
      </c>
    </row>
    <row r="351" spans="2:5" x14ac:dyDescent="0.2">
      <c r="B351" s="14">
        <v>1978</v>
      </c>
      <c r="C351" s="14">
        <v>1</v>
      </c>
      <c r="D351" s="14">
        <v>13</v>
      </c>
      <c r="E351" s="14">
        <v>44.77</v>
      </c>
    </row>
    <row r="352" spans="2:5" x14ac:dyDescent="0.2">
      <c r="B352" s="14">
        <v>1978</v>
      </c>
      <c r="C352" s="14">
        <v>1</v>
      </c>
      <c r="D352" s="14">
        <v>14</v>
      </c>
      <c r="E352" s="14">
        <v>35.695</v>
      </c>
    </row>
    <row r="353" spans="2:5" x14ac:dyDescent="0.2">
      <c r="B353" s="14">
        <v>1978</v>
      </c>
      <c r="C353" s="14">
        <v>2</v>
      </c>
      <c r="D353" s="14">
        <v>1</v>
      </c>
      <c r="E353" s="14">
        <v>19.239000000000001</v>
      </c>
    </row>
    <row r="354" spans="2:5" x14ac:dyDescent="0.2">
      <c r="B354" s="14">
        <v>1978</v>
      </c>
      <c r="C354" s="14">
        <v>2</v>
      </c>
      <c r="D354" s="14">
        <v>2</v>
      </c>
      <c r="E354" s="14">
        <v>21.295999999999999</v>
      </c>
    </row>
    <row r="355" spans="2:5" x14ac:dyDescent="0.2">
      <c r="B355" s="14">
        <v>1978</v>
      </c>
      <c r="C355" s="14">
        <v>2</v>
      </c>
      <c r="D355" s="14">
        <v>3</v>
      </c>
      <c r="E355" s="14">
        <v>24.684000000000001</v>
      </c>
    </row>
    <row r="356" spans="2:5" x14ac:dyDescent="0.2">
      <c r="B356" s="14">
        <v>1978</v>
      </c>
      <c r="C356" s="14">
        <v>2</v>
      </c>
      <c r="D356" s="14">
        <v>4</v>
      </c>
      <c r="E356" s="14">
        <v>34.243000000000002</v>
      </c>
    </row>
    <row r="357" spans="2:5" x14ac:dyDescent="0.2">
      <c r="B357" s="14">
        <v>1978</v>
      </c>
      <c r="C357" s="14">
        <v>2</v>
      </c>
      <c r="D357" s="14">
        <v>5</v>
      </c>
      <c r="E357" s="14">
        <v>38.962000000000003</v>
      </c>
    </row>
    <row r="358" spans="2:5" x14ac:dyDescent="0.2">
      <c r="B358" s="14">
        <v>1978</v>
      </c>
      <c r="C358" s="14">
        <v>2</v>
      </c>
      <c r="D358" s="14">
        <v>6</v>
      </c>
      <c r="E358" s="14">
        <v>44.164999999999999</v>
      </c>
    </row>
    <row r="359" spans="2:5" x14ac:dyDescent="0.2">
      <c r="B359" s="14">
        <v>1978</v>
      </c>
      <c r="C359" s="14">
        <v>2</v>
      </c>
      <c r="D359" s="14">
        <v>7</v>
      </c>
      <c r="E359" s="14">
        <v>50.698999999999998</v>
      </c>
    </row>
    <row r="360" spans="2:5" x14ac:dyDescent="0.2">
      <c r="B360" s="14">
        <v>1978</v>
      </c>
      <c r="C360" s="14">
        <v>2</v>
      </c>
      <c r="D360" s="14">
        <v>8</v>
      </c>
      <c r="E360" s="14">
        <v>36.420999999999999</v>
      </c>
    </row>
    <row r="361" spans="2:5" x14ac:dyDescent="0.2">
      <c r="B361" s="14">
        <v>1978</v>
      </c>
      <c r="C361" s="14">
        <v>2</v>
      </c>
      <c r="D361" s="14">
        <v>9</v>
      </c>
      <c r="E361" s="14">
        <v>42.228999999999999</v>
      </c>
    </row>
    <row r="362" spans="2:5" x14ac:dyDescent="0.2">
      <c r="B362" s="14">
        <v>1978</v>
      </c>
      <c r="C362" s="14">
        <v>2</v>
      </c>
      <c r="D362" s="14">
        <v>10</v>
      </c>
      <c r="E362" s="14">
        <v>42.35</v>
      </c>
    </row>
    <row r="363" spans="2:5" x14ac:dyDescent="0.2">
      <c r="B363" s="14">
        <v>1978</v>
      </c>
      <c r="C363" s="14">
        <v>2</v>
      </c>
      <c r="D363" s="14">
        <v>11</v>
      </c>
      <c r="E363" s="14">
        <v>39.688000000000002</v>
      </c>
    </row>
    <row r="364" spans="2:5" x14ac:dyDescent="0.2">
      <c r="B364" s="14">
        <v>1978</v>
      </c>
      <c r="C364" s="14">
        <v>2</v>
      </c>
      <c r="D364" s="14">
        <v>12</v>
      </c>
      <c r="E364" s="14">
        <v>43.802</v>
      </c>
    </row>
    <row r="365" spans="2:5" x14ac:dyDescent="0.2">
      <c r="B365" s="14">
        <v>1978</v>
      </c>
      <c r="C365" s="14">
        <v>2</v>
      </c>
      <c r="D365" s="14">
        <v>13</v>
      </c>
      <c r="E365" s="14">
        <v>51.304000000000002</v>
      </c>
    </row>
    <row r="366" spans="2:5" x14ac:dyDescent="0.2">
      <c r="B366" s="14">
        <v>1978</v>
      </c>
      <c r="C366" s="14">
        <v>2</v>
      </c>
      <c r="D366" s="14">
        <v>14</v>
      </c>
      <c r="E366" s="14">
        <v>37.752000000000002</v>
      </c>
    </row>
    <row r="367" spans="2:5" x14ac:dyDescent="0.2">
      <c r="B367" s="14">
        <v>1978</v>
      </c>
      <c r="C367" s="14">
        <v>3</v>
      </c>
      <c r="D367" s="14">
        <v>1</v>
      </c>
      <c r="E367" s="14">
        <v>20.327999999999999</v>
      </c>
    </row>
    <row r="368" spans="2:5" x14ac:dyDescent="0.2">
      <c r="B368" s="14">
        <v>1978</v>
      </c>
      <c r="C368" s="14">
        <v>3</v>
      </c>
      <c r="D368" s="14">
        <v>2</v>
      </c>
      <c r="E368" s="14">
        <v>21.658999999999999</v>
      </c>
    </row>
    <row r="369" spans="2:5" x14ac:dyDescent="0.2">
      <c r="B369" s="14">
        <v>1978</v>
      </c>
      <c r="C369" s="14">
        <v>3</v>
      </c>
      <c r="D369" s="14">
        <v>3</v>
      </c>
      <c r="E369" s="14">
        <v>27.466999999999999</v>
      </c>
    </row>
    <row r="370" spans="2:5" x14ac:dyDescent="0.2">
      <c r="B370" s="14">
        <v>1978</v>
      </c>
      <c r="C370" s="14">
        <v>3</v>
      </c>
      <c r="D370" s="14">
        <v>4</v>
      </c>
      <c r="E370" s="14">
        <v>34.484999999999999</v>
      </c>
    </row>
    <row r="371" spans="2:5" x14ac:dyDescent="0.2">
      <c r="B371" s="14">
        <v>1978</v>
      </c>
      <c r="C371" s="14">
        <v>3</v>
      </c>
      <c r="D371" s="14">
        <v>5</v>
      </c>
      <c r="E371" s="14">
        <v>36.542000000000002</v>
      </c>
    </row>
    <row r="372" spans="2:5" x14ac:dyDescent="0.2">
      <c r="B372" s="14">
        <v>1978</v>
      </c>
      <c r="C372" s="14">
        <v>3</v>
      </c>
      <c r="D372" s="14">
        <v>6</v>
      </c>
      <c r="E372" s="14">
        <v>45.496000000000002</v>
      </c>
    </row>
    <row r="373" spans="2:5" x14ac:dyDescent="0.2">
      <c r="B373" s="14">
        <v>1978</v>
      </c>
      <c r="C373" s="14">
        <v>3</v>
      </c>
      <c r="D373" s="14">
        <v>7</v>
      </c>
      <c r="E373" s="14">
        <v>14.52</v>
      </c>
    </row>
    <row r="374" spans="2:5" x14ac:dyDescent="0.2">
      <c r="B374" s="14">
        <v>1978</v>
      </c>
      <c r="C374" s="14">
        <v>3</v>
      </c>
      <c r="D374" s="14">
        <v>8</v>
      </c>
      <c r="E374" s="14">
        <v>40.171999999999997</v>
      </c>
    </row>
    <row r="375" spans="2:5" x14ac:dyDescent="0.2">
      <c r="B375" s="14">
        <v>1978</v>
      </c>
      <c r="C375" s="14">
        <v>3</v>
      </c>
      <c r="D375" s="14">
        <v>9</v>
      </c>
      <c r="E375" s="14">
        <v>21.175000000000001</v>
      </c>
    </row>
    <row r="376" spans="2:5" x14ac:dyDescent="0.2">
      <c r="B376" s="14">
        <v>1978</v>
      </c>
      <c r="C376" s="14">
        <v>3</v>
      </c>
      <c r="D376" s="14">
        <v>10</v>
      </c>
      <c r="E376" s="14">
        <v>37.389000000000003</v>
      </c>
    </row>
    <row r="377" spans="2:5" x14ac:dyDescent="0.2">
      <c r="B377" s="14">
        <v>1978</v>
      </c>
      <c r="C377" s="14">
        <v>3</v>
      </c>
      <c r="D377" s="14">
        <v>11</v>
      </c>
      <c r="E377" s="14">
        <v>38.478000000000002</v>
      </c>
    </row>
    <row r="378" spans="2:5" x14ac:dyDescent="0.2">
      <c r="B378" s="14">
        <v>1978</v>
      </c>
      <c r="C378" s="14">
        <v>3</v>
      </c>
      <c r="D378" s="14">
        <v>12</v>
      </c>
      <c r="E378" s="14">
        <v>38.115000000000002</v>
      </c>
    </row>
    <row r="379" spans="2:5" x14ac:dyDescent="0.2">
      <c r="B379" s="14">
        <v>1978</v>
      </c>
      <c r="C379" s="14">
        <v>3</v>
      </c>
      <c r="D379" s="14">
        <v>13</v>
      </c>
      <c r="E379" s="14">
        <v>45.859000000000002</v>
      </c>
    </row>
    <row r="380" spans="2:5" x14ac:dyDescent="0.2">
      <c r="B380" s="14">
        <v>1978</v>
      </c>
      <c r="C380" s="14">
        <v>3</v>
      </c>
      <c r="D380" s="14">
        <v>14</v>
      </c>
      <c r="E380" s="14">
        <v>39.325000000000003</v>
      </c>
    </row>
    <row r="381" spans="2:5" x14ac:dyDescent="0.2">
      <c r="B381" s="14">
        <v>1978</v>
      </c>
      <c r="C381" s="14">
        <v>4</v>
      </c>
      <c r="D381" s="14">
        <v>1</v>
      </c>
      <c r="E381" s="14">
        <v>23.474</v>
      </c>
    </row>
    <row r="382" spans="2:5" x14ac:dyDescent="0.2">
      <c r="B382" s="14">
        <v>1978</v>
      </c>
      <c r="C382" s="14">
        <v>4</v>
      </c>
      <c r="D382" s="14">
        <v>2</v>
      </c>
      <c r="E382" s="14">
        <v>21.658999999999999</v>
      </c>
    </row>
    <row r="383" spans="2:5" x14ac:dyDescent="0.2">
      <c r="B383" s="14">
        <v>1978</v>
      </c>
      <c r="C383" s="14">
        <v>4</v>
      </c>
      <c r="D383" s="14">
        <v>3</v>
      </c>
      <c r="E383" s="14">
        <v>31.46</v>
      </c>
    </row>
    <row r="384" spans="2:5" x14ac:dyDescent="0.2">
      <c r="B384" s="14">
        <v>1978</v>
      </c>
      <c r="C384" s="14">
        <v>4</v>
      </c>
      <c r="D384" s="14">
        <v>4</v>
      </c>
      <c r="E384" s="14">
        <v>35.090000000000003</v>
      </c>
    </row>
    <row r="385" spans="2:5" x14ac:dyDescent="0.2">
      <c r="B385" s="14">
        <v>1978</v>
      </c>
      <c r="C385" s="14">
        <v>4</v>
      </c>
      <c r="D385" s="14">
        <v>5</v>
      </c>
      <c r="E385" s="14">
        <v>44.164999999999999</v>
      </c>
    </row>
    <row r="386" spans="2:5" x14ac:dyDescent="0.2">
      <c r="B386" s="14">
        <v>1978</v>
      </c>
      <c r="C386" s="14">
        <v>4</v>
      </c>
      <c r="D386" s="14">
        <v>6</v>
      </c>
      <c r="E386" s="14">
        <v>44.77</v>
      </c>
    </row>
    <row r="387" spans="2:5" x14ac:dyDescent="0.2">
      <c r="B387" s="14">
        <v>1978</v>
      </c>
      <c r="C387" s="14">
        <v>4</v>
      </c>
      <c r="D387" s="14">
        <v>7</v>
      </c>
      <c r="E387" s="14">
        <v>46.585000000000001</v>
      </c>
    </row>
    <row r="388" spans="2:5" x14ac:dyDescent="0.2">
      <c r="B388" s="14">
        <v>1978</v>
      </c>
      <c r="C388" s="14">
        <v>4</v>
      </c>
      <c r="D388" s="14">
        <v>8</v>
      </c>
      <c r="E388" s="14">
        <v>41.381999999999998</v>
      </c>
    </row>
    <row r="389" spans="2:5" x14ac:dyDescent="0.2">
      <c r="B389" s="14">
        <v>1978</v>
      </c>
      <c r="C389" s="14">
        <v>4</v>
      </c>
      <c r="D389" s="14">
        <v>9</v>
      </c>
      <c r="E389" s="14">
        <v>38.235999999999997</v>
      </c>
    </row>
    <row r="390" spans="2:5" x14ac:dyDescent="0.2">
      <c r="B390" s="14">
        <v>1978</v>
      </c>
      <c r="C390" s="14">
        <v>4</v>
      </c>
      <c r="D390" s="14">
        <v>10</v>
      </c>
      <c r="E390" s="14">
        <v>36.662999999999997</v>
      </c>
    </row>
    <row r="391" spans="2:5" x14ac:dyDescent="0.2">
      <c r="B391" s="14">
        <v>1978</v>
      </c>
      <c r="C391" s="14">
        <v>4</v>
      </c>
      <c r="D391" s="14">
        <v>11</v>
      </c>
      <c r="E391" s="14">
        <v>41.624000000000002</v>
      </c>
    </row>
    <row r="392" spans="2:5" x14ac:dyDescent="0.2">
      <c r="B392" s="14">
        <v>1978</v>
      </c>
      <c r="C392" s="14">
        <v>4</v>
      </c>
      <c r="D392" s="14">
        <v>12</v>
      </c>
      <c r="E392" s="14">
        <v>39.567</v>
      </c>
    </row>
    <row r="393" spans="2:5" x14ac:dyDescent="0.2">
      <c r="B393" s="14">
        <v>1978</v>
      </c>
      <c r="C393" s="14">
        <v>4</v>
      </c>
      <c r="D393" s="14">
        <v>13</v>
      </c>
      <c r="E393" s="14">
        <v>47.673999999999999</v>
      </c>
    </row>
    <row r="394" spans="2:5" x14ac:dyDescent="0.2">
      <c r="B394" s="14">
        <v>1978</v>
      </c>
      <c r="C394" s="14">
        <v>4</v>
      </c>
      <c r="D394" s="14">
        <v>14</v>
      </c>
      <c r="E394" s="14">
        <v>42.35</v>
      </c>
    </row>
    <row r="395" spans="2:5" x14ac:dyDescent="0.2">
      <c r="B395" s="14">
        <v>1979</v>
      </c>
      <c r="C395" s="14">
        <v>1</v>
      </c>
      <c r="D395" s="14">
        <v>1</v>
      </c>
      <c r="E395" s="14">
        <v>38.22</v>
      </c>
    </row>
    <row r="396" spans="2:5" x14ac:dyDescent="0.2">
      <c r="B396" s="14">
        <v>1979</v>
      </c>
      <c r="C396" s="14">
        <v>1</v>
      </c>
      <c r="D396" s="14">
        <v>2</v>
      </c>
      <c r="E396" s="14">
        <v>25.48</v>
      </c>
    </row>
    <row r="397" spans="2:5" x14ac:dyDescent="0.2">
      <c r="B397" s="14">
        <v>1979</v>
      </c>
      <c r="C397" s="14">
        <v>1</v>
      </c>
      <c r="D397" s="14">
        <v>3</v>
      </c>
      <c r="E397" s="14">
        <v>43.68</v>
      </c>
    </row>
    <row r="398" spans="2:5" x14ac:dyDescent="0.2">
      <c r="B398" s="14">
        <v>1979</v>
      </c>
      <c r="C398" s="14">
        <v>1</v>
      </c>
      <c r="D398" s="14">
        <v>4</v>
      </c>
      <c r="E398" s="14">
        <v>29.48</v>
      </c>
    </row>
    <row r="399" spans="2:5" x14ac:dyDescent="0.2">
      <c r="B399" s="14">
        <v>1979</v>
      </c>
      <c r="C399" s="14">
        <v>1</v>
      </c>
      <c r="D399" s="14">
        <v>5</v>
      </c>
      <c r="E399" s="14">
        <v>29.12</v>
      </c>
    </row>
    <row r="400" spans="2:5" x14ac:dyDescent="0.2">
      <c r="B400" s="14">
        <v>1979</v>
      </c>
      <c r="C400" s="14">
        <v>1</v>
      </c>
      <c r="D400" s="14">
        <v>6</v>
      </c>
      <c r="E400" s="14">
        <v>45.5</v>
      </c>
    </row>
    <row r="401" spans="2:5" x14ac:dyDescent="0.2">
      <c r="B401" s="14">
        <v>1979</v>
      </c>
      <c r="C401" s="14">
        <v>1</v>
      </c>
      <c r="D401" s="14">
        <v>7</v>
      </c>
      <c r="E401" s="14">
        <v>31.85</v>
      </c>
    </row>
    <row r="402" spans="2:5" x14ac:dyDescent="0.2">
      <c r="B402" s="14">
        <v>1979</v>
      </c>
      <c r="C402" s="14">
        <v>1</v>
      </c>
      <c r="D402" s="14">
        <v>8</v>
      </c>
      <c r="E402" s="14">
        <v>37.49</v>
      </c>
    </row>
    <row r="403" spans="2:5" x14ac:dyDescent="0.2">
      <c r="B403" s="14">
        <v>1979</v>
      </c>
      <c r="C403" s="14">
        <v>1</v>
      </c>
      <c r="D403" s="14">
        <v>9</v>
      </c>
      <c r="E403" s="14">
        <v>47.32</v>
      </c>
    </row>
    <row r="404" spans="2:5" x14ac:dyDescent="0.2">
      <c r="B404" s="14">
        <v>1979</v>
      </c>
      <c r="C404" s="14">
        <v>1</v>
      </c>
      <c r="D404" s="14">
        <v>10</v>
      </c>
      <c r="E404" s="14">
        <v>21.48</v>
      </c>
    </row>
    <row r="405" spans="2:5" x14ac:dyDescent="0.2">
      <c r="B405" s="14">
        <v>1979</v>
      </c>
      <c r="C405" s="14">
        <v>1</v>
      </c>
      <c r="D405" s="14">
        <v>11</v>
      </c>
      <c r="E405" s="14">
        <v>19.66</v>
      </c>
    </row>
    <row r="406" spans="2:5" x14ac:dyDescent="0.2">
      <c r="B406" s="14">
        <v>1979</v>
      </c>
      <c r="C406" s="14">
        <v>1</v>
      </c>
      <c r="D406" s="14">
        <v>12</v>
      </c>
      <c r="E406" s="14">
        <v>27.12</v>
      </c>
    </row>
    <row r="407" spans="2:5" x14ac:dyDescent="0.2">
      <c r="B407" s="14">
        <v>1979</v>
      </c>
      <c r="C407" s="14">
        <v>1</v>
      </c>
      <c r="D407" s="14">
        <v>13</v>
      </c>
      <c r="E407" s="14">
        <v>50.96</v>
      </c>
    </row>
    <row r="408" spans="2:5" x14ac:dyDescent="0.2">
      <c r="B408" s="14">
        <v>1979</v>
      </c>
      <c r="C408" s="14">
        <v>1</v>
      </c>
      <c r="D408" s="14">
        <v>14</v>
      </c>
      <c r="E408" s="14">
        <v>44.59</v>
      </c>
    </row>
    <row r="409" spans="2:5" x14ac:dyDescent="0.2">
      <c r="B409" s="14">
        <v>1979</v>
      </c>
      <c r="C409" s="14">
        <v>2</v>
      </c>
      <c r="D409" s="14">
        <v>1</v>
      </c>
      <c r="E409" s="14">
        <v>45.68</v>
      </c>
    </row>
    <row r="410" spans="2:5" x14ac:dyDescent="0.2">
      <c r="B410" s="14">
        <v>1979</v>
      </c>
      <c r="C410" s="14">
        <v>2</v>
      </c>
      <c r="D410" s="14">
        <v>2</v>
      </c>
      <c r="E410" s="14">
        <v>41.68</v>
      </c>
    </row>
    <row r="411" spans="2:5" x14ac:dyDescent="0.2">
      <c r="B411" s="14">
        <v>1979</v>
      </c>
      <c r="C411" s="14">
        <v>2</v>
      </c>
      <c r="D411" s="14">
        <v>3</v>
      </c>
      <c r="E411" s="14">
        <v>45.5</v>
      </c>
    </row>
    <row r="412" spans="2:5" x14ac:dyDescent="0.2">
      <c r="B412" s="14">
        <v>1979</v>
      </c>
      <c r="C412" s="14">
        <v>2</v>
      </c>
      <c r="D412" s="14">
        <v>4</v>
      </c>
      <c r="E412" s="14">
        <v>47.32</v>
      </c>
    </row>
    <row r="413" spans="2:5" x14ac:dyDescent="0.2">
      <c r="B413" s="14">
        <v>1979</v>
      </c>
      <c r="C413" s="14">
        <v>2</v>
      </c>
      <c r="D413" s="14">
        <v>5</v>
      </c>
      <c r="E413" s="14">
        <v>42.41</v>
      </c>
    </row>
    <row r="414" spans="2:5" x14ac:dyDescent="0.2">
      <c r="B414" s="14">
        <v>1979</v>
      </c>
      <c r="C414" s="14">
        <v>2</v>
      </c>
      <c r="D414" s="14">
        <v>6</v>
      </c>
      <c r="E414" s="14">
        <v>41.13</v>
      </c>
    </row>
    <row r="415" spans="2:5" x14ac:dyDescent="0.2">
      <c r="B415" s="14">
        <v>1979</v>
      </c>
      <c r="C415" s="14">
        <v>2</v>
      </c>
      <c r="D415" s="14">
        <v>7</v>
      </c>
      <c r="E415" s="14">
        <v>40.4</v>
      </c>
    </row>
    <row r="416" spans="2:5" x14ac:dyDescent="0.2">
      <c r="B416" s="14">
        <v>1979</v>
      </c>
      <c r="C416" s="14">
        <v>2</v>
      </c>
      <c r="D416" s="14">
        <v>8</v>
      </c>
      <c r="E416" s="14">
        <v>40.4</v>
      </c>
    </row>
    <row r="417" spans="2:5" x14ac:dyDescent="0.2">
      <c r="B417" s="14">
        <v>1979</v>
      </c>
      <c r="C417" s="14">
        <v>2</v>
      </c>
      <c r="D417" s="14">
        <v>9</v>
      </c>
      <c r="E417" s="14">
        <v>47.32</v>
      </c>
    </row>
    <row r="418" spans="2:5" x14ac:dyDescent="0.2">
      <c r="B418" s="14">
        <v>1979</v>
      </c>
      <c r="C418" s="14">
        <v>2</v>
      </c>
      <c r="D418" s="14">
        <v>10</v>
      </c>
      <c r="E418" s="14">
        <v>45.5</v>
      </c>
    </row>
    <row r="419" spans="2:5" x14ac:dyDescent="0.2">
      <c r="B419" s="14">
        <v>1979</v>
      </c>
      <c r="C419" s="14">
        <v>2</v>
      </c>
      <c r="D419" s="14">
        <v>11</v>
      </c>
      <c r="E419" s="14">
        <v>46.41</v>
      </c>
    </row>
    <row r="420" spans="2:5" x14ac:dyDescent="0.2">
      <c r="B420" s="14">
        <v>1979</v>
      </c>
      <c r="C420" s="14">
        <v>2</v>
      </c>
      <c r="D420" s="14">
        <v>12</v>
      </c>
      <c r="E420" s="14">
        <v>32.76</v>
      </c>
    </row>
    <row r="421" spans="2:5" x14ac:dyDescent="0.2">
      <c r="B421" s="14">
        <v>1979</v>
      </c>
      <c r="C421" s="14">
        <v>2</v>
      </c>
      <c r="D421" s="14">
        <v>13</v>
      </c>
      <c r="E421" s="14">
        <v>22.2</v>
      </c>
    </row>
    <row r="422" spans="2:5" x14ac:dyDescent="0.2">
      <c r="B422" s="14">
        <v>1979</v>
      </c>
      <c r="C422" s="14">
        <v>2</v>
      </c>
      <c r="D422" s="14">
        <v>14</v>
      </c>
      <c r="E422" s="14">
        <v>42.77</v>
      </c>
    </row>
    <row r="423" spans="2:5" x14ac:dyDescent="0.2">
      <c r="B423" s="14">
        <v>1979</v>
      </c>
      <c r="C423" s="14">
        <v>3</v>
      </c>
      <c r="D423" s="14">
        <v>1</v>
      </c>
      <c r="E423" s="14">
        <v>38.4</v>
      </c>
    </row>
    <row r="424" spans="2:5" x14ac:dyDescent="0.2">
      <c r="B424" s="14">
        <v>1979</v>
      </c>
      <c r="C424" s="14">
        <v>3</v>
      </c>
      <c r="D424" s="14">
        <v>2</v>
      </c>
      <c r="E424" s="14">
        <v>42.04</v>
      </c>
    </row>
    <row r="425" spans="2:5" x14ac:dyDescent="0.2">
      <c r="B425" s="14">
        <v>1979</v>
      </c>
      <c r="C425" s="14">
        <v>3</v>
      </c>
      <c r="D425" s="14">
        <v>3</v>
      </c>
      <c r="E425" s="14">
        <v>43.13</v>
      </c>
    </row>
    <row r="426" spans="2:5" x14ac:dyDescent="0.2">
      <c r="B426" s="14">
        <v>1979</v>
      </c>
      <c r="C426" s="14">
        <v>3</v>
      </c>
      <c r="D426" s="14">
        <v>4</v>
      </c>
      <c r="E426" s="14">
        <v>44.95</v>
      </c>
    </row>
    <row r="427" spans="2:5" x14ac:dyDescent="0.2">
      <c r="B427" s="14">
        <v>1979</v>
      </c>
      <c r="C427" s="14">
        <v>3</v>
      </c>
      <c r="D427" s="14">
        <v>5</v>
      </c>
      <c r="E427" s="14">
        <v>40.22</v>
      </c>
    </row>
    <row r="428" spans="2:5" x14ac:dyDescent="0.2">
      <c r="B428" s="14">
        <v>1979</v>
      </c>
      <c r="C428" s="14">
        <v>3</v>
      </c>
      <c r="D428" s="14">
        <v>6</v>
      </c>
      <c r="E428" s="14">
        <v>38.22</v>
      </c>
    </row>
    <row r="429" spans="2:5" x14ac:dyDescent="0.2">
      <c r="B429" s="14">
        <v>1979</v>
      </c>
      <c r="C429" s="14">
        <v>3</v>
      </c>
      <c r="D429" s="14">
        <v>7</v>
      </c>
      <c r="E429" s="14">
        <v>43.13</v>
      </c>
    </row>
    <row r="430" spans="2:5" x14ac:dyDescent="0.2">
      <c r="B430" s="14">
        <v>1979</v>
      </c>
      <c r="C430" s="14">
        <v>3</v>
      </c>
      <c r="D430" s="14">
        <v>8</v>
      </c>
      <c r="E430" s="14">
        <v>18.38</v>
      </c>
    </row>
    <row r="431" spans="2:5" x14ac:dyDescent="0.2">
      <c r="B431" s="14">
        <v>1979</v>
      </c>
      <c r="C431" s="14">
        <v>3</v>
      </c>
      <c r="D431" s="14">
        <v>9</v>
      </c>
      <c r="E431" s="14">
        <v>43.86</v>
      </c>
    </row>
    <row r="432" spans="2:5" x14ac:dyDescent="0.2">
      <c r="B432" s="14">
        <v>1979</v>
      </c>
      <c r="C432" s="14">
        <v>3</v>
      </c>
      <c r="D432" s="14">
        <v>10</v>
      </c>
      <c r="E432" s="14">
        <v>41.68</v>
      </c>
    </row>
    <row r="433" spans="2:5" x14ac:dyDescent="0.2">
      <c r="B433" s="14">
        <v>1979</v>
      </c>
      <c r="C433" s="14">
        <v>3</v>
      </c>
      <c r="D433" s="14">
        <v>11</v>
      </c>
      <c r="E433" s="14">
        <v>43.13</v>
      </c>
    </row>
    <row r="434" spans="2:5" x14ac:dyDescent="0.2">
      <c r="B434" s="14">
        <v>1979</v>
      </c>
      <c r="C434" s="14">
        <v>3</v>
      </c>
      <c r="D434" s="14">
        <v>12</v>
      </c>
      <c r="E434" s="14">
        <v>23.84</v>
      </c>
    </row>
    <row r="435" spans="2:5" x14ac:dyDescent="0.2">
      <c r="B435" s="14">
        <v>1979</v>
      </c>
      <c r="C435" s="14">
        <v>3</v>
      </c>
      <c r="D435" s="14">
        <v>13</v>
      </c>
      <c r="E435" s="14">
        <v>41.31</v>
      </c>
    </row>
    <row r="436" spans="2:5" x14ac:dyDescent="0.2">
      <c r="B436" s="14">
        <v>1979</v>
      </c>
      <c r="C436" s="14">
        <v>3</v>
      </c>
      <c r="D436" s="14">
        <v>14</v>
      </c>
      <c r="E436" s="14">
        <v>51.87</v>
      </c>
    </row>
    <row r="437" spans="2:5" x14ac:dyDescent="0.2">
      <c r="B437" s="14">
        <v>1979</v>
      </c>
      <c r="C437" s="14">
        <v>4</v>
      </c>
      <c r="D437" s="14">
        <v>1</v>
      </c>
      <c r="E437" s="14">
        <v>46.41</v>
      </c>
    </row>
    <row r="438" spans="2:5" x14ac:dyDescent="0.2">
      <c r="B438" s="14">
        <v>1979</v>
      </c>
      <c r="C438" s="14">
        <v>4</v>
      </c>
      <c r="D438" s="14">
        <v>2</v>
      </c>
      <c r="E438" s="14">
        <v>41.5</v>
      </c>
    </row>
    <row r="439" spans="2:5" x14ac:dyDescent="0.2">
      <c r="B439" s="14">
        <v>1979</v>
      </c>
      <c r="C439" s="14">
        <v>4</v>
      </c>
      <c r="D439" s="14">
        <v>3</v>
      </c>
      <c r="E439" s="14">
        <v>46.41</v>
      </c>
    </row>
    <row r="440" spans="2:5" x14ac:dyDescent="0.2">
      <c r="B440" s="14">
        <v>1979</v>
      </c>
      <c r="C440" s="14">
        <v>4</v>
      </c>
      <c r="D440" s="14">
        <v>4</v>
      </c>
      <c r="E440" s="14">
        <v>21.48</v>
      </c>
    </row>
    <row r="441" spans="2:5" x14ac:dyDescent="0.2">
      <c r="B441" s="14">
        <v>1979</v>
      </c>
      <c r="C441" s="14">
        <v>4</v>
      </c>
      <c r="D441" s="14">
        <v>5</v>
      </c>
      <c r="E441" s="14">
        <v>41.68</v>
      </c>
    </row>
    <row r="442" spans="2:5" x14ac:dyDescent="0.2">
      <c r="B442" s="14">
        <v>1979</v>
      </c>
      <c r="C442" s="14">
        <v>4</v>
      </c>
      <c r="D442" s="14">
        <v>6</v>
      </c>
      <c r="E442" s="14">
        <v>43.86</v>
      </c>
    </row>
    <row r="443" spans="2:5" x14ac:dyDescent="0.2">
      <c r="B443" s="14">
        <v>1979</v>
      </c>
      <c r="C443" s="14">
        <v>4</v>
      </c>
      <c r="D443" s="14">
        <v>7</v>
      </c>
      <c r="E443" s="14">
        <v>42.95</v>
      </c>
    </row>
    <row r="444" spans="2:5" x14ac:dyDescent="0.2">
      <c r="B444" s="14">
        <v>1979</v>
      </c>
      <c r="C444" s="14">
        <v>4</v>
      </c>
      <c r="D444" s="14">
        <v>8</v>
      </c>
      <c r="E444" s="14">
        <v>46.41</v>
      </c>
    </row>
    <row r="445" spans="2:5" x14ac:dyDescent="0.2">
      <c r="B445" s="14">
        <v>1979</v>
      </c>
      <c r="C445" s="14">
        <v>4</v>
      </c>
      <c r="D445" s="14">
        <v>9</v>
      </c>
      <c r="E445" s="14">
        <v>45.68</v>
      </c>
    </row>
    <row r="446" spans="2:5" x14ac:dyDescent="0.2">
      <c r="B446" s="14">
        <v>1979</v>
      </c>
      <c r="C446" s="14">
        <v>4</v>
      </c>
      <c r="D446" s="14">
        <v>10</v>
      </c>
      <c r="E446" s="14">
        <v>22.39</v>
      </c>
    </row>
    <row r="447" spans="2:5" x14ac:dyDescent="0.2">
      <c r="B447" s="14">
        <v>1979</v>
      </c>
      <c r="C447" s="14">
        <v>4</v>
      </c>
      <c r="D447" s="14">
        <v>11</v>
      </c>
      <c r="E447" s="14">
        <v>45.14</v>
      </c>
    </row>
    <row r="448" spans="2:5" x14ac:dyDescent="0.2">
      <c r="B448" s="14">
        <v>1979</v>
      </c>
      <c r="C448" s="14">
        <v>4</v>
      </c>
      <c r="D448" s="14">
        <v>12</v>
      </c>
      <c r="E448" s="14">
        <v>44.23</v>
      </c>
    </row>
    <row r="449" spans="2:5" x14ac:dyDescent="0.2">
      <c r="B449" s="14">
        <v>1979</v>
      </c>
      <c r="C449" s="14">
        <v>4</v>
      </c>
      <c r="D449" s="14">
        <v>13</v>
      </c>
      <c r="E449" s="14">
        <v>44.59</v>
      </c>
    </row>
    <row r="450" spans="2:5" x14ac:dyDescent="0.2">
      <c r="B450" s="14">
        <v>1979</v>
      </c>
      <c r="C450" s="14">
        <v>4</v>
      </c>
      <c r="D450" s="14">
        <v>14</v>
      </c>
      <c r="E450" s="14">
        <v>44.23</v>
      </c>
    </row>
    <row r="451" spans="2:5" x14ac:dyDescent="0.2">
      <c r="B451" s="14">
        <v>1980</v>
      </c>
      <c r="C451" s="14">
        <v>1</v>
      </c>
      <c r="D451" s="14">
        <v>1</v>
      </c>
      <c r="E451" s="14">
        <v>15.37</v>
      </c>
    </row>
    <row r="452" spans="2:5" x14ac:dyDescent="0.2">
      <c r="B452" s="14">
        <v>1980</v>
      </c>
      <c r="C452" s="14">
        <v>1</v>
      </c>
      <c r="D452" s="14">
        <v>2</v>
      </c>
      <c r="E452" s="14">
        <v>20.57</v>
      </c>
    </row>
    <row r="453" spans="2:5" x14ac:dyDescent="0.2">
      <c r="B453" s="14">
        <v>1980</v>
      </c>
      <c r="C453" s="14">
        <v>1</v>
      </c>
      <c r="D453" s="14">
        <v>3</v>
      </c>
      <c r="E453" s="14">
        <v>25.77</v>
      </c>
    </row>
    <row r="454" spans="2:5" x14ac:dyDescent="0.2">
      <c r="B454" s="14">
        <v>1980</v>
      </c>
      <c r="C454" s="14">
        <v>1</v>
      </c>
      <c r="D454" s="14">
        <v>4</v>
      </c>
      <c r="E454" s="14">
        <v>34.85</v>
      </c>
    </row>
    <row r="455" spans="2:5" x14ac:dyDescent="0.2">
      <c r="B455" s="14">
        <v>1980</v>
      </c>
      <c r="C455" s="14">
        <v>1</v>
      </c>
      <c r="D455" s="14">
        <v>5</v>
      </c>
      <c r="E455" s="14">
        <v>49.85</v>
      </c>
    </row>
    <row r="456" spans="2:5" x14ac:dyDescent="0.2">
      <c r="B456" s="14">
        <v>1980</v>
      </c>
      <c r="C456" s="14">
        <v>1</v>
      </c>
      <c r="D456" s="14">
        <v>6</v>
      </c>
      <c r="E456" s="14">
        <v>58.32</v>
      </c>
    </row>
    <row r="457" spans="2:5" x14ac:dyDescent="0.2">
      <c r="B457" s="14">
        <v>1980</v>
      </c>
      <c r="C457" s="14">
        <v>1</v>
      </c>
      <c r="D457" s="14">
        <v>7</v>
      </c>
      <c r="E457" s="14">
        <v>52.15</v>
      </c>
    </row>
    <row r="458" spans="2:5" x14ac:dyDescent="0.2">
      <c r="B458" s="14">
        <v>1980</v>
      </c>
      <c r="C458" s="14">
        <v>1</v>
      </c>
      <c r="D458" s="14">
        <v>8</v>
      </c>
      <c r="E458" s="14">
        <v>43.08</v>
      </c>
    </row>
    <row r="459" spans="2:5" x14ac:dyDescent="0.2">
      <c r="B459" s="14">
        <v>1980</v>
      </c>
      <c r="C459" s="14">
        <v>1</v>
      </c>
      <c r="D459" s="14">
        <v>9</v>
      </c>
      <c r="E459" s="14">
        <v>42.59</v>
      </c>
    </row>
    <row r="460" spans="2:5" x14ac:dyDescent="0.2">
      <c r="B460" s="14">
        <v>1980</v>
      </c>
      <c r="C460" s="14">
        <v>1</v>
      </c>
      <c r="D460" s="14">
        <v>10</v>
      </c>
      <c r="E460" s="14">
        <v>45.86</v>
      </c>
    </row>
    <row r="461" spans="2:5" x14ac:dyDescent="0.2">
      <c r="B461" s="14">
        <v>1980</v>
      </c>
      <c r="C461" s="14">
        <v>1</v>
      </c>
      <c r="D461" s="14">
        <v>11</v>
      </c>
      <c r="E461" s="14">
        <v>53.6</v>
      </c>
    </row>
    <row r="462" spans="2:5" x14ac:dyDescent="0.2">
      <c r="B462" s="14">
        <v>1980</v>
      </c>
      <c r="C462" s="14">
        <v>1</v>
      </c>
      <c r="D462" s="14">
        <v>12</v>
      </c>
      <c r="E462" s="14">
        <v>52.88</v>
      </c>
    </row>
    <row r="463" spans="2:5" x14ac:dyDescent="0.2">
      <c r="B463" s="14">
        <v>1980</v>
      </c>
      <c r="C463" s="14">
        <v>1</v>
      </c>
      <c r="D463" s="14">
        <v>13</v>
      </c>
      <c r="E463" s="14">
        <v>69.33</v>
      </c>
    </row>
    <row r="464" spans="2:5" x14ac:dyDescent="0.2">
      <c r="B464" s="14">
        <v>1980</v>
      </c>
      <c r="C464" s="14">
        <v>1</v>
      </c>
      <c r="D464" s="14">
        <v>14</v>
      </c>
      <c r="E464" s="14">
        <v>55.78</v>
      </c>
    </row>
    <row r="465" spans="2:5" x14ac:dyDescent="0.2">
      <c r="B465" s="14">
        <v>1980</v>
      </c>
      <c r="C465" s="14">
        <v>2</v>
      </c>
      <c r="D465" s="14">
        <v>1</v>
      </c>
      <c r="E465" s="14">
        <v>15.97</v>
      </c>
    </row>
    <row r="466" spans="2:5" x14ac:dyDescent="0.2">
      <c r="B466" s="14">
        <v>1980</v>
      </c>
      <c r="C466" s="14">
        <v>2</v>
      </c>
      <c r="D466" s="14">
        <v>2</v>
      </c>
      <c r="E466" s="14">
        <v>22.63</v>
      </c>
    </row>
    <row r="467" spans="2:5" x14ac:dyDescent="0.2">
      <c r="B467" s="14">
        <v>1980</v>
      </c>
      <c r="C467" s="14">
        <v>2</v>
      </c>
      <c r="D467" s="14">
        <v>3</v>
      </c>
      <c r="E467" s="14">
        <v>27.47</v>
      </c>
    </row>
    <row r="468" spans="2:5" x14ac:dyDescent="0.2">
      <c r="B468" s="14">
        <v>1980</v>
      </c>
      <c r="C468" s="14">
        <v>2</v>
      </c>
      <c r="D468" s="14">
        <v>4</v>
      </c>
      <c r="E468" s="14">
        <v>41.26</v>
      </c>
    </row>
    <row r="469" spans="2:5" x14ac:dyDescent="0.2">
      <c r="B469" s="14">
        <v>1980</v>
      </c>
      <c r="C469" s="14">
        <v>2</v>
      </c>
      <c r="D469" s="14">
        <v>5</v>
      </c>
      <c r="E469" s="14">
        <v>53.48</v>
      </c>
    </row>
    <row r="470" spans="2:5" x14ac:dyDescent="0.2">
      <c r="B470" s="14">
        <v>1980</v>
      </c>
      <c r="C470" s="14">
        <v>2</v>
      </c>
      <c r="D470" s="14">
        <v>6</v>
      </c>
      <c r="E470" s="14">
        <v>54.33</v>
      </c>
    </row>
    <row r="471" spans="2:5" x14ac:dyDescent="0.2">
      <c r="B471" s="14">
        <v>1980</v>
      </c>
      <c r="C471" s="14">
        <v>2</v>
      </c>
      <c r="D471" s="14">
        <v>7</v>
      </c>
      <c r="E471" s="14">
        <v>56.63</v>
      </c>
    </row>
    <row r="472" spans="2:5" x14ac:dyDescent="0.2">
      <c r="B472" s="14">
        <v>1980</v>
      </c>
      <c r="C472" s="14">
        <v>2</v>
      </c>
      <c r="D472" s="14">
        <v>8</v>
      </c>
      <c r="E472" s="14">
        <v>45.5</v>
      </c>
    </row>
    <row r="473" spans="2:5" x14ac:dyDescent="0.2">
      <c r="B473" s="14">
        <v>1980</v>
      </c>
      <c r="C473" s="14">
        <v>2</v>
      </c>
      <c r="D473" s="14">
        <v>9</v>
      </c>
      <c r="E473" s="14">
        <v>48.76</v>
      </c>
    </row>
    <row r="474" spans="2:5" x14ac:dyDescent="0.2">
      <c r="B474" s="14">
        <v>1980</v>
      </c>
      <c r="C474" s="14">
        <v>2</v>
      </c>
      <c r="D474" s="14">
        <v>10</v>
      </c>
      <c r="E474" s="14">
        <v>53</v>
      </c>
    </row>
    <row r="475" spans="2:5" x14ac:dyDescent="0.2">
      <c r="B475" s="14">
        <v>1980</v>
      </c>
      <c r="C475" s="14">
        <v>2</v>
      </c>
      <c r="D475" s="14">
        <v>11</v>
      </c>
      <c r="E475" s="14">
        <v>51.18</v>
      </c>
    </row>
    <row r="476" spans="2:5" x14ac:dyDescent="0.2">
      <c r="B476" s="14">
        <v>1980</v>
      </c>
      <c r="C476" s="14">
        <v>2</v>
      </c>
      <c r="D476" s="14">
        <v>12</v>
      </c>
      <c r="E476" s="14">
        <v>49.85</v>
      </c>
    </row>
    <row r="477" spans="2:5" x14ac:dyDescent="0.2">
      <c r="B477" s="14">
        <v>1980</v>
      </c>
      <c r="C477" s="14">
        <v>2</v>
      </c>
      <c r="D477" s="14">
        <v>13</v>
      </c>
      <c r="E477" s="14">
        <v>51.42</v>
      </c>
    </row>
    <row r="478" spans="2:5" x14ac:dyDescent="0.2">
      <c r="B478" s="14">
        <v>1980</v>
      </c>
      <c r="C478" s="14">
        <v>2</v>
      </c>
      <c r="D478" s="14">
        <v>14</v>
      </c>
      <c r="E478" s="14">
        <v>52.88</v>
      </c>
    </row>
    <row r="479" spans="2:5" x14ac:dyDescent="0.2">
      <c r="B479" s="14">
        <v>1980</v>
      </c>
      <c r="C479" s="14">
        <v>3</v>
      </c>
      <c r="D479" s="14">
        <v>1</v>
      </c>
      <c r="E479" s="14">
        <v>21.66</v>
      </c>
    </row>
    <row r="480" spans="2:5" x14ac:dyDescent="0.2">
      <c r="B480" s="14">
        <v>1980</v>
      </c>
      <c r="C480" s="14">
        <v>3</v>
      </c>
      <c r="D480" s="14">
        <v>2</v>
      </c>
      <c r="E480" s="14">
        <v>22.87</v>
      </c>
    </row>
    <row r="481" spans="2:5" x14ac:dyDescent="0.2">
      <c r="B481" s="14">
        <v>1980</v>
      </c>
      <c r="C481" s="14">
        <v>3</v>
      </c>
      <c r="D481" s="14">
        <v>3</v>
      </c>
      <c r="E481" s="14">
        <v>27.95</v>
      </c>
    </row>
    <row r="482" spans="2:5" x14ac:dyDescent="0.2">
      <c r="B482" s="14">
        <v>1980</v>
      </c>
      <c r="C482" s="14">
        <v>3</v>
      </c>
      <c r="D482" s="14">
        <v>4</v>
      </c>
      <c r="E482" s="14">
        <v>36.78</v>
      </c>
    </row>
    <row r="483" spans="2:5" x14ac:dyDescent="0.2">
      <c r="B483" s="14">
        <v>1980</v>
      </c>
      <c r="C483" s="14">
        <v>3</v>
      </c>
      <c r="D483" s="14">
        <v>5</v>
      </c>
      <c r="E483" s="14">
        <v>51.79</v>
      </c>
    </row>
    <row r="484" spans="2:5" x14ac:dyDescent="0.2">
      <c r="B484" s="14">
        <v>1980</v>
      </c>
      <c r="C484" s="14">
        <v>3</v>
      </c>
      <c r="D484" s="14">
        <v>6</v>
      </c>
      <c r="E484" s="14">
        <v>71.03</v>
      </c>
    </row>
    <row r="485" spans="2:5" x14ac:dyDescent="0.2">
      <c r="B485" s="14">
        <v>1980</v>
      </c>
      <c r="C485" s="14">
        <v>3</v>
      </c>
      <c r="D485" s="14">
        <v>7</v>
      </c>
      <c r="E485" s="14">
        <v>57.84</v>
      </c>
    </row>
    <row r="486" spans="2:5" x14ac:dyDescent="0.2">
      <c r="B486" s="14">
        <v>1980</v>
      </c>
      <c r="C486" s="14">
        <v>3</v>
      </c>
      <c r="D486" s="14">
        <v>8</v>
      </c>
      <c r="E486" s="14">
        <v>40.78</v>
      </c>
    </row>
    <row r="487" spans="2:5" x14ac:dyDescent="0.2">
      <c r="B487" s="14">
        <v>1980</v>
      </c>
      <c r="C487" s="14">
        <v>3</v>
      </c>
      <c r="D487" s="14">
        <v>9</v>
      </c>
      <c r="E487" s="14">
        <v>49.37</v>
      </c>
    </row>
    <row r="488" spans="2:5" x14ac:dyDescent="0.2">
      <c r="B488" s="14">
        <v>1980</v>
      </c>
      <c r="C488" s="14">
        <v>3</v>
      </c>
      <c r="D488" s="14">
        <v>10</v>
      </c>
      <c r="E488" s="14">
        <v>53</v>
      </c>
    </row>
    <row r="489" spans="2:5" x14ac:dyDescent="0.2">
      <c r="B489" s="14">
        <v>1980</v>
      </c>
      <c r="C489" s="14">
        <v>3</v>
      </c>
      <c r="D489" s="14">
        <v>11</v>
      </c>
      <c r="E489" s="14">
        <v>53.84</v>
      </c>
    </row>
    <row r="490" spans="2:5" x14ac:dyDescent="0.2">
      <c r="B490" s="14">
        <v>1980</v>
      </c>
      <c r="C490" s="14">
        <v>3</v>
      </c>
      <c r="D490" s="14">
        <v>12</v>
      </c>
      <c r="E490" s="14">
        <v>48.4</v>
      </c>
    </row>
    <row r="491" spans="2:5" x14ac:dyDescent="0.2">
      <c r="B491" s="14">
        <v>1980</v>
      </c>
      <c r="C491" s="14">
        <v>3</v>
      </c>
      <c r="D491" s="14">
        <v>13</v>
      </c>
      <c r="E491" s="14">
        <v>53.72</v>
      </c>
    </row>
    <row r="492" spans="2:5" x14ac:dyDescent="0.2">
      <c r="B492" s="14">
        <v>1980</v>
      </c>
      <c r="C492" s="14">
        <v>3</v>
      </c>
      <c r="D492" s="14">
        <v>14</v>
      </c>
      <c r="E492" s="14">
        <v>54.57</v>
      </c>
    </row>
    <row r="493" spans="2:5" x14ac:dyDescent="0.2">
      <c r="B493" s="14">
        <v>1980</v>
      </c>
      <c r="C493" s="14">
        <v>4</v>
      </c>
      <c r="D493" s="14">
        <v>1</v>
      </c>
      <c r="E493" s="14">
        <v>22.99</v>
      </c>
    </row>
    <row r="494" spans="2:5" x14ac:dyDescent="0.2">
      <c r="B494" s="14">
        <v>1980</v>
      </c>
      <c r="C494" s="14">
        <v>4</v>
      </c>
      <c r="D494" s="14">
        <v>2</v>
      </c>
      <c r="E494" s="14">
        <v>17.3</v>
      </c>
    </row>
    <row r="495" spans="2:5" x14ac:dyDescent="0.2">
      <c r="B495" s="14">
        <v>1980</v>
      </c>
      <c r="C495" s="14">
        <v>4</v>
      </c>
      <c r="D495" s="14">
        <v>3</v>
      </c>
      <c r="E495" s="14">
        <v>32.43</v>
      </c>
    </row>
    <row r="496" spans="2:5" x14ac:dyDescent="0.2">
      <c r="B496" s="14">
        <v>1980</v>
      </c>
      <c r="C496" s="14">
        <v>4</v>
      </c>
      <c r="D496" s="14">
        <v>4</v>
      </c>
      <c r="E496" s="14">
        <v>36.78</v>
      </c>
    </row>
    <row r="497" spans="2:5" x14ac:dyDescent="0.2">
      <c r="B497" s="14">
        <v>1980</v>
      </c>
      <c r="C497" s="14">
        <v>4</v>
      </c>
      <c r="D497" s="14">
        <v>5</v>
      </c>
      <c r="E497" s="14">
        <v>54.09</v>
      </c>
    </row>
    <row r="498" spans="2:5" x14ac:dyDescent="0.2">
      <c r="B498" s="14">
        <v>1980</v>
      </c>
      <c r="C498" s="14">
        <v>4</v>
      </c>
      <c r="D498" s="14">
        <v>6</v>
      </c>
      <c r="E498" s="14">
        <v>59.17</v>
      </c>
    </row>
    <row r="499" spans="2:5" x14ac:dyDescent="0.2">
      <c r="B499" s="14">
        <v>1980</v>
      </c>
      <c r="C499" s="14">
        <v>4</v>
      </c>
      <c r="D499" s="14">
        <v>7</v>
      </c>
      <c r="E499" s="14">
        <v>54.57</v>
      </c>
    </row>
    <row r="500" spans="2:5" x14ac:dyDescent="0.2">
      <c r="B500" s="14">
        <v>1980</v>
      </c>
      <c r="C500" s="14">
        <v>4</v>
      </c>
      <c r="D500" s="14">
        <v>8</v>
      </c>
      <c r="E500" s="14">
        <v>40.659999999999997</v>
      </c>
    </row>
    <row r="501" spans="2:5" x14ac:dyDescent="0.2">
      <c r="B501" s="14">
        <v>1980</v>
      </c>
      <c r="C501" s="14">
        <v>4</v>
      </c>
      <c r="D501" s="14">
        <v>9</v>
      </c>
      <c r="E501" s="14">
        <v>50.94</v>
      </c>
    </row>
    <row r="502" spans="2:5" x14ac:dyDescent="0.2">
      <c r="B502" s="14">
        <v>1980</v>
      </c>
      <c r="C502" s="14">
        <v>4</v>
      </c>
      <c r="D502" s="14">
        <v>10</v>
      </c>
      <c r="E502" s="14">
        <v>52.51</v>
      </c>
    </row>
    <row r="503" spans="2:5" x14ac:dyDescent="0.2">
      <c r="B503" s="14">
        <v>1980</v>
      </c>
      <c r="C503" s="14">
        <v>4</v>
      </c>
      <c r="D503" s="14">
        <v>11</v>
      </c>
      <c r="E503" s="14">
        <v>53.36</v>
      </c>
    </row>
    <row r="504" spans="2:5" x14ac:dyDescent="0.2">
      <c r="B504" s="14">
        <v>1980</v>
      </c>
      <c r="C504" s="14">
        <v>4</v>
      </c>
      <c r="D504" s="14">
        <v>12</v>
      </c>
      <c r="E504" s="14">
        <v>55.54</v>
      </c>
    </row>
    <row r="505" spans="2:5" x14ac:dyDescent="0.2">
      <c r="B505" s="14">
        <v>1980</v>
      </c>
      <c r="C505" s="14">
        <v>4</v>
      </c>
      <c r="D505" s="14">
        <v>13</v>
      </c>
      <c r="E505" s="14">
        <v>50.7</v>
      </c>
    </row>
    <row r="506" spans="2:5" x14ac:dyDescent="0.2">
      <c r="B506" s="14">
        <v>1980</v>
      </c>
      <c r="C506" s="14">
        <v>4</v>
      </c>
      <c r="D506" s="14">
        <v>14</v>
      </c>
      <c r="E506" s="14">
        <v>45.01</v>
      </c>
    </row>
    <row r="507" spans="2:5" x14ac:dyDescent="0.2">
      <c r="B507" s="14">
        <v>1981</v>
      </c>
      <c r="C507" s="14">
        <v>1</v>
      </c>
      <c r="D507" s="14">
        <v>1</v>
      </c>
      <c r="E507" s="14">
        <v>20.45</v>
      </c>
    </row>
    <row r="508" spans="2:5" x14ac:dyDescent="0.2">
      <c r="B508" s="14">
        <v>1981</v>
      </c>
      <c r="C508" s="14">
        <v>1</v>
      </c>
      <c r="D508" s="14">
        <v>2</v>
      </c>
      <c r="E508" s="14">
        <v>19.600000000000001</v>
      </c>
    </row>
    <row r="509" spans="2:5" x14ac:dyDescent="0.2">
      <c r="B509" s="14">
        <v>1981</v>
      </c>
      <c r="C509" s="14">
        <v>1</v>
      </c>
      <c r="D509" s="14">
        <v>3</v>
      </c>
      <c r="E509" s="14">
        <v>32.31</v>
      </c>
    </row>
    <row r="510" spans="2:5" x14ac:dyDescent="0.2">
      <c r="B510" s="14">
        <v>1981</v>
      </c>
      <c r="C510" s="14">
        <v>1</v>
      </c>
      <c r="D510" s="14">
        <v>4</v>
      </c>
      <c r="E510" s="14">
        <v>18.149999999999999</v>
      </c>
    </row>
    <row r="511" spans="2:5" x14ac:dyDescent="0.2">
      <c r="B511" s="14">
        <v>1981</v>
      </c>
      <c r="C511" s="14">
        <v>1</v>
      </c>
      <c r="D511" s="14">
        <v>5</v>
      </c>
      <c r="E511" s="14">
        <v>42.47</v>
      </c>
    </row>
    <row r="512" spans="2:5" x14ac:dyDescent="0.2">
      <c r="B512" s="14">
        <v>1981</v>
      </c>
      <c r="C512" s="14">
        <v>1</v>
      </c>
      <c r="D512" s="14">
        <v>6</v>
      </c>
      <c r="E512" s="14">
        <v>38.36</v>
      </c>
    </row>
    <row r="513" spans="2:5" x14ac:dyDescent="0.2">
      <c r="B513" s="14">
        <v>1981</v>
      </c>
      <c r="C513" s="14">
        <v>1</v>
      </c>
      <c r="D513" s="14">
        <v>7</v>
      </c>
      <c r="E513" s="14">
        <v>41.26</v>
      </c>
    </row>
    <row r="514" spans="2:5" x14ac:dyDescent="0.2">
      <c r="B514" s="14">
        <v>1981</v>
      </c>
      <c r="C514" s="14">
        <v>1</v>
      </c>
      <c r="D514" s="14">
        <v>8</v>
      </c>
      <c r="E514" s="14">
        <v>34</v>
      </c>
    </row>
    <row r="515" spans="2:5" x14ac:dyDescent="0.2">
      <c r="B515" s="14">
        <v>1981</v>
      </c>
      <c r="C515" s="14">
        <v>1</v>
      </c>
      <c r="D515" s="14">
        <v>9</v>
      </c>
      <c r="E515" s="14">
        <v>34.97</v>
      </c>
    </row>
    <row r="516" spans="2:5" x14ac:dyDescent="0.2">
      <c r="B516" s="14">
        <v>1981</v>
      </c>
      <c r="C516" s="14">
        <v>1</v>
      </c>
      <c r="D516" s="14">
        <v>10</v>
      </c>
      <c r="E516" s="14">
        <v>29.77</v>
      </c>
    </row>
    <row r="517" spans="2:5" x14ac:dyDescent="0.2">
      <c r="B517" s="14">
        <v>1981</v>
      </c>
      <c r="C517" s="14">
        <v>1</v>
      </c>
      <c r="D517" s="14">
        <v>11</v>
      </c>
      <c r="E517" s="14">
        <v>40.659999999999997</v>
      </c>
    </row>
    <row r="518" spans="2:5" x14ac:dyDescent="0.2">
      <c r="B518" s="14">
        <v>1981</v>
      </c>
      <c r="C518" s="14">
        <v>1</v>
      </c>
      <c r="D518" s="14">
        <v>12</v>
      </c>
      <c r="E518" s="14">
        <v>29.64</v>
      </c>
    </row>
    <row r="519" spans="2:5" x14ac:dyDescent="0.2">
      <c r="B519" s="14">
        <v>1981</v>
      </c>
      <c r="C519" s="14">
        <v>1</v>
      </c>
      <c r="D519" s="14">
        <v>13</v>
      </c>
      <c r="E519" s="14">
        <v>38.479999999999997</v>
      </c>
    </row>
    <row r="520" spans="2:5" x14ac:dyDescent="0.2">
      <c r="B520" s="14">
        <v>1981</v>
      </c>
      <c r="C520" s="14">
        <v>1</v>
      </c>
      <c r="D520" s="14">
        <v>14</v>
      </c>
      <c r="E520" s="14">
        <v>43.92</v>
      </c>
    </row>
    <row r="521" spans="2:5" x14ac:dyDescent="0.2">
      <c r="B521" s="14">
        <v>1981</v>
      </c>
      <c r="C521" s="14">
        <v>2</v>
      </c>
      <c r="D521" s="14">
        <v>1</v>
      </c>
      <c r="E521" s="14">
        <v>18.149999999999999</v>
      </c>
    </row>
    <row r="522" spans="2:5" x14ac:dyDescent="0.2">
      <c r="B522" s="14">
        <v>1981</v>
      </c>
      <c r="C522" s="14">
        <v>2</v>
      </c>
      <c r="D522" s="14">
        <v>2</v>
      </c>
      <c r="E522" s="14">
        <v>20.329999999999998</v>
      </c>
    </row>
    <row r="523" spans="2:5" x14ac:dyDescent="0.2">
      <c r="B523" s="14">
        <v>1981</v>
      </c>
      <c r="C523" s="14">
        <v>2</v>
      </c>
      <c r="D523" s="14">
        <v>3</v>
      </c>
      <c r="E523" s="14">
        <v>28.68</v>
      </c>
    </row>
    <row r="524" spans="2:5" x14ac:dyDescent="0.2">
      <c r="B524" s="14">
        <v>1981</v>
      </c>
      <c r="C524" s="14">
        <v>2</v>
      </c>
      <c r="D524" s="14">
        <v>4</v>
      </c>
      <c r="E524" s="14">
        <v>39.93</v>
      </c>
    </row>
    <row r="525" spans="2:5" x14ac:dyDescent="0.2">
      <c r="B525" s="14">
        <v>1981</v>
      </c>
      <c r="C525" s="14">
        <v>2</v>
      </c>
      <c r="D525" s="14">
        <v>5</v>
      </c>
      <c r="E525" s="14">
        <v>19.72</v>
      </c>
    </row>
    <row r="526" spans="2:5" x14ac:dyDescent="0.2">
      <c r="B526" s="14">
        <v>1981</v>
      </c>
      <c r="C526" s="14">
        <v>2</v>
      </c>
      <c r="D526" s="14">
        <v>6</v>
      </c>
      <c r="E526" s="14">
        <v>41.62</v>
      </c>
    </row>
    <row r="527" spans="2:5" x14ac:dyDescent="0.2">
      <c r="B527" s="14">
        <v>1981</v>
      </c>
      <c r="C527" s="14">
        <v>2</v>
      </c>
      <c r="D527" s="14">
        <v>7</v>
      </c>
      <c r="E527" s="14">
        <v>42.23</v>
      </c>
    </row>
    <row r="528" spans="2:5" x14ac:dyDescent="0.2">
      <c r="B528" s="14">
        <v>1981</v>
      </c>
      <c r="C528" s="14">
        <v>2</v>
      </c>
      <c r="D528" s="14">
        <v>8</v>
      </c>
      <c r="E528" s="14">
        <v>36.54</v>
      </c>
    </row>
    <row r="529" spans="2:5" x14ac:dyDescent="0.2">
      <c r="B529" s="14">
        <v>1981</v>
      </c>
      <c r="C529" s="14">
        <v>2</v>
      </c>
      <c r="D529" s="14">
        <v>9</v>
      </c>
      <c r="E529" s="14">
        <v>34.61</v>
      </c>
    </row>
    <row r="530" spans="2:5" x14ac:dyDescent="0.2">
      <c r="B530" s="14">
        <v>1981</v>
      </c>
      <c r="C530" s="14">
        <v>2</v>
      </c>
      <c r="D530" s="14">
        <v>10</v>
      </c>
      <c r="E530" s="14">
        <v>39.08</v>
      </c>
    </row>
    <row r="531" spans="2:5" x14ac:dyDescent="0.2">
      <c r="B531" s="14">
        <v>1981</v>
      </c>
      <c r="C531" s="14">
        <v>2</v>
      </c>
      <c r="D531" s="14">
        <v>11</v>
      </c>
      <c r="E531" s="14">
        <v>41.26</v>
      </c>
    </row>
    <row r="532" spans="2:5" x14ac:dyDescent="0.2">
      <c r="B532" s="14">
        <v>1981</v>
      </c>
      <c r="C532" s="14">
        <v>2</v>
      </c>
      <c r="D532" s="14">
        <v>12</v>
      </c>
      <c r="E532" s="14">
        <v>43.08</v>
      </c>
    </row>
    <row r="533" spans="2:5" x14ac:dyDescent="0.2">
      <c r="B533" s="14">
        <v>1981</v>
      </c>
      <c r="C533" s="14">
        <v>2</v>
      </c>
      <c r="D533" s="14">
        <v>13</v>
      </c>
      <c r="E533" s="14">
        <v>44.04</v>
      </c>
    </row>
    <row r="534" spans="2:5" x14ac:dyDescent="0.2">
      <c r="B534" s="14">
        <v>1981</v>
      </c>
      <c r="C534" s="14">
        <v>2</v>
      </c>
      <c r="D534" s="14">
        <v>14</v>
      </c>
      <c r="E534" s="14">
        <v>44.16</v>
      </c>
    </row>
    <row r="535" spans="2:5" x14ac:dyDescent="0.2">
      <c r="B535" s="14">
        <v>1981</v>
      </c>
      <c r="C535" s="14">
        <v>3</v>
      </c>
      <c r="D535" s="14">
        <v>1</v>
      </c>
      <c r="E535" s="14">
        <v>23.11</v>
      </c>
    </row>
    <row r="536" spans="2:5" x14ac:dyDescent="0.2">
      <c r="B536" s="14">
        <v>1981</v>
      </c>
      <c r="C536" s="14">
        <v>3</v>
      </c>
      <c r="D536" s="14">
        <v>2</v>
      </c>
      <c r="E536" s="14">
        <v>21.42</v>
      </c>
    </row>
    <row r="537" spans="2:5" x14ac:dyDescent="0.2">
      <c r="B537" s="14">
        <v>1981</v>
      </c>
      <c r="C537" s="14">
        <v>3</v>
      </c>
      <c r="D537" s="14">
        <v>3</v>
      </c>
      <c r="E537" s="14">
        <v>33.520000000000003</v>
      </c>
    </row>
    <row r="538" spans="2:5" x14ac:dyDescent="0.2">
      <c r="B538" s="14">
        <v>1981</v>
      </c>
      <c r="C538" s="14">
        <v>3</v>
      </c>
      <c r="D538" s="14">
        <v>4</v>
      </c>
      <c r="E538" s="14">
        <v>38.479999999999997</v>
      </c>
    </row>
    <row r="539" spans="2:5" x14ac:dyDescent="0.2">
      <c r="B539" s="14">
        <v>1981</v>
      </c>
      <c r="C539" s="14">
        <v>3</v>
      </c>
      <c r="D539" s="14">
        <v>5</v>
      </c>
      <c r="E539" s="14">
        <v>41.74</v>
      </c>
    </row>
    <row r="540" spans="2:5" x14ac:dyDescent="0.2">
      <c r="B540" s="14">
        <v>1981</v>
      </c>
      <c r="C540" s="14">
        <v>3</v>
      </c>
      <c r="D540" s="14">
        <v>6</v>
      </c>
      <c r="E540" s="14">
        <v>35.090000000000003</v>
      </c>
    </row>
    <row r="541" spans="2:5" x14ac:dyDescent="0.2">
      <c r="B541" s="14">
        <v>1981</v>
      </c>
      <c r="C541" s="14">
        <v>3</v>
      </c>
      <c r="D541" s="14">
        <v>7</v>
      </c>
      <c r="E541" s="14">
        <v>38.24</v>
      </c>
    </row>
    <row r="542" spans="2:5" x14ac:dyDescent="0.2">
      <c r="B542" s="14">
        <v>1981</v>
      </c>
      <c r="C542" s="14">
        <v>3</v>
      </c>
      <c r="D542" s="14">
        <v>8</v>
      </c>
      <c r="E542" s="14">
        <v>34.85</v>
      </c>
    </row>
    <row r="543" spans="2:5" x14ac:dyDescent="0.2">
      <c r="B543" s="14">
        <v>1981</v>
      </c>
      <c r="C543" s="14">
        <v>3</v>
      </c>
      <c r="D543" s="14">
        <v>9</v>
      </c>
      <c r="E543" s="14">
        <v>38.24</v>
      </c>
    </row>
    <row r="544" spans="2:5" x14ac:dyDescent="0.2">
      <c r="B544" s="14">
        <v>1981</v>
      </c>
      <c r="C544" s="14">
        <v>3</v>
      </c>
      <c r="D544" s="14">
        <v>10</v>
      </c>
      <c r="E544" s="14">
        <v>37.270000000000003</v>
      </c>
    </row>
    <row r="545" spans="2:5" x14ac:dyDescent="0.2">
      <c r="B545" s="14">
        <v>1981</v>
      </c>
      <c r="C545" s="14">
        <v>3</v>
      </c>
      <c r="D545" s="14">
        <v>11</v>
      </c>
      <c r="E545" s="14">
        <v>44.16</v>
      </c>
    </row>
    <row r="546" spans="2:5" x14ac:dyDescent="0.2">
      <c r="B546" s="14">
        <v>1981</v>
      </c>
      <c r="C546" s="14">
        <v>3</v>
      </c>
      <c r="D546" s="14">
        <v>12</v>
      </c>
      <c r="E546" s="14">
        <v>35.94</v>
      </c>
    </row>
    <row r="547" spans="2:5" x14ac:dyDescent="0.2">
      <c r="B547" s="14">
        <v>1981</v>
      </c>
      <c r="C547" s="14">
        <v>3</v>
      </c>
      <c r="D547" s="14">
        <v>13</v>
      </c>
      <c r="E547" s="14">
        <v>36.659999999999997</v>
      </c>
    </row>
    <row r="548" spans="2:5" x14ac:dyDescent="0.2">
      <c r="B548" s="14">
        <v>1981</v>
      </c>
      <c r="C548" s="14">
        <v>3</v>
      </c>
      <c r="D548" s="14">
        <v>14</v>
      </c>
      <c r="E548" s="14">
        <v>42.95</v>
      </c>
    </row>
    <row r="549" spans="2:5" x14ac:dyDescent="0.2">
      <c r="B549" s="14">
        <v>1981</v>
      </c>
      <c r="C549" s="14">
        <v>4</v>
      </c>
      <c r="D549" s="14">
        <v>1</v>
      </c>
      <c r="E549" s="14">
        <v>24.93</v>
      </c>
    </row>
    <row r="550" spans="2:5" x14ac:dyDescent="0.2">
      <c r="B550" s="14">
        <v>1981</v>
      </c>
      <c r="C550" s="14">
        <v>4</v>
      </c>
      <c r="D550" s="14">
        <v>2</v>
      </c>
      <c r="E550" s="14">
        <v>16.82</v>
      </c>
    </row>
    <row r="551" spans="2:5" x14ac:dyDescent="0.2">
      <c r="B551" s="14">
        <v>1981</v>
      </c>
      <c r="C551" s="14">
        <v>4</v>
      </c>
      <c r="D551" s="14">
        <v>3</v>
      </c>
      <c r="E551" s="14">
        <v>32.31</v>
      </c>
    </row>
    <row r="552" spans="2:5" x14ac:dyDescent="0.2">
      <c r="B552" s="14">
        <v>1981</v>
      </c>
      <c r="C552" s="14">
        <v>4</v>
      </c>
      <c r="D552" s="14">
        <v>4</v>
      </c>
      <c r="E552" s="14">
        <v>32.549999999999997</v>
      </c>
    </row>
    <row r="553" spans="2:5" x14ac:dyDescent="0.2">
      <c r="B553" s="14">
        <v>1981</v>
      </c>
      <c r="C553" s="14">
        <v>4</v>
      </c>
      <c r="D553" s="14">
        <v>5</v>
      </c>
      <c r="E553" s="14">
        <v>35.69</v>
      </c>
    </row>
    <row r="554" spans="2:5" x14ac:dyDescent="0.2">
      <c r="B554" s="14">
        <v>1981</v>
      </c>
      <c r="C554" s="14">
        <v>4</v>
      </c>
      <c r="D554" s="14">
        <v>6</v>
      </c>
      <c r="E554" s="14">
        <v>35.090000000000003</v>
      </c>
    </row>
    <row r="555" spans="2:5" x14ac:dyDescent="0.2">
      <c r="B555" s="14">
        <v>1981</v>
      </c>
      <c r="C555" s="14">
        <v>4</v>
      </c>
      <c r="D555" s="14">
        <v>7</v>
      </c>
      <c r="E555" s="14">
        <v>33.4</v>
      </c>
    </row>
    <row r="556" spans="2:5" x14ac:dyDescent="0.2">
      <c r="B556" s="14">
        <v>1981</v>
      </c>
      <c r="C556" s="14">
        <v>4</v>
      </c>
      <c r="D556" s="14">
        <v>8</v>
      </c>
      <c r="E556" s="14">
        <v>33.880000000000003</v>
      </c>
    </row>
    <row r="557" spans="2:5" x14ac:dyDescent="0.2">
      <c r="B557" s="14">
        <v>1981</v>
      </c>
      <c r="C557" s="14">
        <v>4</v>
      </c>
      <c r="D557" s="14">
        <v>9</v>
      </c>
      <c r="E557" s="14">
        <v>39.32</v>
      </c>
    </row>
    <row r="558" spans="2:5" x14ac:dyDescent="0.2">
      <c r="B558" s="14">
        <v>1981</v>
      </c>
      <c r="C558" s="14">
        <v>4</v>
      </c>
      <c r="D558" s="14">
        <v>10</v>
      </c>
      <c r="E558" s="14">
        <v>28.43</v>
      </c>
    </row>
    <row r="559" spans="2:5" x14ac:dyDescent="0.2">
      <c r="B559" s="14">
        <v>1981</v>
      </c>
      <c r="C559" s="14">
        <v>4</v>
      </c>
      <c r="D559" s="14">
        <v>11</v>
      </c>
      <c r="E559" s="14">
        <v>37.03</v>
      </c>
    </row>
    <row r="560" spans="2:5" x14ac:dyDescent="0.2">
      <c r="B560" s="14">
        <v>1981</v>
      </c>
      <c r="C560" s="14">
        <v>4</v>
      </c>
      <c r="D560" s="14">
        <v>12</v>
      </c>
      <c r="E560" s="14">
        <v>37.03</v>
      </c>
    </row>
    <row r="561" spans="2:5" x14ac:dyDescent="0.2">
      <c r="B561" s="14">
        <v>1981</v>
      </c>
      <c r="C561" s="14">
        <v>4</v>
      </c>
      <c r="D561" s="14">
        <v>13</v>
      </c>
      <c r="E561" s="14">
        <v>28.31</v>
      </c>
    </row>
    <row r="562" spans="2:5" x14ac:dyDescent="0.2">
      <c r="B562" s="14">
        <v>1981</v>
      </c>
      <c r="C562" s="14">
        <v>4</v>
      </c>
      <c r="D562" s="14">
        <v>14</v>
      </c>
      <c r="E562" s="14">
        <v>46.22</v>
      </c>
    </row>
    <row r="563" spans="2:5" x14ac:dyDescent="0.2">
      <c r="B563" s="14">
        <v>1982</v>
      </c>
      <c r="C563" s="14">
        <v>1</v>
      </c>
      <c r="D563" s="14">
        <v>1</v>
      </c>
      <c r="E563" s="14">
        <v>25.41</v>
      </c>
    </row>
    <row r="564" spans="2:5" x14ac:dyDescent="0.2">
      <c r="B564" s="14">
        <v>1982</v>
      </c>
      <c r="C564" s="14">
        <v>1</v>
      </c>
      <c r="D564" s="14">
        <v>2</v>
      </c>
      <c r="E564" s="14">
        <v>23.23</v>
      </c>
    </row>
    <row r="565" spans="2:5" x14ac:dyDescent="0.2">
      <c r="B565" s="14">
        <v>1982</v>
      </c>
      <c r="C565" s="14">
        <v>1</v>
      </c>
      <c r="D565" s="14">
        <v>3</v>
      </c>
      <c r="E565" s="14">
        <v>37.630000000000003</v>
      </c>
    </row>
    <row r="566" spans="2:5" x14ac:dyDescent="0.2">
      <c r="B566" s="14">
        <v>1982</v>
      </c>
      <c r="C566" s="14">
        <v>1</v>
      </c>
      <c r="D566" s="14">
        <v>4</v>
      </c>
      <c r="E566" s="14">
        <v>36.78</v>
      </c>
    </row>
    <row r="567" spans="2:5" x14ac:dyDescent="0.2">
      <c r="B567" s="14">
        <v>1982</v>
      </c>
      <c r="C567" s="14">
        <v>1</v>
      </c>
      <c r="D567" s="14">
        <v>5</v>
      </c>
      <c r="E567" s="14">
        <v>31.34</v>
      </c>
    </row>
    <row r="568" spans="2:5" x14ac:dyDescent="0.2">
      <c r="B568" s="14">
        <v>1982</v>
      </c>
      <c r="C568" s="14">
        <v>1</v>
      </c>
      <c r="D568" s="14">
        <v>6</v>
      </c>
      <c r="E568" s="14">
        <v>29.77</v>
      </c>
    </row>
    <row r="569" spans="2:5" x14ac:dyDescent="0.2">
      <c r="B569" s="14">
        <v>1982</v>
      </c>
      <c r="C569" s="14">
        <v>1</v>
      </c>
      <c r="D569" s="14">
        <v>7</v>
      </c>
      <c r="E569" s="14">
        <v>28.68</v>
      </c>
    </row>
    <row r="570" spans="2:5" x14ac:dyDescent="0.2">
      <c r="B570" s="14">
        <v>1982</v>
      </c>
      <c r="C570" s="14">
        <v>1</v>
      </c>
      <c r="D570" s="14">
        <v>8</v>
      </c>
      <c r="E570" s="14">
        <v>13.19</v>
      </c>
    </row>
    <row r="571" spans="2:5" x14ac:dyDescent="0.2">
      <c r="B571" s="14">
        <v>1982</v>
      </c>
      <c r="C571" s="14">
        <v>1</v>
      </c>
      <c r="D571" s="14">
        <v>9</v>
      </c>
      <c r="E571" s="14">
        <v>27.95</v>
      </c>
    </row>
    <row r="572" spans="2:5" x14ac:dyDescent="0.2">
      <c r="B572" s="14">
        <v>1982</v>
      </c>
      <c r="C572" s="14">
        <v>1</v>
      </c>
      <c r="D572" s="14">
        <v>10</v>
      </c>
      <c r="E572" s="14">
        <v>30.25</v>
      </c>
    </row>
    <row r="573" spans="2:5" x14ac:dyDescent="0.2">
      <c r="B573" s="14">
        <v>1982</v>
      </c>
      <c r="C573" s="14">
        <v>1</v>
      </c>
      <c r="D573" s="14">
        <v>11</v>
      </c>
      <c r="E573" s="14">
        <v>32.549999999999997</v>
      </c>
    </row>
    <row r="574" spans="2:5" x14ac:dyDescent="0.2">
      <c r="B574" s="14">
        <v>1982</v>
      </c>
      <c r="C574" s="14">
        <v>1</v>
      </c>
      <c r="D574" s="14">
        <v>12</v>
      </c>
      <c r="E574" s="14">
        <v>32.79</v>
      </c>
    </row>
    <row r="575" spans="2:5" x14ac:dyDescent="0.2">
      <c r="B575" s="14">
        <v>1982</v>
      </c>
      <c r="C575" s="14">
        <v>1</v>
      </c>
      <c r="D575" s="14">
        <v>13</v>
      </c>
      <c r="E575" s="14">
        <v>35.21</v>
      </c>
    </row>
    <row r="576" spans="2:5" x14ac:dyDescent="0.2">
      <c r="B576" s="14">
        <v>1982</v>
      </c>
      <c r="C576" s="14">
        <v>1</v>
      </c>
      <c r="D576" s="14">
        <v>14</v>
      </c>
      <c r="E576" s="14">
        <v>30.13</v>
      </c>
    </row>
    <row r="577" spans="2:5" x14ac:dyDescent="0.2">
      <c r="B577" s="14">
        <v>1982</v>
      </c>
      <c r="C577" s="14">
        <v>2</v>
      </c>
      <c r="D577" s="14">
        <v>1</v>
      </c>
      <c r="E577" s="14">
        <v>19</v>
      </c>
    </row>
    <row r="578" spans="2:5" x14ac:dyDescent="0.2">
      <c r="B578" s="14">
        <v>1982</v>
      </c>
      <c r="C578" s="14">
        <v>2</v>
      </c>
      <c r="D578" s="14">
        <v>2</v>
      </c>
      <c r="E578" s="14">
        <v>29.28</v>
      </c>
    </row>
    <row r="579" spans="2:5" x14ac:dyDescent="0.2">
      <c r="B579" s="14">
        <v>1982</v>
      </c>
      <c r="C579" s="14">
        <v>2</v>
      </c>
      <c r="D579" s="14">
        <v>3</v>
      </c>
      <c r="E579" s="14">
        <v>34.97</v>
      </c>
    </row>
    <row r="580" spans="2:5" x14ac:dyDescent="0.2">
      <c r="B580" s="14">
        <v>1982</v>
      </c>
      <c r="C580" s="14">
        <v>2</v>
      </c>
      <c r="D580" s="14">
        <v>4</v>
      </c>
      <c r="E580" s="14">
        <v>32.549999999999997</v>
      </c>
    </row>
    <row r="581" spans="2:5" x14ac:dyDescent="0.2">
      <c r="B581" s="14">
        <v>1982</v>
      </c>
      <c r="C581" s="14">
        <v>2</v>
      </c>
      <c r="D581" s="14">
        <v>5</v>
      </c>
      <c r="E581" s="14">
        <v>38.96</v>
      </c>
    </row>
    <row r="582" spans="2:5" x14ac:dyDescent="0.2">
      <c r="B582" s="14">
        <v>1982</v>
      </c>
      <c r="C582" s="14">
        <v>2</v>
      </c>
      <c r="D582" s="14">
        <v>6</v>
      </c>
      <c r="E582" s="14">
        <v>26.62</v>
      </c>
    </row>
    <row r="583" spans="2:5" x14ac:dyDescent="0.2">
      <c r="B583" s="14">
        <v>1982</v>
      </c>
      <c r="C583" s="14">
        <v>2</v>
      </c>
      <c r="D583" s="14">
        <v>7</v>
      </c>
      <c r="E583" s="14">
        <v>27.71</v>
      </c>
    </row>
    <row r="584" spans="2:5" x14ac:dyDescent="0.2">
      <c r="B584" s="14">
        <v>1982</v>
      </c>
      <c r="C584" s="14">
        <v>2</v>
      </c>
      <c r="D584" s="14">
        <v>8</v>
      </c>
      <c r="E584" s="14">
        <v>17.3</v>
      </c>
    </row>
    <row r="585" spans="2:5" x14ac:dyDescent="0.2">
      <c r="B585" s="14">
        <v>1982</v>
      </c>
      <c r="C585" s="14">
        <v>2</v>
      </c>
      <c r="D585" s="14">
        <v>9</v>
      </c>
      <c r="E585" s="14">
        <v>26.98</v>
      </c>
    </row>
    <row r="586" spans="2:5" x14ac:dyDescent="0.2">
      <c r="B586" s="14">
        <v>1982</v>
      </c>
      <c r="C586" s="14">
        <v>2</v>
      </c>
      <c r="D586" s="14">
        <v>10</v>
      </c>
      <c r="E586" s="14">
        <v>37.03</v>
      </c>
    </row>
    <row r="587" spans="2:5" x14ac:dyDescent="0.2">
      <c r="B587" s="14">
        <v>1982</v>
      </c>
      <c r="C587" s="14">
        <v>2</v>
      </c>
      <c r="D587" s="14">
        <v>11</v>
      </c>
      <c r="E587" s="14">
        <v>35.57</v>
      </c>
    </row>
    <row r="588" spans="2:5" x14ac:dyDescent="0.2">
      <c r="B588" s="14">
        <v>1982</v>
      </c>
      <c r="C588" s="14">
        <v>2</v>
      </c>
      <c r="D588" s="14">
        <v>12</v>
      </c>
      <c r="E588" s="14">
        <v>27.83</v>
      </c>
    </row>
    <row r="589" spans="2:5" x14ac:dyDescent="0.2">
      <c r="B589" s="14">
        <v>1982</v>
      </c>
      <c r="C589" s="14">
        <v>2</v>
      </c>
      <c r="D589" s="14">
        <v>13</v>
      </c>
      <c r="E589" s="14">
        <v>31.1</v>
      </c>
    </row>
    <row r="590" spans="2:5" x14ac:dyDescent="0.2">
      <c r="B590" s="14">
        <v>1982</v>
      </c>
      <c r="C590" s="14">
        <v>2</v>
      </c>
      <c r="D590" s="14">
        <v>14</v>
      </c>
      <c r="E590" s="14">
        <v>33.520000000000003</v>
      </c>
    </row>
    <row r="591" spans="2:5" x14ac:dyDescent="0.2">
      <c r="B591" s="14">
        <v>1982</v>
      </c>
      <c r="C591" s="14">
        <v>3</v>
      </c>
      <c r="D591" s="14">
        <v>1</v>
      </c>
      <c r="E591" s="14">
        <v>17.3</v>
      </c>
    </row>
    <row r="592" spans="2:5" x14ac:dyDescent="0.2">
      <c r="B592" s="14">
        <v>1982</v>
      </c>
      <c r="C592" s="14">
        <v>3</v>
      </c>
      <c r="D592" s="14">
        <v>2</v>
      </c>
      <c r="E592" s="14">
        <v>28.92</v>
      </c>
    </row>
    <row r="593" spans="2:5" x14ac:dyDescent="0.2">
      <c r="B593" s="14">
        <v>1982</v>
      </c>
      <c r="C593" s="14">
        <v>3</v>
      </c>
      <c r="D593" s="14">
        <v>3</v>
      </c>
      <c r="E593" s="14">
        <v>34.729999999999997</v>
      </c>
    </row>
    <row r="594" spans="2:5" x14ac:dyDescent="0.2">
      <c r="B594" s="14">
        <v>1982</v>
      </c>
      <c r="C594" s="14">
        <v>3</v>
      </c>
      <c r="D594" s="14">
        <v>4</v>
      </c>
      <c r="E594" s="14">
        <v>33.880000000000003</v>
      </c>
    </row>
    <row r="595" spans="2:5" x14ac:dyDescent="0.2">
      <c r="B595" s="14">
        <v>1982</v>
      </c>
      <c r="C595" s="14">
        <v>3</v>
      </c>
      <c r="D595" s="14">
        <v>5</v>
      </c>
      <c r="E595" s="14">
        <v>26.14</v>
      </c>
    </row>
    <row r="596" spans="2:5" x14ac:dyDescent="0.2">
      <c r="B596" s="14">
        <v>1982</v>
      </c>
      <c r="C596" s="14">
        <v>3</v>
      </c>
      <c r="D596" s="14">
        <v>6</v>
      </c>
      <c r="E596" s="14">
        <v>34.729999999999997</v>
      </c>
    </row>
    <row r="597" spans="2:5" x14ac:dyDescent="0.2">
      <c r="B597" s="14">
        <v>1982</v>
      </c>
      <c r="C597" s="14">
        <v>3</v>
      </c>
      <c r="D597" s="14">
        <v>7</v>
      </c>
      <c r="E597" s="14">
        <v>26.38</v>
      </c>
    </row>
    <row r="598" spans="2:5" x14ac:dyDescent="0.2">
      <c r="B598" s="14">
        <v>1982</v>
      </c>
      <c r="C598" s="14">
        <v>3</v>
      </c>
      <c r="D598" s="14">
        <v>8</v>
      </c>
      <c r="E598" s="14">
        <v>18.88</v>
      </c>
    </row>
    <row r="599" spans="2:5" x14ac:dyDescent="0.2">
      <c r="B599" s="14">
        <v>1982</v>
      </c>
      <c r="C599" s="14">
        <v>3</v>
      </c>
      <c r="D599" s="14">
        <v>9</v>
      </c>
      <c r="E599" s="14">
        <v>20.57</v>
      </c>
    </row>
    <row r="600" spans="2:5" x14ac:dyDescent="0.2">
      <c r="B600" s="14">
        <v>1982</v>
      </c>
      <c r="C600" s="14">
        <v>3</v>
      </c>
      <c r="D600" s="14">
        <v>10</v>
      </c>
      <c r="E600" s="14">
        <v>34.119999999999997</v>
      </c>
    </row>
    <row r="601" spans="2:5" x14ac:dyDescent="0.2">
      <c r="B601" s="14">
        <v>1982</v>
      </c>
      <c r="C601" s="14">
        <v>3</v>
      </c>
      <c r="D601" s="14">
        <v>11</v>
      </c>
      <c r="E601" s="14">
        <v>34.24</v>
      </c>
    </row>
    <row r="602" spans="2:5" x14ac:dyDescent="0.2">
      <c r="B602" s="14">
        <v>1982</v>
      </c>
      <c r="C602" s="14">
        <v>3</v>
      </c>
      <c r="D602" s="14">
        <v>12</v>
      </c>
      <c r="E602" s="14">
        <v>21.66</v>
      </c>
    </row>
    <row r="603" spans="2:5" x14ac:dyDescent="0.2">
      <c r="B603" s="14">
        <v>1982</v>
      </c>
      <c r="C603" s="14">
        <v>3</v>
      </c>
      <c r="D603" s="14">
        <v>13</v>
      </c>
      <c r="E603" s="14">
        <v>32.909999999999997</v>
      </c>
    </row>
    <row r="604" spans="2:5" x14ac:dyDescent="0.2">
      <c r="B604" s="14">
        <v>1982</v>
      </c>
      <c r="C604" s="14">
        <v>3</v>
      </c>
      <c r="D604" s="14">
        <v>14</v>
      </c>
      <c r="E604" s="14">
        <v>32.67</v>
      </c>
    </row>
    <row r="605" spans="2:5" x14ac:dyDescent="0.2">
      <c r="B605" s="14">
        <v>1982</v>
      </c>
      <c r="C605" s="14">
        <v>4</v>
      </c>
      <c r="D605" s="14">
        <v>1</v>
      </c>
      <c r="E605" s="14">
        <v>17.18</v>
      </c>
    </row>
    <row r="606" spans="2:5" x14ac:dyDescent="0.2">
      <c r="B606" s="14">
        <v>1982</v>
      </c>
      <c r="C606" s="14">
        <v>4</v>
      </c>
      <c r="D606" s="14">
        <v>2</v>
      </c>
      <c r="E606" s="14">
        <v>28.56</v>
      </c>
    </row>
    <row r="607" spans="2:5" x14ac:dyDescent="0.2">
      <c r="B607" s="14">
        <v>1982</v>
      </c>
      <c r="C607" s="14">
        <v>4</v>
      </c>
      <c r="D607" s="14">
        <v>3</v>
      </c>
      <c r="E607" s="14">
        <v>36.9</v>
      </c>
    </row>
    <row r="608" spans="2:5" x14ac:dyDescent="0.2">
      <c r="B608" s="14">
        <v>1982</v>
      </c>
      <c r="C608" s="14">
        <v>4</v>
      </c>
      <c r="D608" s="14">
        <v>4</v>
      </c>
      <c r="E608" s="14">
        <v>28.07</v>
      </c>
    </row>
    <row r="609" spans="2:5" x14ac:dyDescent="0.2">
      <c r="B609" s="14">
        <v>1982</v>
      </c>
      <c r="C609" s="14">
        <v>4</v>
      </c>
      <c r="D609" s="14">
        <v>5</v>
      </c>
      <c r="E609" s="14">
        <v>34.479999999999997</v>
      </c>
    </row>
    <row r="610" spans="2:5" x14ac:dyDescent="0.2">
      <c r="B610" s="14">
        <v>1982</v>
      </c>
      <c r="C610" s="14">
        <v>4</v>
      </c>
      <c r="D610" s="14">
        <v>6</v>
      </c>
      <c r="E610" s="14">
        <v>27.83</v>
      </c>
    </row>
    <row r="611" spans="2:5" x14ac:dyDescent="0.2">
      <c r="B611" s="14">
        <v>1982</v>
      </c>
      <c r="C611" s="14">
        <v>4</v>
      </c>
      <c r="D611" s="14">
        <v>7</v>
      </c>
      <c r="E611" s="14">
        <v>28.43</v>
      </c>
    </row>
    <row r="612" spans="2:5" x14ac:dyDescent="0.2">
      <c r="B612" s="14">
        <v>1982</v>
      </c>
      <c r="C612" s="14">
        <v>4</v>
      </c>
      <c r="D612" s="14">
        <v>8</v>
      </c>
      <c r="E612" s="14">
        <v>18.149999999999999</v>
      </c>
    </row>
    <row r="613" spans="2:5" x14ac:dyDescent="0.2">
      <c r="B613" s="14">
        <v>1982</v>
      </c>
      <c r="C613" s="14">
        <v>4</v>
      </c>
      <c r="D613" s="14">
        <v>9</v>
      </c>
      <c r="E613" s="14">
        <v>29.16</v>
      </c>
    </row>
    <row r="614" spans="2:5" x14ac:dyDescent="0.2">
      <c r="B614" s="14">
        <v>1982</v>
      </c>
      <c r="C614" s="14">
        <v>4</v>
      </c>
      <c r="D614" s="14">
        <v>10</v>
      </c>
      <c r="E614" s="14">
        <v>33.880000000000003</v>
      </c>
    </row>
    <row r="615" spans="2:5" x14ac:dyDescent="0.2">
      <c r="B615" s="14">
        <v>1982</v>
      </c>
      <c r="C615" s="14">
        <v>4</v>
      </c>
      <c r="D615" s="14">
        <v>11</v>
      </c>
      <c r="E615" s="14">
        <v>35.21</v>
      </c>
    </row>
    <row r="616" spans="2:5" x14ac:dyDescent="0.2">
      <c r="B616" s="14">
        <v>1982</v>
      </c>
      <c r="C616" s="14">
        <v>4</v>
      </c>
      <c r="D616" s="14">
        <v>12</v>
      </c>
      <c r="E616" s="14">
        <v>30.85</v>
      </c>
    </row>
    <row r="617" spans="2:5" x14ac:dyDescent="0.2">
      <c r="B617" s="14">
        <v>1982</v>
      </c>
      <c r="C617" s="14">
        <v>4</v>
      </c>
      <c r="D617" s="14">
        <v>13</v>
      </c>
      <c r="E617" s="14">
        <v>33.270000000000003</v>
      </c>
    </row>
    <row r="618" spans="2:5" x14ac:dyDescent="0.2">
      <c r="B618" s="14">
        <v>1982</v>
      </c>
      <c r="C618" s="14">
        <v>4</v>
      </c>
      <c r="D618" s="14">
        <v>14</v>
      </c>
      <c r="E618" s="14">
        <v>25.65</v>
      </c>
    </row>
    <row r="619" spans="2:5" x14ac:dyDescent="0.2">
      <c r="B619" s="14">
        <v>1983</v>
      </c>
      <c r="C619" s="14">
        <v>1</v>
      </c>
      <c r="D619" s="14">
        <v>1</v>
      </c>
      <c r="E619" s="14">
        <v>34</v>
      </c>
    </row>
    <row r="620" spans="2:5" x14ac:dyDescent="0.2">
      <c r="B620" s="14">
        <v>1983</v>
      </c>
      <c r="C620" s="14">
        <v>1</v>
      </c>
      <c r="D620" s="14">
        <v>2</v>
      </c>
      <c r="E620" s="14">
        <v>35.57</v>
      </c>
    </row>
    <row r="621" spans="2:5" x14ac:dyDescent="0.2">
      <c r="B621" s="14">
        <v>1983</v>
      </c>
      <c r="C621" s="14">
        <v>1</v>
      </c>
      <c r="D621" s="14">
        <v>3</v>
      </c>
      <c r="E621" s="14">
        <v>45.86</v>
      </c>
    </row>
    <row r="622" spans="2:5" x14ac:dyDescent="0.2">
      <c r="B622" s="14">
        <v>1983</v>
      </c>
      <c r="C622" s="14">
        <v>1</v>
      </c>
      <c r="D622" s="14">
        <v>4</v>
      </c>
      <c r="E622" s="14">
        <v>40.17</v>
      </c>
    </row>
    <row r="623" spans="2:5" x14ac:dyDescent="0.2">
      <c r="B623" s="14">
        <v>1983</v>
      </c>
      <c r="C623" s="14">
        <v>1</v>
      </c>
      <c r="D623" s="14">
        <v>5</v>
      </c>
      <c r="E623" s="14">
        <v>49.73</v>
      </c>
    </row>
    <row r="624" spans="2:5" x14ac:dyDescent="0.2">
      <c r="B624" s="14">
        <v>1983</v>
      </c>
      <c r="C624" s="14">
        <v>1</v>
      </c>
      <c r="D624" s="14">
        <v>6</v>
      </c>
      <c r="E624" s="14">
        <v>52.27</v>
      </c>
    </row>
    <row r="625" spans="2:5" x14ac:dyDescent="0.2">
      <c r="B625" s="14">
        <v>1983</v>
      </c>
      <c r="C625" s="14">
        <v>1</v>
      </c>
      <c r="D625" s="14">
        <v>7</v>
      </c>
      <c r="E625" s="14">
        <v>36.659999999999997</v>
      </c>
    </row>
    <row r="626" spans="2:5" x14ac:dyDescent="0.2">
      <c r="B626" s="14">
        <v>1983</v>
      </c>
      <c r="C626" s="14">
        <v>1</v>
      </c>
      <c r="D626" s="14">
        <v>8</v>
      </c>
      <c r="E626" s="14">
        <v>42.35</v>
      </c>
    </row>
    <row r="627" spans="2:5" x14ac:dyDescent="0.2">
      <c r="B627" s="14">
        <v>1983</v>
      </c>
      <c r="C627" s="14">
        <v>1</v>
      </c>
      <c r="D627" s="14">
        <v>9</v>
      </c>
      <c r="E627" s="14">
        <v>37.630000000000003</v>
      </c>
    </row>
    <row r="628" spans="2:5" x14ac:dyDescent="0.2">
      <c r="B628" s="14">
        <v>1983</v>
      </c>
      <c r="C628" s="14">
        <v>1</v>
      </c>
      <c r="D628" s="14">
        <v>10</v>
      </c>
      <c r="E628" s="14">
        <v>49</v>
      </c>
    </row>
    <row r="629" spans="2:5" x14ac:dyDescent="0.2">
      <c r="B629" s="14">
        <v>1983</v>
      </c>
      <c r="C629" s="14">
        <v>1</v>
      </c>
      <c r="D629" s="14">
        <v>11</v>
      </c>
      <c r="E629" s="14">
        <v>41.87</v>
      </c>
    </row>
    <row r="630" spans="2:5" x14ac:dyDescent="0.2">
      <c r="B630" s="14">
        <v>1983</v>
      </c>
      <c r="C630" s="14">
        <v>1</v>
      </c>
      <c r="D630" s="14">
        <v>12</v>
      </c>
      <c r="E630" s="14">
        <v>54.69</v>
      </c>
    </row>
    <row r="631" spans="2:5" x14ac:dyDescent="0.2">
      <c r="B631" s="14">
        <v>1983</v>
      </c>
      <c r="C631" s="14">
        <v>1</v>
      </c>
      <c r="D631" s="14">
        <v>13</v>
      </c>
      <c r="E631" s="14">
        <v>36.42</v>
      </c>
    </row>
    <row r="632" spans="2:5" x14ac:dyDescent="0.2">
      <c r="B632" s="14">
        <v>1983</v>
      </c>
      <c r="C632" s="14">
        <v>1</v>
      </c>
      <c r="D632" s="14">
        <v>14</v>
      </c>
      <c r="E632" s="14">
        <v>48.52</v>
      </c>
    </row>
    <row r="633" spans="2:5" x14ac:dyDescent="0.2">
      <c r="B633" s="14">
        <v>1983</v>
      </c>
      <c r="C633" s="14">
        <v>2</v>
      </c>
      <c r="D633" s="14">
        <v>1</v>
      </c>
      <c r="E633" s="14">
        <v>34.479999999999997</v>
      </c>
    </row>
    <row r="634" spans="2:5" x14ac:dyDescent="0.2">
      <c r="B634" s="14">
        <v>1983</v>
      </c>
      <c r="C634" s="14">
        <v>2</v>
      </c>
      <c r="D634" s="14">
        <v>2</v>
      </c>
      <c r="E634" s="14">
        <v>42.35</v>
      </c>
    </row>
    <row r="635" spans="2:5" x14ac:dyDescent="0.2">
      <c r="B635" s="14">
        <v>1983</v>
      </c>
      <c r="C635" s="14">
        <v>2</v>
      </c>
      <c r="D635" s="14">
        <v>3</v>
      </c>
      <c r="E635" s="14">
        <v>45.01</v>
      </c>
    </row>
    <row r="636" spans="2:5" x14ac:dyDescent="0.2">
      <c r="B636" s="14">
        <v>1983</v>
      </c>
      <c r="C636" s="14">
        <v>2</v>
      </c>
      <c r="D636" s="14">
        <v>4</v>
      </c>
      <c r="E636" s="14">
        <v>52.15</v>
      </c>
    </row>
    <row r="637" spans="2:5" x14ac:dyDescent="0.2">
      <c r="B637" s="14">
        <v>1983</v>
      </c>
      <c r="C637" s="14">
        <v>2</v>
      </c>
      <c r="D637" s="14">
        <v>5</v>
      </c>
      <c r="E637" s="14">
        <v>54.09</v>
      </c>
    </row>
    <row r="638" spans="2:5" x14ac:dyDescent="0.2">
      <c r="B638" s="14">
        <v>1983</v>
      </c>
      <c r="C638" s="14">
        <v>2</v>
      </c>
      <c r="D638" s="14">
        <v>6</v>
      </c>
      <c r="E638" s="14">
        <v>45.13</v>
      </c>
    </row>
    <row r="639" spans="2:5" x14ac:dyDescent="0.2">
      <c r="B639" s="14">
        <v>1983</v>
      </c>
      <c r="C639" s="14">
        <v>2</v>
      </c>
      <c r="D639" s="14">
        <v>7</v>
      </c>
      <c r="E639" s="14">
        <v>34.36</v>
      </c>
    </row>
    <row r="640" spans="2:5" x14ac:dyDescent="0.2">
      <c r="B640" s="14">
        <v>1983</v>
      </c>
      <c r="C640" s="14">
        <v>2</v>
      </c>
      <c r="D640" s="14">
        <v>8</v>
      </c>
      <c r="E640" s="14">
        <v>44.89</v>
      </c>
    </row>
    <row r="641" spans="2:5" x14ac:dyDescent="0.2">
      <c r="B641" s="14">
        <v>1983</v>
      </c>
      <c r="C641" s="14">
        <v>2</v>
      </c>
      <c r="D641" s="14">
        <v>9</v>
      </c>
      <c r="E641" s="14">
        <v>46.71</v>
      </c>
    </row>
    <row r="642" spans="2:5" x14ac:dyDescent="0.2">
      <c r="B642" s="14">
        <v>1983</v>
      </c>
      <c r="C642" s="14">
        <v>2</v>
      </c>
      <c r="D642" s="14">
        <v>10</v>
      </c>
      <c r="E642" s="14">
        <v>52.76</v>
      </c>
    </row>
    <row r="643" spans="2:5" x14ac:dyDescent="0.2">
      <c r="B643" s="14">
        <v>1983</v>
      </c>
      <c r="C643" s="14">
        <v>2</v>
      </c>
      <c r="D643" s="14">
        <v>11</v>
      </c>
      <c r="E643" s="14">
        <v>53.24</v>
      </c>
    </row>
    <row r="644" spans="2:5" x14ac:dyDescent="0.2">
      <c r="B644" s="14">
        <v>1983</v>
      </c>
      <c r="C644" s="14">
        <v>2</v>
      </c>
      <c r="D644" s="14">
        <v>12</v>
      </c>
      <c r="E644" s="14">
        <v>47.19</v>
      </c>
    </row>
    <row r="645" spans="2:5" x14ac:dyDescent="0.2">
      <c r="B645" s="14">
        <v>1983</v>
      </c>
      <c r="C645" s="14">
        <v>2</v>
      </c>
      <c r="D645" s="14">
        <v>13</v>
      </c>
      <c r="E645" s="14">
        <v>31.46</v>
      </c>
    </row>
    <row r="646" spans="2:5" x14ac:dyDescent="0.2">
      <c r="B646" s="14">
        <v>1983</v>
      </c>
      <c r="C646" s="14">
        <v>2</v>
      </c>
      <c r="D646" s="14">
        <v>14</v>
      </c>
      <c r="E646" s="14">
        <v>43.56</v>
      </c>
    </row>
    <row r="647" spans="2:5" x14ac:dyDescent="0.2">
      <c r="B647" s="14">
        <v>1983</v>
      </c>
      <c r="C647" s="14">
        <v>3</v>
      </c>
      <c r="D647" s="14">
        <v>1</v>
      </c>
      <c r="E647" s="14">
        <v>44.77</v>
      </c>
    </row>
    <row r="648" spans="2:5" x14ac:dyDescent="0.2">
      <c r="B648" s="14">
        <v>1983</v>
      </c>
      <c r="C648" s="14">
        <v>3</v>
      </c>
      <c r="D648" s="14">
        <v>2</v>
      </c>
      <c r="E648" s="14">
        <v>37.270000000000003</v>
      </c>
    </row>
    <row r="649" spans="2:5" x14ac:dyDescent="0.2">
      <c r="B649" s="14">
        <v>1983</v>
      </c>
      <c r="C649" s="14">
        <v>3</v>
      </c>
      <c r="D649" s="14">
        <v>3</v>
      </c>
      <c r="E649" s="14">
        <v>50.46</v>
      </c>
    </row>
    <row r="650" spans="2:5" x14ac:dyDescent="0.2">
      <c r="B650" s="14">
        <v>1983</v>
      </c>
      <c r="C650" s="14">
        <v>3</v>
      </c>
      <c r="D650" s="14">
        <v>4</v>
      </c>
      <c r="E650" s="14">
        <v>60.14</v>
      </c>
    </row>
    <row r="651" spans="2:5" x14ac:dyDescent="0.2">
      <c r="B651" s="14">
        <v>1983</v>
      </c>
      <c r="C651" s="14">
        <v>3</v>
      </c>
      <c r="D651" s="14">
        <v>5</v>
      </c>
      <c r="E651" s="14">
        <v>51.79</v>
      </c>
    </row>
    <row r="652" spans="2:5" x14ac:dyDescent="0.2">
      <c r="B652" s="14">
        <v>1983</v>
      </c>
      <c r="C652" s="14">
        <v>3</v>
      </c>
      <c r="D652" s="14">
        <v>6</v>
      </c>
      <c r="E652" s="14">
        <v>45.37</v>
      </c>
    </row>
    <row r="653" spans="2:5" x14ac:dyDescent="0.2">
      <c r="B653" s="14">
        <v>1983</v>
      </c>
      <c r="C653" s="14">
        <v>3</v>
      </c>
      <c r="D653" s="14">
        <v>7</v>
      </c>
      <c r="E653" s="14">
        <v>33.64</v>
      </c>
    </row>
    <row r="654" spans="2:5" x14ac:dyDescent="0.2">
      <c r="B654" s="14">
        <v>1983</v>
      </c>
      <c r="C654" s="14">
        <v>3</v>
      </c>
      <c r="D654" s="14">
        <v>8</v>
      </c>
      <c r="E654" s="14">
        <v>50.34</v>
      </c>
    </row>
    <row r="655" spans="2:5" x14ac:dyDescent="0.2">
      <c r="B655" s="14">
        <v>1983</v>
      </c>
      <c r="C655" s="14">
        <v>3</v>
      </c>
      <c r="D655" s="14">
        <v>9</v>
      </c>
      <c r="E655" s="14">
        <v>50.7</v>
      </c>
    </row>
    <row r="656" spans="2:5" x14ac:dyDescent="0.2">
      <c r="B656" s="14">
        <v>1983</v>
      </c>
      <c r="C656" s="14">
        <v>3</v>
      </c>
      <c r="D656" s="14">
        <v>10</v>
      </c>
      <c r="E656" s="14">
        <v>51.67</v>
      </c>
    </row>
    <row r="657" spans="2:5" x14ac:dyDescent="0.2">
      <c r="B657" s="14">
        <v>1983</v>
      </c>
      <c r="C657" s="14">
        <v>3</v>
      </c>
      <c r="D657" s="14">
        <v>11</v>
      </c>
      <c r="E657" s="14">
        <v>53.24</v>
      </c>
    </row>
    <row r="658" spans="2:5" x14ac:dyDescent="0.2">
      <c r="B658" s="14">
        <v>1983</v>
      </c>
      <c r="C658" s="14">
        <v>3</v>
      </c>
      <c r="D658" s="14">
        <v>12</v>
      </c>
      <c r="E658" s="14">
        <v>49.37</v>
      </c>
    </row>
    <row r="659" spans="2:5" x14ac:dyDescent="0.2">
      <c r="B659" s="14">
        <v>1983</v>
      </c>
      <c r="C659" s="14">
        <v>3</v>
      </c>
      <c r="D659" s="14">
        <v>13</v>
      </c>
      <c r="E659" s="14">
        <v>31.1</v>
      </c>
    </row>
    <row r="660" spans="2:5" x14ac:dyDescent="0.2">
      <c r="B660" s="14">
        <v>1983</v>
      </c>
      <c r="C660" s="14">
        <v>3</v>
      </c>
      <c r="D660" s="14">
        <v>14</v>
      </c>
      <c r="E660" s="14">
        <v>52.03</v>
      </c>
    </row>
    <row r="661" spans="2:5" x14ac:dyDescent="0.2">
      <c r="B661" s="14">
        <v>1983</v>
      </c>
      <c r="C661" s="14">
        <v>4</v>
      </c>
      <c r="D661" s="14">
        <v>1</v>
      </c>
      <c r="E661" s="14">
        <v>40.049999999999997</v>
      </c>
    </row>
    <row r="662" spans="2:5" x14ac:dyDescent="0.2">
      <c r="B662" s="14">
        <v>1983</v>
      </c>
      <c r="C662" s="14">
        <v>4</v>
      </c>
      <c r="D662" s="14">
        <v>2</v>
      </c>
      <c r="E662" s="14">
        <v>38.96</v>
      </c>
    </row>
    <row r="663" spans="2:5" x14ac:dyDescent="0.2">
      <c r="B663" s="14">
        <v>1983</v>
      </c>
      <c r="C663" s="14">
        <v>4</v>
      </c>
      <c r="D663" s="14">
        <v>3</v>
      </c>
      <c r="E663" s="14">
        <v>51.06</v>
      </c>
    </row>
    <row r="664" spans="2:5" x14ac:dyDescent="0.2">
      <c r="B664" s="14">
        <v>1983</v>
      </c>
      <c r="C664" s="14">
        <v>4</v>
      </c>
      <c r="D664" s="14">
        <v>4</v>
      </c>
      <c r="E664" s="14">
        <v>53.72</v>
      </c>
    </row>
    <row r="665" spans="2:5" x14ac:dyDescent="0.2">
      <c r="B665" s="14">
        <v>1983</v>
      </c>
      <c r="C665" s="14">
        <v>4</v>
      </c>
      <c r="D665" s="14">
        <v>5</v>
      </c>
      <c r="E665" s="14">
        <v>48.64</v>
      </c>
    </row>
    <row r="666" spans="2:5" x14ac:dyDescent="0.2">
      <c r="B666" s="14">
        <v>1983</v>
      </c>
      <c r="C666" s="14">
        <v>4</v>
      </c>
      <c r="D666" s="14">
        <v>6</v>
      </c>
      <c r="E666" s="14">
        <v>47.67</v>
      </c>
    </row>
    <row r="667" spans="2:5" x14ac:dyDescent="0.2">
      <c r="B667" s="14">
        <v>1983</v>
      </c>
      <c r="C667" s="14">
        <v>4</v>
      </c>
      <c r="D667" s="14">
        <v>7</v>
      </c>
      <c r="E667" s="14">
        <v>45.01</v>
      </c>
    </row>
    <row r="668" spans="2:5" x14ac:dyDescent="0.2">
      <c r="B668" s="14">
        <v>1983</v>
      </c>
      <c r="C668" s="14">
        <v>4</v>
      </c>
      <c r="D668" s="14">
        <v>8</v>
      </c>
      <c r="E668" s="14">
        <v>39.93</v>
      </c>
    </row>
    <row r="669" spans="2:5" x14ac:dyDescent="0.2">
      <c r="B669" s="14">
        <v>1983</v>
      </c>
      <c r="C669" s="14">
        <v>4</v>
      </c>
      <c r="D669" s="14">
        <v>9</v>
      </c>
      <c r="E669" s="14">
        <v>50.21</v>
      </c>
    </row>
    <row r="670" spans="2:5" x14ac:dyDescent="0.2">
      <c r="B670" s="14">
        <v>1983</v>
      </c>
      <c r="C670" s="14">
        <v>4</v>
      </c>
      <c r="D670" s="14">
        <v>10</v>
      </c>
      <c r="E670" s="14">
        <v>49.49</v>
      </c>
    </row>
    <row r="671" spans="2:5" x14ac:dyDescent="0.2">
      <c r="B671" s="14">
        <v>1983</v>
      </c>
      <c r="C671" s="14">
        <v>4</v>
      </c>
      <c r="D671" s="14">
        <v>11</v>
      </c>
      <c r="E671" s="14">
        <v>46.1</v>
      </c>
    </row>
    <row r="672" spans="2:5" x14ac:dyDescent="0.2">
      <c r="B672" s="14">
        <v>1983</v>
      </c>
      <c r="C672" s="14">
        <v>4</v>
      </c>
      <c r="D672" s="14">
        <v>12</v>
      </c>
      <c r="E672" s="14">
        <v>47.92</v>
      </c>
    </row>
    <row r="673" spans="2:5" x14ac:dyDescent="0.2">
      <c r="B673" s="14">
        <v>1983</v>
      </c>
      <c r="C673" s="14">
        <v>4</v>
      </c>
      <c r="D673" s="14">
        <v>13</v>
      </c>
      <c r="E673" s="14">
        <v>33.880000000000003</v>
      </c>
    </row>
    <row r="674" spans="2:5" x14ac:dyDescent="0.2">
      <c r="B674" s="14">
        <v>1983</v>
      </c>
      <c r="C674" s="14">
        <v>4</v>
      </c>
      <c r="D674" s="14">
        <v>14</v>
      </c>
      <c r="E674" s="14">
        <v>43.56</v>
      </c>
    </row>
    <row r="675" spans="2:5" x14ac:dyDescent="0.2">
      <c r="B675" s="14">
        <v>1984</v>
      </c>
      <c r="C675" s="14">
        <v>1</v>
      </c>
      <c r="D675" s="14">
        <v>1</v>
      </c>
      <c r="E675" s="14">
        <v>29.77</v>
      </c>
    </row>
    <row r="676" spans="2:5" x14ac:dyDescent="0.2">
      <c r="B676" s="14">
        <v>1984</v>
      </c>
      <c r="C676" s="14">
        <v>1</v>
      </c>
      <c r="D676" s="14">
        <v>2</v>
      </c>
      <c r="E676" s="14">
        <v>31.1</v>
      </c>
    </row>
    <row r="677" spans="2:5" x14ac:dyDescent="0.2">
      <c r="B677" s="14">
        <v>1984</v>
      </c>
      <c r="C677" s="14">
        <v>1</v>
      </c>
      <c r="D677" s="14">
        <v>3</v>
      </c>
      <c r="E677" s="14">
        <v>45.13</v>
      </c>
    </row>
    <row r="678" spans="2:5" x14ac:dyDescent="0.2">
      <c r="B678" s="14">
        <v>1984</v>
      </c>
      <c r="C678" s="14">
        <v>1</v>
      </c>
      <c r="D678" s="14">
        <v>4</v>
      </c>
      <c r="E678" s="14">
        <v>36.54</v>
      </c>
    </row>
    <row r="679" spans="2:5" x14ac:dyDescent="0.2">
      <c r="B679" s="14">
        <v>1984</v>
      </c>
      <c r="C679" s="14">
        <v>1</v>
      </c>
      <c r="D679" s="14">
        <v>5</v>
      </c>
      <c r="E679" s="14">
        <v>45.5</v>
      </c>
    </row>
    <row r="680" spans="2:5" x14ac:dyDescent="0.2">
      <c r="B680" s="14">
        <v>1984</v>
      </c>
      <c r="C680" s="14">
        <v>1</v>
      </c>
      <c r="D680" s="14">
        <v>6</v>
      </c>
      <c r="E680" s="14">
        <v>42.35</v>
      </c>
    </row>
    <row r="681" spans="2:5" x14ac:dyDescent="0.2">
      <c r="B681" s="14">
        <v>1984</v>
      </c>
      <c r="C681" s="14">
        <v>1</v>
      </c>
      <c r="D681" s="14">
        <v>7</v>
      </c>
      <c r="E681" s="14">
        <v>42.23</v>
      </c>
    </row>
    <row r="682" spans="2:5" x14ac:dyDescent="0.2">
      <c r="B682" s="14">
        <v>1984</v>
      </c>
      <c r="C682" s="14">
        <v>1</v>
      </c>
      <c r="D682" s="14">
        <v>8</v>
      </c>
      <c r="E682" s="14">
        <v>31.1</v>
      </c>
    </row>
    <row r="683" spans="2:5" x14ac:dyDescent="0.2">
      <c r="B683" s="14">
        <v>1984</v>
      </c>
      <c r="C683" s="14">
        <v>1</v>
      </c>
      <c r="D683" s="14">
        <v>9</v>
      </c>
      <c r="E683" s="14">
        <v>40.9</v>
      </c>
    </row>
    <row r="684" spans="2:5" x14ac:dyDescent="0.2">
      <c r="B684" s="14">
        <v>1984</v>
      </c>
      <c r="C684" s="14">
        <v>1</v>
      </c>
      <c r="D684" s="14">
        <v>10</v>
      </c>
      <c r="E684" s="14">
        <v>38.6</v>
      </c>
    </row>
    <row r="685" spans="2:5" x14ac:dyDescent="0.2">
      <c r="B685" s="14">
        <v>1984</v>
      </c>
      <c r="C685" s="14">
        <v>1</v>
      </c>
      <c r="D685" s="14">
        <v>11</v>
      </c>
      <c r="E685" s="14">
        <v>60.38</v>
      </c>
    </row>
    <row r="686" spans="2:5" x14ac:dyDescent="0.2">
      <c r="B686" s="14">
        <v>1984</v>
      </c>
      <c r="C686" s="14">
        <v>1</v>
      </c>
      <c r="D686" s="14">
        <v>12</v>
      </c>
      <c r="E686" s="14">
        <v>43.56</v>
      </c>
    </row>
    <row r="687" spans="2:5" x14ac:dyDescent="0.2">
      <c r="B687" s="14">
        <v>1984</v>
      </c>
      <c r="C687" s="14">
        <v>1</v>
      </c>
      <c r="D687" s="14">
        <v>13</v>
      </c>
      <c r="E687" s="14">
        <v>40.409999999999997</v>
      </c>
    </row>
    <row r="688" spans="2:5" x14ac:dyDescent="0.2">
      <c r="B688" s="14">
        <v>1984</v>
      </c>
      <c r="C688" s="14">
        <v>1</v>
      </c>
      <c r="D688" s="14">
        <v>14</v>
      </c>
      <c r="E688" s="14">
        <v>37.99</v>
      </c>
    </row>
    <row r="689" spans="2:5" x14ac:dyDescent="0.2">
      <c r="B689" s="14">
        <v>1984</v>
      </c>
      <c r="C689" s="14">
        <v>2</v>
      </c>
      <c r="D689" s="14">
        <v>1</v>
      </c>
      <c r="E689" s="14">
        <v>28.56</v>
      </c>
    </row>
    <row r="690" spans="2:5" x14ac:dyDescent="0.2">
      <c r="B690" s="14">
        <v>1984</v>
      </c>
      <c r="C690" s="14">
        <v>2</v>
      </c>
      <c r="D690" s="14">
        <v>2</v>
      </c>
      <c r="E690" s="14">
        <v>36.9</v>
      </c>
    </row>
    <row r="691" spans="2:5" x14ac:dyDescent="0.2">
      <c r="B691" s="14">
        <v>1984</v>
      </c>
      <c r="C691" s="14">
        <v>2</v>
      </c>
      <c r="D691" s="14">
        <v>3</v>
      </c>
      <c r="E691" s="14">
        <v>40.659999999999997</v>
      </c>
    </row>
    <row r="692" spans="2:5" x14ac:dyDescent="0.2">
      <c r="B692" s="14">
        <v>1984</v>
      </c>
      <c r="C692" s="14">
        <v>2</v>
      </c>
      <c r="D692" s="14">
        <v>4</v>
      </c>
      <c r="E692" s="14">
        <v>42.71</v>
      </c>
    </row>
    <row r="693" spans="2:5" x14ac:dyDescent="0.2">
      <c r="B693" s="14">
        <v>1984</v>
      </c>
      <c r="C693" s="14">
        <v>2</v>
      </c>
      <c r="D693" s="14">
        <v>5</v>
      </c>
      <c r="E693" s="14">
        <v>47.79</v>
      </c>
    </row>
    <row r="694" spans="2:5" x14ac:dyDescent="0.2">
      <c r="B694" s="14">
        <v>1984</v>
      </c>
      <c r="C694" s="14">
        <v>2</v>
      </c>
      <c r="D694" s="14">
        <v>6</v>
      </c>
      <c r="E694" s="14">
        <v>39.93</v>
      </c>
    </row>
    <row r="695" spans="2:5" x14ac:dyDescent="0.2">
      <c r="B695" s="14">
        <v>1984</v>
      </c>
      <c r="C695" s="14">
        <v>2</v>
      </c>
      <c r="D695" s="14">
        <v>7</v>
      </c>
      <c r="E695" s="14">
        <v>42.95</v>
      </c>
    </row>
    <row r="696" spans="2:5" x14ac:dyDescent="0.2">
      <c r="B696" s="14">
        <v>1984</v>
      </c>
      <c r="C696" s="14">
        <v>2</v>
      </c>
      <c r="D696" s="14">
        <v>8</v>
      </c>
      <c r="E696" s="14">
        <v>39.93</v>
      </c>
    </row>
    <row r="697" spans="2:5" x14ac:dyDescent="0.2">
      <c r="B697" s="14">
        <v>1984</v>
      </c>
      <c r="C697" s="14">
        <v>2</v>
      </c>
      <c r="D697" s="14">
        <v>9</v>
      </c>
      <c r="E697" s="14">
        <v>34.479999999999997</v>
      </c>
    </row>
    <row r="698" spans="2:5" x14ac:dyDescent="0.2">
      <c r="B698" s="14">
        <v>1984</v>
      </c>
      <c r="C698" s="14">
        <v>2</v>
      </c>
      <c r="D698" s="14">
        <v>10</v>
      </c>
      <c r="E698" s="14">
        <v>49.61</v>
      </c>
    </row>
    <row r="699" spans="2:5" x14ac:dyDescent="0.2">
      <c r="B699" s="14">
        <v>1984</v>
      </c>
      <c r="C699" s="14">
        <v>2</v>
      </c>
      <c r="D699" s="14">
        <v>11</v>
      </c>
      <c r="E699" s="14">
        <v>46.34</v>
      </c>
    </row>
    <row r="700" spans="2:5" x14ac:dyDescent="0.2">
      <c r="B700" s="14">
        <v>1984</v>
      </c>
      <c r="C700" s="14">
        <v>2</v>
      </c>
      <c r="D700" s="14">
        <v>12</v>
      </c>
      <c r="E700" s="14">
        <v>43.08</v>
      </c>
    </row>
    <row r="701" spans="2:5" x14ac:dyDescent="0.2">
      <c r="B701" s="14">
        <v>1984</v>
      </c>
      <c r="C701" s="14">
        <v>2</v>
      </c>
      <c r="D701" s="14">
        <v>13</v>
      </c>
      <c r="E701" s="14">
        <v>41.62</v>
      </c>
    </row>
    <row r="702" spans="2:5" x14ac:dyDescent="0.2">
      <c r="B702" s="14">
        <v>1984</v>
      </c>
      <c r="C702" s="14">
        <v>2</v>
      </c>
      <c r="D702" s="14">
        <v>14</v>
      </c>
      <c r="E702" s="14">
        <v>38.72</v>
      </c>
    </row>
    <row r="703" spans="2:5" x14ac:dyDescent="0.2">
      <c r="B703" s="14">
        <v>1984</v>
      </c>
      <c r="C703" s="14">
        <v>3</v>
      </c>
      <c r="D703" s="14">
        <v>1</v>
      </c>
      <c r="E703" s="14">
        <v>37.51</v>
      </c>
    </row>
    <row r="704" spans="2:5" x14ac:dyDescent="0.2">
      <c r="B704" s="14">
        <v>1984</v>
      </c>
      <c r="C704" s="14">
        <v>3</v>
      </c>
      <c r="D704" s="14">
        <v>2</v>
      </c>
      <c r="E704" s="14">
        <v>30.37</v>
      </c>
    </row>
    <row r="705" spans="2:5" x14ac:dyDescent="0.2">
      <c r="B705" s="14">
        <v>1984</v>
      </c>
      <c r="C705" s="14">
        <v>3</v>
      </c>
      <c r="D705" s="14">
        <v>3</v>
      </c>
      <c r="E705" s="14">
        <v>43.44</v>
      </c>
    </row>
    <row r="706" spans="2:5" x14ac:dyDescent="0.2">
      <c r="B706" s="14">
        <v>1984</v>
      </c>
      <c r="C706" s="14">
        <v>3</v>
      </c>
      <c r="D706" s="14">
        <v>4</v>
      </c>
      <c r="E706" s="14">
        <v>42.83</v>
      </c>
    </row>
    <row r="707" spans="2:5" x14ac:dyDescent="0.2">
      <c r="B707" s="14">
        <v>1984</v>
      </c>
      <c r="C707" s="14">
        <v>3</v>
      </c>
      <c r="D707" s="14">
        <v>5</v>
      </c>
      <c r="E707" s="14">
        <v>37.630000000000003</v>
      </c>
    </row>
    <row r="708" spans="2:5" x14ac:dyDescent="0.2">
      <c r="B708" s="14">
        <v>1984</v>
      </c>
      <c r="C708" s="14">
        <v>3</v>
      </c>
      <c r="D708" s="14">
        <v>6</v>
      </c>
      <c r="E708" s="14">
        <v>46.34</v>
      </c>
    </row>
    <row r="709" spans="2:5" x14ac:dyDescent="0.2">
      <c r="B709" s="14">
        <v>1984</v>
      </c>
      <c r="C709" s="14">
        <v>3</v>
      </c>
      <c r="D709" s="14">
        <v>7</v>
      </c>
      <c r="E709" s="14">
        <v>39.32</v>
      </c>
    </row>
    <row r="710" spans="2:5" x14ac:dyDescent="0.2">
      <c r="B710" s="14">
        <v>1984</v>
      </c>
      <c r="C710" s="14">
        <v>3</v>
      </c>
      <c r="D710" s="14">
        <v>8</v>
      </c>
      <c r="E710" s="14">
        <v>39.32</v>
      </c>
    </row>
    <row r="711" spans="2:5" x14ac:dyDescent="0.2">
      <c r="B711" s="14">
        <v>1984</v>
      </c>
      <c r="C711" s="14">
        <v>3</v>
      </c>
      <c r="D711" s="14">
        <v>9</v>
      </c>
      <c r="E711" s="14">
        <v>41.14</v>
      </c>
    </row>
    <row r="712" spans="2:5" x14ac:dyDescent="0.2">
      <c r="B712" s="14">
        <v>1984</v>
      </c>
      <c r="C712" s="14">
        <v>3</v>
      </c>
      <c r="D712" s="14">
        <v>10</v>
      </c>
      <c r="E712" s="14">
        <v>41.5</v>
      </c>
    </row>
    <row r="713" spans="2:5" x14ac:dyDescent="0.2">
      <c r="B713" s="14">
        <v>1984</v>
      </c>
      <c r="C713" s="14">
        <v>3</v>
      </c>
      <c r="D713" s="14">
        <v>11</v>
      </c>
      <c r="E713" s="14">
        <v>48.16</v>
      </c>
    </row>
    <row r="714" spans="2:5" x14ac:dyDescent="0.2">
      <c r="B714" s="14">
        <v>1984</v>
      </c>
      <c r="C714" s="14">
        <v>3</v>
      </c>
      <c r="D714" s="14">
        <v>12</v>
      </c>
      <c r="E714" s="14">
        <v>43.2</v>
      </c>
    </row>
    <row r="715" spans="2:5" x14ac:dyDescent="0.2">
      <c r="B715" s="14">
        <v>1984</v>
      </c>
      <c r="C715" s="14">
        <v>3</v>
      </c>
      <c r="D715" s="14">
        <v>13</v>
      </c>
      <c r="E715" s="14">
        <v>37.39</v>
      </c>
    </row>
    <row r="716" spans="2:5" x14ac:dyDescent="0.2">
      <c r="B716" s="14">
        <v>1984</v>
      </c>
      <c r="C716" s="14">
        <v>3</v>
      </c>
      <c r="D716" s="14">
        <v>14</v>
      </c>
      <c r="E716" s="14">
        <v>44.77</v>
      </c>
    </row>
    <row r="717" spans="2:5" x14ac:dyDescent="0.2">
      <c r="B717" s="14">
        <v>1984</v>
      </c>
      <c r="C717" s="14">
        <v>4</v>
      </c>
      <c r="D717" s="14">
        <v>1</v>
      </c>
      <c r="E717" s="14">
        <v>35.94</v>
      </c>
    </row>
    <row r="718" spans="2:5" x14ac:dyDescent="0.2">
      <c r="B718" s="14">
        <v>1984</v>
      </c>
      <c r="C718" s="14">
        <v>4</v>
      </c>
      <c r="D718" s="14">
        <v>2</v>
      </c>
      <c r="E718" s="14">
        <v>35.090000000000003</v>
      </c>
    </row>
    <row r="719" spans="2:5" x14ac:dyDescent="0.2">
      <c r="B719" s="14">
        <v>1984</v>
      </c>
      <c r="C719" s="14">
        <v>4</v>
      </c>
      <c r="D719" s="14">
        <v>3</v>
      </c>
      <c r="E719" s="14">
        <v>45.62</v>
      </c>
    </row>
    <row r="720" spans="2:5" x14ac:dyDescent="0.2">
      <c r="B720" s="14">
        <v>1984</v>
      </c>
      <c r="C720" s="14">
        <v>4</v>
      </c>
      <c r="D720" s="14">
        <v>4</v>
      </c>
      <c r="E720" s="14">
        <v>48.16</v>
      </c>
    </row>
    <row r="721" spans="2:5" x14ac:dyDescent="0.2">
      <c r="B721" s="14">
        <v>1984</v>
      </c>
      <c r="C721" s="14">
        <v>4</v>
      </c>
      <c r="D721" s="14">
        <v>5</v>
      </c>
      <c r="E721" s="14">
        <v>47.55</v>
      </c>
    </row>
    <row r="722" spans="2:5" x14ac:dyDescent="0.2">
      <c r="B722" s="14">
        <v>1984</v>
      </c>
      <c r="C722" s="14">
        <v>4</v>
      </c>
      <c r="D722" s="14">
        <v>6</v>
      </c>
      <c r="E722" s="14">
        <v>40.29</v>
      </c>
    </row>
    <row r="723" spans="2:5" x14ac:dyDescent="0.2">
      <c r="B723" s="14">
        <v>1984</v>
      </c>
      <c r="C723" s="14">
        <v>4</v>
      </c>
      <c r="D723" s="14">
        <v>7</v>
      </c>
      <c r="E723" s="14">
        <v>36.9</v>
      </c>
    </row>
    <row r="724" spans="2:5" x14ac:dyDescent="0.2">
      <c r="B724" s="14">
        <v>1984</v>
      </c>
      <c r="C724" s="14">
        <v>4</v>
      </c>
      <c r="D724" s="14">
        <v>8</v>
      </c>
      <c r="E724" s="14">
        <v>36.54</v>
      </c>
    </row>
    <row r="725" spans="2:5" x14ac:dyDescent="0.2">
      <c r="B725" s="14">
        <v>1984</v>
      </c>
      <c r="C725" s="14">
        <v>4</v>
      </c>
      <c r="D725" s="14">
        <v>9</v>
      </c>
      <c r="E725" s="14">
        <v>48.52</v>
      </c>
    </row>
    <row r="726" spans="2:5" x14ac:dyDescent="0.2">
      <c r="B726" s="14">
        <v>1984</v>
      </c>
      <c r="C726" s="14">
        <v>4</v>
      </c>
      <c r="D726" s="14">
        <v>10</v>
      </c>
      <c r="E726" s="14">
        <v>40.9</v>
      </c>
    </row>
    <row r="727" spans="2:5" x14ac:dyDescent="0.2">
      <c r="B727" s="14">
        <v>1984</v>
      </c>
      <c r="C727" s="14">
        <v>4</v>
      </c>
      <c r="D727" s="14">
        <v>11</v>
      </c>
      <c r="E727" s="14">
        <v>47.79</v>
      </c>
    </row>
    <row r="728" spans="2:5" x14ac:dyDescent="0.2">
      <c r="B728" s="14">
        <v>1984</v>
      </c>
      <c r="C728" s="14">
        <v>4</v>
      </c>
      <c r="D728" s="14">
        <v>12</v>
      </c>
      <c r="E728" s="14">
        <v>43.8</v>
      </c>
    </row>
    <row r="729" spans="2:5" x14ac:dyDescent="0.2">
      <c r="B729" s="14">
        <v>1984</v>
      </c>
      <c r="C729" s="14">
        <v>4</v>
      </c>
      <c r="D729" s="14">
        <v>13</v>
      </c>
      <c r="E729" s="14">
        <v>33.270000000000003</v>
      </c>
    </row>
    <row r="730" spans="2:5" x14ac:dyDescent="0.2">
      <c r="B730" s="14">
        <v>1984</v>
      </c>
      <c r="C730" s="14">
        <v>4</v>
      </c>
      <c r="D730" s="14">
        <v>14</v>
      </c>
      <c r="E730" s="14">
        <v>46.46</v>
      </c>
    </row>
    <row r="731" spans="2:5" x14ac:dyDescent="0.2">
      <c r="B731" s="14">
        <v>1985</v>
      </c>
      <c r="C731" s="14">
        <v>1</v>
      </c>
      <c r="D731" s="14">
        <v>1</v>
      </c>
      <c r="E731" s="14">
        <v>20.57</v>
      </c>
    </row>
    <row r="732" spans="2:5" x14ac:dyDescent="0.2">
      <c r="B732" s="14">
        <v>1985</v>
      </c>
      <c r="C732" s="14">
        <v>1</v>
      </c>
      <c r="D732" s="14">
        <v>2</v>
      </c>
      <c r="E732" s="14">
        <v>19.84</v>
      </c>
    </row>
    <row r="733" spans="2:5" x14ac:dyDescent="0.2">
      <c r="B733" s="14">
        <v>1985</v>
      </c>
      <c r="C733" s="14">
        <v>1</v>
      </c>
      <c r="D733" s="14">
        <v>3</v>
      </c>
      <c r="E733" s="14">
        <v>28.56</v>
      </c>
    </row>
    <row r="734" spans="2:5" x14ac:dyDescent="0.2">
      <c r="B734" s="14">
        <v>1985</v>
      </c>
      <c r="C734" s="14">
        <v>1</v>
      </c>
      <c r="D734" s="14">
        <v>4</v>
      </c>
      <c r="E734" s="14">
        <v>32.549999999999997</v>
      </c>
    </row>
    <row r="735" spans="2:5" x14ac:dyDescent="0.2">
      <c r="B735" s="14">
        <v>1985</v>
      </c>
      <c r="C735" s="14">
        <v>1</v>
      </c>
      <c r="D735" s="14">
        <v>5</v>
      </c>
      <c r="E735" s="14">
        <v>37.51</v>
      </c>
    </row>
    <row r="736" spans="2:5" x14ac:dyDescent="0.2">
      <c r="B736" s="14">
        <v>1985</v>
      </c>
      <c r="C736" s="14">
        <v>1</v>
      </c>
      <c r="D736" s="14">
        <v>6</v>
      </c>
      <c r="E736" s="14">
        <v>36.659999999999997</v>
      </c>
    </row>
    <row r="737" spans="2:5" x14ac:dyDescent="0.2">
      <c r="B737" s="14">
        <v>1985</v>
      </c>
      <c r="C737" s="14">
        <v>1</v>
      </c>
      <c r="D737" s="14">
        <v>7</v>
      </c>
      <c r="E737" s="14">
        <v>32.549999999999997</v>
      </c>
    </row>
    <row r="738" spans="2:5" x14ac:dyDescent="0.2">
      <c r="B738" s="14">
        <v>1985</v>
      </c>
      <c r="C738" s="14">
        <v>1</v>
      </c>
      <c r="D738" s="14">
        <v>8</v>
      </c>
      <c r="E738" s="14">
        <v>29.4</v>
      </c>
    </row>
    <row r="739" spans="2:5" x14ac:dyDescent="0.2">
      <c r="B739" s="14">
        <v>1985</v>
      </c>
      <c r="C739" s="14">
        <v>1</v>
      </c>
      <c r="D739" s="14">
        <v>9</v>
      </c>
      <c r="E739" s="14">
        <v>35.450000000000003</v>
      </c>
    </row>
    <row r="740" spans="2:5" x14ac:dyDescent="0.2">
      <c r="B740" s="14">
        <v>1985</v>
      </c>
      <c r="C740" s="14">
        <v>1</v>
      </c>
      <c r="D740" s="14">
        <v>10</v>
      </c>
      <c r="E740" s="14">
        <v>36.54</v>
      </c>
    </row>
    <row r="741" spans="2:5" x14ac:dyDescent="0.2">
      <c r="B741" s="14">
        <v>1985</v>
      </c>
      <c r="C741" s="14">
        <v>1</v>
      </c>
      <c r="D741" s="14">
        <v>11</v>
      </c>
      <c r="E741" s="14">
        <v>35.94</v>
      </c>
    </row>
    <row r="742" spans="2:5" x14ac:dyDescent="0.2">
      <c r="B742" s="14">
        <v>1985</v>
      </c>
      <c r="C742" s="14">
        <v>1</v>
      </c>
      <c r="D742" s="14">
        <v>12</v>
      </c>
      <c r="E742" s="14">
        <v>37.630000000000003</v>
      </c>
    </row>
    <row r="743" spans="2:5" x14ac:dyDescent="0.2">
      <c r="B743" s="14">
        <v>1985</v>
      </c>
      <c r="C743" s="14">
        <v>1</v>
      </c>
      <c r="D743" s="14">
        <v>13</v>
      </c>
      <c r="E743" s="14">
        <v>34.729999999999997</v>
      </c>
    </row>
    <row r="744" spans="2:5" x14ac:dyDescent="0.2">
      <c r="B744" s="14">
        <v>1985</v>
      </c>
      <c r="C744" s="14">
        <v>1</v>
      </c>
      <c r="D744" s="14">
        <v>14</v>
      </c>
      <c r="E744" s="14">
        <v>32.06</v>
      </c>
    </row>
    <row r="745" spans="2:5" x14ac:dyDescent="0.2">
      <c r="B745" s="14">
        <v>1985</v>
      </c>
      <c r="C745" s="14">
        <v>2</v>
      </c>
      <c r="D745" s="14">
        <v>1</v>
      </c>
      <c r="E745" s="14">
        <v>19.600000000000001</v>
      </c>
    </row>
    <row r="746" spans="2:5" x14ac:dyDescent="0.2">
      <c r="B746" s="14">
        <v>1985</v>
      </c>
      <c r="C746" s="14">
        <v>2</v>
      </c>
      <c r="D746" s="14">
        <v>2</v>
      </c>
      <c r="E746" s="14">
        <v>20.81</v>
      </c>
    </row>
    <row r="747" spans="2:5" x14ac:dyDescent="0.2">
      <c r="B747" s="14">
        <v>1985</v>
      </c>
      <c r="C747" s="14">
        <v>2</v>
      </c>
      <c r="D747" s="14">
        <v>3</v>
      </c>
      <c r="E747" s="14">
        <v>28.19</v>
      </c>
    </row>
    <row r="748" spans="2:5" x14ac:dyDescent="0.2">
      <c r="B748" s="14">
        <v>1985</v>
      </c>
      <c r="C748" s="14">
        <v>2</v>
      </c>
      <c r="D748" s="14">
        <v>4</v>
      </c>
      <c r="E748" s="14">
        <v>37.15</v>
      </c>
    </row>
    <row r="749" spans="2:5" x14ac:dyDescent="0.2">
      <c r="B749" s="14">
        <v>1985</v>
      </c>
      <c r="C749" s="14">
        <v>2</v>
      </c>
      <c r="D749" s="14">
        <v>5</v>
      </c>
      <c r="E749" s="14">
        <v>33.76</v>
      </c>
    </row>
    <row r="750" spans="2:5" x14ac:dyDescent="0.2">
      <c r="B750" s="14">
        <v>1985</v>
      </c>
      <c r="C750" s="14">
        <v>2</v>
      </c>
      <c r="D750" s="14">
        <v>6</v>
      </c>
      <c r="E750" s="14">
        <v>30.85</v>
      </c>
    </row>
    <row r="751" spans="2:5" x14ac:dyDescent="0.2">
      <c r="B751" s="14">
        <v>1985</v>
      </c>
      <c r="C751" s="14">
        <v>2</v>
      </c>
      <c r="D751" s="14">
        <v>7</v>
      </c>
      <c r="E751" s="14">
        <v>28.68</v>
      </c>
    </row>
    <row r="752" spans="2:5" x14ac:dyDescent="0.2">
      <c r="B752" s="14">
        <v>1985</v>
      </c>
      <c r="C752" s="14">
        <v>2</v>
      </c>
      <c r="D752" s="14">
        <v>8</v>
      </c>
      <c r="E752" s="14">
        <v>30.73</v>
      </c>
    </row>
    <row r="753" spans="2:5" x14ac:dyDescent="0.2">
      <c r="B753" s="14">
        <v>1985</v>
      </c>
      <c r="C753" s="14">
        <v>2</v>
      </c>
      <c r="D753" s="14">
        <v>9</v>
      </c>
      <c r="E753" s="14">
        <v>31.94</v>
      </c>
    </row>
    <row r="754" spans="2:5" x14ac:dyDescent="0.2">
      <c r="B754" s="14">
        <v>1985</v>
      </c>
      <c r="C754" s="14">
        <v>2</v>
      </c>
      <c r="D754" s="14">
        <v>10</v>
      </c>
      <c r="E754" s="14">
        <v>36.54</v>
      </c>
    </row>
    <row r="755" spans="2:5" x14ac:dyDescent="0.2">
      <c r="B755" s="14">
        <v>1985</v>
      </c>
      <c r="C755" s="14">
        <v>2</v>
      </c>
      <c r="D755" s="14">
        <v>11</v>
      </c>
      <c r="E755" s="14">
        <v>38.72</v>
      </c>
    </row>
    <row r="756" spans="2:5" x14ac:dyDescent="0.2">
      <c r="B756" s="14">
        <v>1985</v>
      </c>
      <c r="C756" s="14">
        <v>2</v>
      </c>
      <c r="D756" s="14">
        <v>12</v>
      </c>
      <c r="E756" s="14">
        <v>33.4</v>
      </c>
    </row>
    <row r="757" spans="2:5" x14ac:dyDescent="0.2">
      <c r="B757" s="14">
        <v>1985</v>
      </c>
      <c r="C757" s="14">
        <v>2</v>
      </c>
      <c r="D757" s="14">
        <v>13</v>
      </c>
      <c r="E757" s="14">
        <v>25.41</v>
      </c>
    </row>
    <row r="758" spans="2:5" x14ac:dyDescent="0.2">
      <c r="B758" s="14">
        <v>1985</v>
      </c>
      <c r="C758" s="14">
        <v>2</v>
      </c>
      <c r="D758" s="14">
        <v>14</v>
      </c>
      <c r="E758" s="14">
        <v>37.75</v>
      </c>
    </row>
    <row r="759" spans="2:5" x14ac:dyDescent="0.2">
      <c r="B759" s="14">
        <v>1985</v>
      </c>
      <c r="C759" s="14">
        <v>3</v>
      </c>
      <c r="D759" s="14">
        <v>1</v>
      </c>
      <c r="E759" s="14">
        <v>26.5</v>
      </c>
    </row>
    <row r="760" spans="2:5" x14ac:dyDescent="0.2">
      <c r="B760" s="14">
        <v>1985</v>
      </c>
      <c r="C760" s="14">
        <v>3</v>
      </c>
      <c r="D760" s="14">
        <v>2</v>
      </c>
      <c r="E760" s="14">
        <v>21.66</v>
      </c>
    </row>
    <row r="761" spans="2:5" x14ac:dyDescent="0.2">
      <c r="B761" s="14">
        <v>1985</v>
      </c>
      <c r="C761" s="14">
        <v>3</v>
      </c>
      <c r="D761" s="14">
        <v>3</v>
      </c>
      <c r="E761" s="14">
        <v>31.82</v>
      </c>
    </row>
    <row r="762" spans="2:5" x14ac:dyDescent="0.2">
      <c r="B762" s="14">
        <v>1985</v>
      </c>
      <c r="C762" s="14">
        <v>3</v>
      </c>
      <c r="D762" s="14">
        <v>4</v>
      </c>
      <c r="E762" s="14">
        <v>33.64</v>
      </c>
    </row>
    <row r="763" spans="2:5" x14ac:dyDescent="0.2">
      <c r="B763" s="14">
        <v>1985</v>
      </c>
      <c r="C763" s="14">
        <v>3</v>
      </c>
      <c r="D763" s="14">
        <v>5</v>
      </c>
      <c r="E763" s="14">
        <v>37.75</v>
      </c>
    </row>
    <row r="764" spans="2:5" x14ac:dyDescent="0.2">
      <c r="B764" s="14">
        <v>1985</v>
      </c>
      <c r="C764" s="14">
        <v>3</v>
      </c>
      <c r="D764" s="14">
        <v>6</v>
      </c>
      <c r="E764" s="14">
        <v>35.82</v>
      </c>
    </row>
    <row r="765" spans="2:5" x14ac:dyDescent="0.2">
      <c r="B765" s="14">
        <v>1985</v>
      </c>
      <c r="C765" s="14">
        <v>3</v>
      </c>
      <c r="D765" s="14">
        <v>7</v>
      </c>
      <c r="E765" s="14">
        <v>31.46</v>
      </c>
    </row>
    <row r="766" spans="2:5" x14ac:dyDescent="0.2">
      <c r="B766" s="14">
        <v>1985</v>
      </c>
      <c r="C766" s="14">
        <v>3</v>
      </c>
      <c r="D766" s="14">
        <v>8</v>
      </c>
      <c r="E766" s="14">
        <v>32.43</v>
      </c>
    </row>
    <row r="767" spans="2:5" x14ac:dyDescent="0.2">
      <c r="B767" s="14">
        <v>1985</v>
      </c>
      <c r="C767" s="14">
        <v>3</v>
      </c>
      <c r="D767" s="14">
        <v>9</v>
      </c>
      <c r="E767" s="14">
        <v>35.090000000000003</v>
      </c>
    </row>
    <row r="768" spans="2:5" x14ac:dyDescent="0.2">
      <c r="B768" s="14">
        <v>1985</v>
      </c>
      <c r="C768" s="14">
        <v>3</v>
      </c>
      <c r="D768" s="14">
        <v>10</v>
      </c>
      <c r="E768" s="14">
        <v>35.450000000000003</v>
      </c>
    </row>
    <row r="769" spans="2:5" x14ac:dyDescent="0.2">
      <c r="B769" s="14">
        <v>1985</v>
      </c>
      <c r="C769" s="14">
        <v>3</v>
      </c>
      <c r="D769" s="14">
        <v>11</v>
      </c>
      <c r="E769" s="14">
        <v>31.82</v>
      </c>
    </row>
    <row r="770" spans="2:5" x14ac:dyDescent="0.2">
      <c r="B770" s="14">
        <v>1985</v>
      </c>
      <c r="C770" s="14">
        <v>3</v>
      </c>
      <c r="D770" s="14">
        <v>12</v>
      </c>
      <c r="E770" s="14">
        <v>36.54</v>
      </c>
    </row>
    <row r="771" spans="2:5" x14ac:dyDescent="0.2">
      <c r="B771" s="14">
        <v>1985</v>
      </c>
      <c r="C771" s="14">
        <v>3</v>
      </c>
      <c r="D771" s="14">
        <v>13</v>
      </c>
      <c r="E771" s="14">
        <v>27.83</v>
      </c>
    </row>
    <row r="772" spans="2:5" x14ac:dyDescent="0.2">
      <c r="B772" s="14">
        <v>1985</v>
      </c>
      <c r="C772" s="14">
        <v>3</v>
      </c>
      <c r="D772" s="14">
        <v>14</v>
      </c>
      <c r="E772" s="14">
        <v>37.15</v>
      </c>
    </row>
    <row r="773" spans="2:5" x14ac:dyDescent="0.2">
      <c r="B773" s="14">
        <v>1985</v>
      </c>
      <c r="C773" s="14">
        <v>4</v>
      </c>
      <c r="D773" s="14">
        <v>1</v>
      </c>
      <c r="E773" s="14">
        <v>24.56</v>
      </c>
    </row>
    <row r="774" spans="2:5" x14ac:dyDescent="0.2">
      <c r="B774" s="14">
        <v>1985</v>
      </c>
      <c r="C774" s="14">
        <v>4</v>
      </c>
      <c r="D774" s="14">
        <v>2</v>
      </c>
      <c r="E774" s="14">
        <v>19.36</v>
      </c>
    </row>
    <row r="775" spans="2:5" x14ac:dyDescent="0.2">
      <c r="B775" s="14">
        <v>1985</v>
      </c>
      <c r="C775" s="14">
        <v>4</v>
      </c>
      <c r="D775" s="14">
        <v>3</v>
      </c>
      <c r="E775" s="14">
        <v>33.4</v>
      </c>
    </row>
    <row r="776" spans="2:5" x14ac:dyDescent="0.2">
      <c r="B776" s="14">
        <v>1985</v>
      </c>
      <c r="C776" s="14">
        <v>4</v>
      </c>
      <c r="D776" s="14">
        <v>4</v>
      </c>
      <c r="E776" s="14">
        <v>33.880000000000003</v>
      </c>
    </row>
    <row r="777" spans="2:5" x14ac:dyDescent="0.2">
      <c r="B777" s="14">
        <v>1985</v>
      </c>
      <c r="C777" s="14">
        <v>4</v>
      </c>
      <c r="D777" s="14">
        <v>5</v>
      </c>
      <c r="E777" s="14">
        <v>29.64</v>
      </c>
    </row>
    <row r="778" spans="2:5" x14ac:dyDescent="0.2">
      <c r="B778" s="14">
        <v>1985</v>
      </c>
      <c r="C778" s="14">
        <v>4</v>
      </c>
      <c r="D778" s="14">
        <v>6</v>
      </c>
      <c r="E778" s="14">
        <v>30.25</v>
      </c>
    </row>
    <row r="779" spans="2:5" x14ac:dyDescent="0.2">
      <c r="B779" s="14">
        <v>1985</v>
      </c>
      <c r="C779" s="14">
        <v>4</v>
      </c>
      <c r="D779" s="14">
        <v>7</v>
      </c>
      <c r="E779" s="14">
        <v>28.19</v>
      </c>
    </row>
    <row r="780" spans="2:5" x14ac:dyDescent="0.2">
      <c r="B780" s="14">
        <v>1985</v>
      </c>
      <c r="C780" s="14">
        <v>4</v>
      </c>
      <c r="D780" s="14">
        <v>8</v>
      </c>
      <c r="E780" s="14">
        <v>30.13</v>
      </c>
    </row>
    <row r="781" spans="2:5" x14ac:dyDescent="0.2">
      <c r="B781" s="14">
        <v>1985</v>
      </c>
      <c r="C781" s="14">
        <v>4</v>
      </c>
      <c r="D781" s="14">
        <v>9</v>
      </c>
      <c r="E781" s="14">
        <v>37.630000000000003</v>
      </c>
    </row>
    <row r="782" spans="2:5" x14ac:dyDescent="0.2">
      <c r="B782" s="14">
        <v>1985</v>
      </c>
      <c r="C782" s="14">
        <v>4</v>
      </c>
      <c r="D782" s="14">
        <v>10</v>
      </c>
      <c r="E782" s="14">
        <v>32.549999999999997</v>
      </c>
    </row>
    <row r="783" spans="2:5" x14ac:dyDescent="0.2">
      <c r="B783" s="14">
        <v>1985</v>
      </c>
      <c r="C783" s="14">
        <v>4</v>
      </c>
      <c r="D783" s="14">
        <v>11</v>
      </c>
      <c r="E783" s="14">
        <v>32.79</v>
      </c>
    </row>
    <row r="784" spans="2:5" x14ac:dyDescent="0.2">
      <c r="B784" s="14">
        <v>1985</v>
      </c>
      <c r="C784" s="14">
        <v>4</v>
      </c>
      <c r="D784" s="14">
        <v>12</v>
      </c>
      <c r="E784" s="14">
        <v>35.21</v>
      </c>
    </row>
    <row r="785" spans="2:5" x14ac:dyDescent="0.2">
      <c r="B785" s="14">
        <v>1985</v>
      </c>
      <c r="C785" s="14">
        <v>4</v>
      </c>
      <c r="D785" s="14">
        <v>13</v>
      </c>
      <c r="E785" s="14">
        <v>23.47</v>
      </c>
    </row>
    <row r="786" spans="2:5" x14ac:dyDescent="0.2">
      <c r="B786" s="14">
        <v>1985</v>
      </c>
      <c r="C786" s="14">
        <v>4</v>
      </c>
      <c r="D786" s="14">
        <v>14</v>
      </c>
      <c r="E786" s="14">
        <v>33.270000000000003</v>
      </c>
    </row>
    <row r="787" spans="2:5" x14ac:dyDescent="0.2">
      <c r="B787" s="14">
        <v>1986</v>
      </c>
      <c r="C787" s="14">
        <v>1</v>
      </c>
      <c r="D787" s="14">
        <v>1</v>
      </c>
      <c r="E787" s="14">
        <v>38.11</v>
      </c>
    </row>
    <row r="788" spans="2:5" x14ac:dyDescent="0.2">
      <c r="B788" s="14">
        <v>1986</v>
      </c>
      <c r="C788" s="14">
        <v>1</v>
      </c>
      <c r="D788" s="14">
        <v>2</v>
      </c>
      <c r="E788" s="14">
        <v>38.6</v>
      </c>
    </row>
    <row r="789" spans="2:5" x14ac:dyDescent="0.2">
      <c r="B789" s="14">
        <v>1986</v>
      </c>
      <c r="C789" s="14">
        <v>1</v>
      </c>
      <c r="D789" s="14">
        <v>3</v>
      </c>
      <c r="E789" s="14">
        <v>44.41</v>
      </c>
    </row>
    <row r="790" spans="2:5" x14ac:dyDescent="0.2">
      <c r="B790" s="14">
        <v>1986</v>
      </c>
      <c r="C790" s="14">
        <v>1</v>
      </c>
      <c r="D790" s="14">
        <v>4</v>
      </c>
      <c r="E790" s="14">
        <v>39.81</v>
      </c>
    </row>
    <row r="791" spans="2:5" x14ac:dyDescent="0.2">
      <c r="B791" s="14">
        <v>1986</v>
      </c>
      <c r="C791" s="14">
        <v>1</v>
      </c>
      <c r="D791" s="14">
        <v>5</v>
      </c>
      <c r="E791" s="14">
        <v>47.07</v>
      </c>
    </row>
    <row r="792" spans="2:5" x14ac:dyDescent="0.2">
      <c r="B792" s="14">
        <v>1986</v>
      </c>
      <c r="C792" s="14">
        <v>1</v>
      </c>
      <c r="D792" s="14">
        <v>6</v>
      </c>
      <c r="E792" s="14">
        <v>43.8</v>
      </c>
    </row>
    <row r="793" spans="2:5" x14ac:dyDescent="0.2">
      <c r="B793" s="14">
        <v>1986</v>
      </c>
      <c r="C793" s="14">
        <v>1</v>
      </c>
      <c r="D793" s="14">
        <v>7</v>
      </c>
      <c r="E793" s="14">
        <v>48.16</v>
      </c>
    </row>
    <row r="794" spans="2:5" x14ac:dyDescent="0.2">
      <c r="B794" s="14">
        <v>1986</v>
      </c>
      <c r="C794" s="14">
        <v>1</v>
      </c>
      <c r="D794" s="14">
        <v>8</v>
      </c>
      <c r="E794" s="14">
        <v>38.840000000000003</v>
      </c>
    </row>
    <row r="795" spans="2:5" x14ac:dyDescent="0.2">
      <c r="B795" s="14">
        <v>1986</v>
      </c>
      <c r="C795" s="14">
        <v>1</v>
      </c>
      <c r="D795" s="14">
        <v>9</v>
      </c>
      <c r="E795" s="14">
        <v>44.29</v>
      </c>
    </row>
    <row r="796" spans="2:5" x14ac:dyDescent="0.2">
      <c r="B796" s="14">
        <v>1986</v>
      </c>
      <c r="C796" s="14">
        <v>1</v>
      </c>
      <c r="D796" s="14">
        <v>10</v>
      </c>
      <c r="E796" s="14">
        <v>45.13</v>
      </c>
    </row>
    <row r="797" spans="2:5" x14ac:dyDescent="0.2">
      <c r="B797" s="14">
        <v>1986</v>
      </c>
      <c r="C797" s="14">
        <v>1</v>
      </c>
      <c r="D797" s="14">
        <v>11</v>
      </c>
      <c r="E797" s="14">
        <v>42.95</v>
      </c>
    </row>
    <row r="798" spans="2:5" x14ac:dyDescent="0.2">
      <c r="B798" s="14">
        <v>1986</v>
      </c>
      <c r="C798" s="14">
        <v>1</v>
      </c>
      <c r="D798" s="14">
        <v>12</v>
      </c>
      <c r="E798" s="14">
        <v>47.31</v>
      </c>
    </row>
    <row r="799" spans="2:5" x14ac:dyDescent="0.2">
      <c r="B799" s="14">
        <v>1986</v>
      </c>
      <c r="C799" s="14">
        <v>1</v>
      </c>
      <c r="D799" s="14">
        <v>13</v>
      </c>
      <c r="E799" s="14">
        <v>44.29</v>
      </c>
    </row>
    <row r="800" spans="2:5" x14ac:dyDescent="0.2">
      <c r="B800" s="14">
        <v>1986</v>
      </c>
      <c r="C800" s="14">
        <v>1</v>
      </c>
      <c r="D800" s="14">
        <v>14</v>
      </c>
      <c r="E800" s="14">
        <v>43.56</v>
      </c>
    </row>
    <row r="801" spans="2:5" x14ac:dyDescent="0.2">
      <c r="B801" s="14">
        <v>1986</v>
      </c>
      <c r="C801" s="14">
        <v>2</v>
      </c>
      <c r="D801" s="14">
        <v>1</v>
      </c>
      <c r="E801" s="14">
        <v>38.6</v>
      </c>
    </row>
    <row r="802" spans="2:5" x14ac:dyDescent="0.2">
      <c r="B802" s="14">
        <v>1986</v>
      </c>
      <c r="C802" s="14">
        <v>2</v>
      </c>
      <c r="D802" s="14">
        <v>2</v>
      </c>
      <c r="E802" s="14">
        <v>41.5</v>
      </c>
    </row>
    <row r="803" spans="2:5" x14ac:dyDescent="0.2">
      <c r="B803" s="14">
        <v>1986</v>
      </c>
      <c r="C803" s="14">
        <v>2</v>
      </c>
      <c r="D803" s="14">
        <v>3</v>
      </c>
      <c r="E803" s="14">
        <v>40.53</v>
      </c>
    </row>
    <row r="804" spans="2:5" x14ac:dyDescent="0.2">
      <c r="B804" s="14">
        <v>1986</v>
      </c>
      <c r="C804" s="14">
        <v>2</v>
      </c>
      <c r="D804" s="14">
        <v>4</v>
      </c>
      <c r="E804" s="14">
        <v>44.29</v>
      </c>
    </row>
    <row r="805" spans="2:5" x14ac:dyDescent="0.2">
      <c r="B805" s="14">
        <v>1986</v>
      </c>
      <c r="C805" s="14">
        <v>2</v>
      </c>
      <c r="D805" s="14">
        <v>5</v>
      </c>
      <c r="E805" s="14">
        <v>42.83</v>
      </c>
    </row>
    <row r="806" spans="2:5" x14ac:dyDescent="0.2">
      <c r="B806" s="14">
        <v>1986</v>
      </c>
      <c r="C806" s="14">
        <v>2</v>
      </c>
      <c r="D806" s="14">
        <v>6</v>
      </c>
      <c r="E806" s="14">
        <v>45.74</v>
      </c>
    </row>
    <row r="807" spans="2:5" x14ac:dyDescent="0.2">
      <c r="B807" s="14">
        <v>1986</v>
      </c>
      <c r="C807" s="14">
        <v>2</v>
      </c>
      <c r="D807" s="14">
        <v>7</v>
      </c>
      <c r="E807" s="14">
        <v>45.98</v>
      </c>
    </row>
    <row r="808" spans="2:5" x14ac:dyDescent="0.2">
      <c r="B808" s="14">
        <v>1986</v>
      </c>
      <c r="C808" s="14">
        <v>2</v>
      </c>
      <c r="D808" s="14">
        <v>8</v>
      </c>
      <c r="E808" s="14">
        <v>41.62</v>
      </c>
    </row>
    <row r="809" spans="2:5" x14ac:dyDescent="0.2">
      <c r="B809" s="14">
        <v>1986</v>
      </c>
      <c r="C809" s="14">
        <v>2</v>
      </c>
      <c r="D809" s="14">
        <v>9</v>
      </c>
      <c r="E809" s="14">
        <v>45.37</v>
      </c>
    </row>
    <row r="810" spans="2:5" x14ac:dyDescent="0.2">
      <c r="B810" s="14">
        <v>1986</v>
      </c>
      <c r="C810" s="14">
        <v>2</v>
      </c>
      <c r="D810" s="14">
        <v>10</v>
      </c>
      <c r="E810" s="14">
        <v>47.67</v>
      </c>
    </row>
    <row r="811" spans="2:5" x14ac:dyDescent="0.2">
      <c r="B811" s="14">
        <v>1986</v>
      </c>
      <c r="C811" s="14">
        <v>2</v>
      </c>
      <c r="D811" s="14">
        <v>11</v>
      </c>
      <c r="E811" s="14">
        <v>50.09</v>
      </c>
    </row>
    <row r="812" spans="2:5" x14ac:dyDescent="0.2">
      <c r="B812" s="14">
        <v>1986</v>
      </c>
      <c r="C812" s="14">
        <v>2</v>
      </c>
      <c r="D812" s="14">
        <v>12</v>
      </c>
      <c r="E812" s="14">
        <v>45.62</v>
      </c>
    </row>
    <row r="813" spans="2:5" x14ac:dyDescent="0.2">
      <c r="B813" s="14">
        <v>1986</v>
      </c>
      <c r="C813" s="14">
        <v>2</v>
      </c>
      <c r="D813" s="14">
        <v>13</v>
      </c>
      <c r="E813" s="14">
        <v>45.5</v>
      </c>
    </row>
    <row r="814" spans="2:5" x14ac:dyDescent="0.2">
      <c r="B814" s="14">
        <v>1986</v>
      </c>
      <c r="C814" s="14">
        <v>2</v>
      </c>
      <c r="D814" s="14">
        <v>14</v>
      </c>
      <c r="E814" s="14">
        <v>46.34</v>
      </c>
    </row>
    <row r="815" spans="2:5" x14ac:dyDescent="0.2">
      <c r="B815" s="14">
        <v>1986</v>
      </c>
      <c r="C815" s="14">
        <v>3</v>
      </c>
      <c r="D815" s="14">
        <v>1</v>
      </c>
      <c r="E815" s="14">
        <v>36.299999999999997</v>
      </c>
    </row>
    <row r="816" spans="2:5" x14ac:dyDescent="0.2">
      <c r="B816" s="14">
        <v>1986</v>
      </c>
      <c r="C816" s="14">
        <v>3</v>
      </c>
      <c r="D816" s="14">
        <v>2</v>
      </c>
      <c r="E816" s="14">
        <v>38.96</v>
      </c>
    </row>
    <row r="817" spans="2:5" x14ac:dyDescent="0.2">
      <c r="B817" s="14">
        <v>1986</v>
      </c>
      <c r="C817" s="14">
        <v>3</v>
      </c>
      <c r="D817" s="14">
        <v>3</v>
      </c>
      <c r="E817" s="14">
        <v>44.41</v>
      </c>
    </row>
    <row r="818" spans="2:5" x14ac:dyDescent="0.2">
      <c r="B818" s="14">
        <v>1986</v>
      </c>
      <c r="C818" s="14">
        <v>3</v>
      </c>
      <c r="D818" s="14">
        <v>4</v>
      </c>
      <c r="E818" s="14">
        <v>46.1</v>
      </c>
    </row>
    <row r="819" spans="2:5" x14ac:dyDescent="0.2">
      <c r="B819" s="14">
        <v>1986</v>
      </c>
      <c r="C819" s="14">
        <v>3</v>
      </c>
      <c r="D819" s="14">
        <v>5</v>
      </c>
      <c r="E819" s="14">
        <v>42.11</v>
      </c>
    </row>
    <row r="820" spans="2:5" x14ac:dyDescent="0.2">
      <c r="B820" s="14">
        <v>1986</v>
      </c>
      <c r="C820" s="14">
        <v>3</v>
      </c>
      <c r="D820" s="14">
        <v>6</v>
      </c>
      <c r="E820" s="14">
        <v>46.95</v>
      </c>
    </row>
    <row r="821" spans="2:5" x14ac:dyDescent="0.2">
      <c r="B821" s="14">
        <v>1986</v>
      </c>
      <c r="C821" s="14">
        <v>3</v>
      </c>
      <c r="D821" s="14">
        <v>7</v>
      </c>
      <c r="E821" s="14">
        <v>45.37</v>
      </c>
    </row>
    <row r="822" spans="2:5" x14ac:dyDescent="0.2">
      <c r="B822" s="14">
        <v>1986</v>
      </c>
      <c r="C822" s="14">
        <v>3</v>
      </c>
      <c r="D822" s="14">
        <v>8</v>
      </c>
      <c r="E822" s="14">
        <v>44.41</v>
      </c>
    </row>
    <row r="823" spans="2:5" x14ac:dyDescent="0.2">
      <c r="B823" s="14">
        <v>1986</v>
      </c>
      <c r="C823" s="14">
        <v>3</v>
      </c>
      <c r="D823" s="14">
        <v>9</v>
      </c>
      <c r="E823" s="14">
        <v>40.9</v>
      </c>
    </row>
    <row r="824" spans="2:5" x14ac:dyDescent="0.2">
      <c r="B824" s="14">
        <v>1986</v>
      </c>
      <c r="C824" s="14">
        <v>3</v>
      </c>
      <c r="D824" s="14">
        <v>10</v>
      </c>
      <c r="E824" s="14">
        <v>44.04</v>
      </c>
    </row>
    <row r="825" spans="2:5" x14ac:dyDescent="0.2">
      <c r="B825" s="14">
        <v>1986</v>
      </c>
      <c r="C825" s="14">
        <v>3</v>
      </c>
      <c r="D825" s="14">
        <v>11</v>
      </c>
      <c r="E825" s="14">
        <v>46.95</v>
      </c>
    </row>
    <row r="826" spans="2:5" x14ac:dyDescent="0.2">
      <c r="B826" s="14">
        <v>1986</v>
      </c>
      <c r="C826" s="14">
        <v>3</v>
      </c>
      <c r="D826" s="14">
        <v>12</v>
      </c>
      <c r="E826" s="14">
        <v>41.5</v>
      </c>
    </row>
    <row r="827" spans="2:5" x14ac:dyDescent="0.2">
      <c r="B827" s="14">
        <v>1986</v>
      </c>
      <c r="C827" s="14">
        <v>3</v>
      </c>
      <c r="D827" s="14">
        <v>13</v>
      </c>
      <c r="E827" s="14">
        <v>41.87</v>
      </c>
    </row>
    <row r="828" spans="2:5" x14ac:dyDescent="0.2">
      <c r="B828" s="14">
        <v>1986</v>
      </c>
      <c r="C828" s="14">
        <v>3</v>
      </c>
      <c r="D828" s="14">
        <v>14</v>
      </c>
      <c r="E828" s="14">
        <v>45.13</v>
      </c>
    </row>
    <row r="829" spans="2:5" x14ac:dyDescent="0.2">
      <c r="B829" s="14">
        <v>1986</v>
      </c>
      <c r="C829" s="14">
        <v>4</v>
      </c>
      <c r="D829" s="14">
        <v>1</v>
      </c>
      <c r="E829" s="14">
        <v>37.99</v>
      </c>
    </row>
    <row r="830" spans="2:5" x14ac:dyDescent="0.2">
      <c r="B830" s="14">
        <v>1986</v>
      </c>
      <c r="C830" s="14">
        <v>4</v>
      </c>
      <c r="D830" s="14">
        <v>2</v>
      </c>
      <c r="E830" s="14">
        <v>42.47</v>
      </c>
    </row>
    <row r="831" spans="2:5" x14ac:dyDescent="0.2">
      <c r="B831" s="14">
        <v>1986</v>
      </c>
      <c r="C831" s="14">
        <v>4</v>
      </c>
      <c r="D831" s="14">
        <v>3</v>
      </c>
      <c r="E831" s="14">
        <v>40.409999999999997</v>
      </c>
    </row>
    <row r="832" spans="2:5" x14ac:dyDescent="0.2">
      <c r="B832" s="14">
        <v>1986</v>
      </c>
      <c r="C832" s="14">
        <v>4</v>
      </c>
      <c r="D832" s="14">
        <v>4</v>
      </c>
      <c r="E832" s="14">
        <v>42.11</v>
      </c>
    </row>
    <row r="833" spans="2:5" x14ac:dyDescent="0.2">
      <c r="B833" s="14">
        <v>1986</v>
      </c>
      <c r="C833" s="14">
        <v>4</v>
      </c>
      <c r="D833" s="14">
        <v>5</v>
      </c>
      <c r="E833" s="14">
        <v>45.86</v>
      </c>
    </row>
    <row r="834" spans="2:5" x14ac:dyDescent="0.2">
      <c r="B834" s="14">
        <v>1986</v>
      </c>
      <c r="C834" s="14">
        <v>4</v>
      </c>
      <c r="D834" s="14">
        <v>6</v>
      </c>
      <c r="E834" s="14">
        <v>45.01</v>
      </c>
    </row>
    <row r="835" spans="2:5" x14ac:dyDescent="0.2">
      <c r="B835" s="14">
        <v>1986</v>
      </c>
      <c r="C835" s="14">
        <v>4</v>
      </c>
      <c r="D835" s="14">
        <v>7</v>
      </c>
      <c r="E835" s="14">
        <v>44.53</v>
      </c>
    </row>
    <row r="836" spans="2:5" x14ac:dyDescent="0.2">
      <c r="B836" s="14">
        <v>1986</v>
      </c>
      <c r="C836" s="14">
        <v>4</v>
      </c>
      <c r="D836" s="14">
        <v>8</v>
      </c>
      <c r="E836" s="14">
        <v>38.6</v>
      </c>
    </row>
    <row r="837" spans="2:5" x14ac:dyDescent="0.2">
      <c r="B837" s="14">
        <v>1986</v>
      </c>
      <c r="C837" s="14">
        <v>4</v>
      </c>
      <c r="D837" s="14">
        <v>9</v>
      </c>
      <c r="E837" s="14">
        <v>44.04</v>
      </c>
    </row>
    <row r="838" spans="2:5" x14ac:dyDescent="0.2">
      <c r="B838" s="14">
        <v>1986</v>
      </c>
      <c r="C838" s="14">
        <v>4</v>
      </c>
      <c r="D838" s="14">
        <v>10</v>
      </c>
      <c r="E838" s="14">
        <v>39.93</v>
      </c>
    </row>
    <row r="839" spans="2:5" x14ac:dyDescent="0.2">
      <c r="B839" s="14">
        <v>1986</v>
      </c>
      <c r="C839" s="14">
        <v>4</v>
      </c>
      <c r="D839" s="14">
        <v>11</v>
      </c>
      <c r="E839" s="14">
        <v>45.62</v>
      </c>
    </row>
    <row r="840" spans="2:5" x14ac:dyDescent="0.2">
      <c r="B840" s="14">
        <v>1986</v>
      </c>
      <c r="C840" s="14">
        <v>4</v>
      </c>
      <c r="D840" s="14">
        <v>12</v>
      </c>
      <c r="E840" s="14">
        <v>38.840000000000003</v>
      </c>
    </row>
    <row r="841" spans="2:5" x14ac:dyDescent="0.2">
      <c r="B841" s="14">
        <v>1986</v>
      </c>
      <c r="C841" s="14">
        <v>4</v>
      </c>
      <c r="D841" s="14">
        <v>13</v>
      </c>
      <c r="E841" s="14">
        <v>41.62</v>
      </c>
    </row>
    <row r="842" spans="2:5" x14ac:dyDescent="0.2">
      <c r="B842" s="14">
        <v>1986</v>
      </c>
      <c r="C842" s="14">
        <v>4</v>
      </c>
      <c r="D842" s="14">
        <v>14</v>
      </c>
      <c r="E842" s="14">
        <v>46.46</v>
      </c>
    </row>
    <row r="843" spans="2:5" x14ac:dyDescent="0.2">
      <c r="B843" s="14">
        <v>1987</v>
      </c>
      <c r="C843" s="14">
        <v>1</v>
      </c>
      <c r="D843" s="14">
        <v>1</v>
      </c>
      <c r="E843" s="14">
        <v>31.46</v>
      </c>
    </row>
    <row r="844" spans="2:5" x14ac:dyDescent="0.2">
      <c r="B844" s="14">
        <v>1987</v>
      </c>
      <c r="C844" s="14">
        <v>1</v>
      </c>
      <c r="D844" s="14">
        <v>2</v>
      </c>
      <c r="E844" s="14">
        <v>28.68</v>
      </c>
    </row>
    <row r="845" spans="2:5" x14ac:dyDescent="0.2">
      <c r="B845" s="14">
        <v>1987</v>
      </c>
      <c r="C845" s="14">
        <v>1</v>
      </c>
      <c r="D845" s="14">
        <v>3</v>
      </c>
      <c r="E845" s="14">
        <v>33.03</v>
      </c>
    </row>
    <row r="846" spans="2:5" x14ac:dyDescent="0.2">
      <c r="B846" s="14">
        <v>1987</v>
      </c>
      <c r="C846" s="14">
        <v>1</v>
      </c>
      <c r="D846" s="14">
        <v>4</v>
      </c>
      <c r="E846" s="14">
        <v>35.94</v>
      </c>
    </row>
    <row r="847" spans="2:5" x14ac:dyDescent="0.2">
      <c r="B847" s="14">
        <v>1987</v>
      </c>
      <c r="C847" s="14">
        <v>1</v>
      </c>
      <c r="D847" s="14">
        <v>5</v>
      </c>
      <c r="E847" s="14">
        <v>43.92</v>
      </c>
    </row>
    <row r="848" spans="2:5" x14ac:dyDescent="0.2">
      <c r="B848" s="14">
        <v>1987</v>
      </c>
      <c r="C848" s="14">
        <v>1</v>
      </c>
      <c r="D848" s="14">
        <v>6</v>
      </c>
      <c r="E848" s="14">
        <v>42.95</v>
      </c>
    </row>
    <row r="849" spans="2:5" x14ac:dyDescent="0.2">
      <c r="B849" s="14">
        <v>1987</v>
      </c>
      <c r="C849" s="14">
        <v>1</v>
      </c>
      <c r="D849" s="14">
        <v>7</v>
      </c>
      <c r="E849" s="14">
        <v>41.5</v>
      </c>
    </row>
    <row r="850" spans="2:5" x14ac:dyDescent="0.2">
      <c r="B850" s="14">
        <v>1987</v>
      </c>
      <c r="C850" s="14">
        <v>1</v>
      </c>
      <c r="D850" s="14">
        <v>8</v>
      </c>
      <c r="E850" s="14">
        <v>37.15</v>
      </c>
    </row>
    <row r="851" spans="2:5" x14ac:dyDescent="0.2">
      <c r="B851" s="14">
        <v>1987</v>
      </c>
      <c r="C851" s="14">
        <v>1</v>
      </c>
      <c r="D851" s="14">
        <v>9</v>
      </c>
      <c r="E851" s="14">
        <v>43.92</v>
      </c>
    </row>
    <row r="852" spans="2:5" x14ac:dyDescent="0.2">
      <c r="B852" s="14">
        <v>1987</v>
      </c>
      <c r="C852" s="14">
        <v>1</v>
      </c>
      <c r="D852" s="14">
        <v>10</v>
      </c>
      <c r="E852" s="14">
        <v>30.98</v>
      </c>
    </row>
    <row r="853" spans="2:5" x14ac:dyDescent="0.2">
      <c r="B853" s="14">
        <v>1987</v>
      </c>
      <c r="C853" s="14">
        <v>1</v>
      </c>
      <c r="D853" s="14">
        <v>11</v>
      </c>
      <c r="E853" s="14">
        <v>34.85</v>
      </c>
    </row>
    <row r="854" spans="2:5" x14ac:dyDescent="0.2">
      <c r="B854" s="14">
        <v>1987</v>
      </c>
      <c r="C854" s="14">
        <v>1</v>
      </c>
      <c r="D854" s="14">
        <v>12</v>
      </c>
      <c r="E854" s="14">
        <v>44.04</v>
      </c>
    </row>
    <row r="855" spans="2:5" x14ac:dyDescent="0.2">
      <c r="B855" s="14">
        <v>1987</v>
      </c>
      <c r="C855" s="14">
        <v>1</v>
      </c>
      <c r="D855" s="14">
        <v>13</v>
      </c>
      <c r="E855" s="14">
        <v>27.95</v>
      </c>
    </row>
    <row r="856" spans="2:5" x14ac:dyDescent="0.2">
      <c r="B856" s="14">
        <v>1987</v>
      </c>
      <c r="C856" s="14">
        <v>1</v>
      </c>
      <c r="D856" s="14">
        <v>14</v>
      </c>
      <c r="E856" s="14">
        <v>43.44</v>
      </c>
    </row>
    <row r="857" spans="2:5" x14ac:dyDescent="0.2">
      <c r="B857" s="14">
        <v>1987</v>
      </c>
      <c r="C857" s="14">
        <v>2</v>
      </c>
      <c r="D857" s="14">
        <v>1</v>
      </c>
      <c r="E857" s="14">
        <v>26.74</v>
      </c>
    </row>
    <row r="858" spans="2:5" x14ac:dyDescent="0.2">
      <c r="B858" s="14">
        <v>1987</v>
      </c>
      <c r="C858" s="14">
        <v>2</v>
      </c>
      <c r="D858" s="14">
        <v>2</v>
      </c>
      <c r="E858" s="14">
        <v>33.03</v>
      </c>
    </row>
    <row r="859" spans="2:5" x14ac:dyDescent="0.2">
      <c r="B859" s="14">
        <v>1987</v>
      </c>
      <c r="C859" s="14">
        <v>2</v>
      </c>
      <c r="D859" s="14">
        <v>3</v>
      </c>
      <c r="E859" s="14">
        <v>32.67</v>
      </c>
    </row>
    <row r="860" spans="2:5" x14ac:dyDescent="0.2">
      <c r="B860" s="14">
        <v>1987</v>
      </c>
      <c r="C860" s="14">
        <v>2</v>
      </c>
      <c r="D860" s="14">
        <v>4</v>
      </c>
      <c r="E860" s="14">
        <v>41.02</v>
      </c>
    </row>
    <row r="861" spans="2:5" x14ac:dyDescent="0.2">
      <c r="B861" s="14">
        <v>1987</v>
      </c>
      <c r="C861" s="14">
        <v>2</v>
      </c>
      <c r="D861" s="14">
        <v>5</v>
      </c>
      <c r="E861" s="14">
        <v>42.47</v>
      </c>
    </row>
    <row r="862" spans="2:5" x14ac:dyDescent="0.2">
      <c r="B862" s="14">
        <v>1987</v>
      </c>
      <c r="C862" s="14">
        <v>2</v>
      </c>
      <c r="D862" s="14">
        <v>6</v>
      </c>
      <c r="E862" s="14">
        <v>44.04</v>
      </c>
    </row>
    <row r="863" spans="2:5" x14ac:dyDescent="0.2">
      <c r="B863" s="14">
        <v>1987</v>
      </c>
      <c r="C863" s="14">
        <v>2</v>
      </c>
      <c r="D863" s="14">
        <v>7</v>
      </c>
      <c r="E863" s="14">
        <v>41.38</v>
      </c>
    </row>
    <row r="864" spans="2:5" x14ac:dyDescent="0.2">
      <c r="B864" s="14">
        <v>1987</v>
      </c>
      <c r="C864" s="14">
        <v>2</v>
      </c>
      <c r="D864" s="14">
        <v>8</v>
      </c>
      <c r="E864" s="14">
        <v>40.049999999999997</v>
      </c>
    </row>
    <row r="865" spans="2:5" x14ac:dyDescent="0.2">
      <c r="B865" s="14">
        <v>1987</v>
      </c>
      <c r="C865" s="14">
        <v>2</v>
      </c>
      <c r="D865" s="14">
        <v>9</v>
      </c>
      <c r="E865" s="14">
        <v>43.2</v>
      </c>
    </row>
    <row r="866" spans="2:5" x14ac:dyDescent="0.2">
      <c r="B866" s="14">
        <v>1987</v>
      </c>
      <c r="C866" s="14">
        <v>2</v>
      </c>
      <c r="D866" s="14">
        <v>10</v>
      </c>
      <c r="E866" s="14">
        <v>45.62</v>
      </c>
    </row>
    <row r="867" spans="2:5" x14ac:dyDescent="0.2">
      <c r="B867" s="14">
        <v>1987</v>
      </c>
      <c r="C867" s="14">
        <v>2</v>
      </c>
      <c r="D867" s="14">
        <v>11</v>
      </c>
      <c r="E867" s="14">
        <v>34</v>
      </c>
    </row>
    <row r="868" spans="2:5" x14ac:dyDescent="0.2">
      <c r="B868" s="14">
        <v>1987</v>
      </c>
      <c r="C868" s="14">
        <v>2</v>
      </c>
      <c r="D868" s="14">
        <v>12</v>
      </c>
      <c r="E868" s="14">
        <v>44.89</v>
      </c>
    </row>
    <row r="869" spans="2:5" x14ac:dyDescent="0.2">
      <c r="B869" s="14">
        <v>1987</v>
      </c>
      <c r="C869" s="14">
        <v>2</v>
      </c>
      <c r="D869" s="14">
        <v>13</v>
      </c>
      <c r="E869" s="14">
        <v>30.25</v>
      </c>
    </row>
    <row r="870" spans="2:5" x14ac:dyDescent="0.2">
      <c r="B870" s="14">
        <v>1987</v>
      </c>
      <c r="C870" s="14">
        <v>2</v>
      </c>
      <c r="D870" s="14">
        <v>14</v>
      </c>
      <c r="E870" s="14">
        <v>44.89</v>
      </c>
    </row>
    <row r="871" spans="2:5" x14ac:dyDescent="0.2">
      <c r="B871" s="14">
        <v>1987</v>
      </c>
      <c r="C871" s="14">
        <v>3</v>
      </c>
      <c r="D871" s="14">
        <v>1</v>
      </c>
      <c r="E871" s="14">
        <v>35.450000000000003</v>
      </c>
    </row>
    <row r="872" spans="2:5" x14ac:dyDescent="0.2">
      <c r="B872" s="14">
        <v>1987</v>
      </c>
      <c r="C872" s="14">
        <v>3</v>
      </c>
      <c r="D872" s="14">
        <v>2</v>
      </c>
      <c r="E872" s="14">
        <v>30.98</v>
      </c>
    </row>
    <row r="873" spans="2:5" x14ac:dyDescent="0.2">
      <c r="B873" s="14">
        <v>1987</v>
      </c>
      <c r="C873" s="14">
        <v>3</v>
      </c>
      <c r="D873" s="14">
        <v>3</v>
      </c>
      <c r="E873" s="14">
        <v>42.47</v>
      </c>
    </row>
    <row r="874" spans="2:5" x14ac:dyDescent="0.2">
      <c r="B874" s="14">
        <v>1987</v>
      </c>
      <c r="C874" s="14">
        <v>3</v>
      </c>
      <c r="D874" s="14">
        <v>4</v>
      </c>
      <c r="E874" s="14">
        <v>46.83</v>
      </c>
    </row>
    <row r="875" spans="2:5" x14ac:dyDescent="0.2">
      <c r="B875" s="14">
        <v>1987</v>
      </c>
      <c r="C875" s="14">
        <v>3</v>
      </c>
      <c r="D875" s="14">
        <v>5</v>
      </c>
      <c r="E875" s="14">
        <v>42.11</v>
      </c>
    </row>
    <row r="876" spans="2:5" x14ac:dyDescent="0.2">
      <c r="B876" s="14">
        <v>1987</v>
      </c>
      <c r="C876" s="14">
        <v>3</v>
      </c>
      <c r="D876" s="14">
        <v>6</v>
      </c>
      <c r="E876" s="14">
        <v>44.04</v>
      </c>
    </row>
    <row r="877" spans="2:5" x14ac:dyDescent="0.2">
      <c r="B877" s="14">
        <v>1987</v>
      </c>
      <c r="C877" s="14">
        <v>3</v>
      </c>
      <c r="D877" s="14">
        <v>7</v>
      </c>
      <c r="E877" s="14">
        <v>43.56</v>
      </c>
    </row>
    <row r="878" spans="2:5" x14ac:dyDescent="0.2">
      <c r="B878" s="14">
        <v>1987</v>
      </c>
      <c r="C878" s="14">
        <v>3</v>
      </c>
      <c r="D878" s="14">
        <v>8</v>
      </c>
      <c r="E878" s="14">
        <v>43.8</v>
      </c>
    </row>
    <row r="879" spans="2:5" x14ac:dyDescent="0.2">
      <c r="B879" s="14">
        <v>1987</v>
      </c>
      <c r="C879" s="14">
        <v>3</v>
      </c>
      <c r="D879" s="14">
        <v>9</v>
      </c>
      <c r="E879" s="14">
        <v>30.01</v>
      </c>
    </row>
    <row r="880" spans="2:5" x14ac:dyDescent="0.2">
      <c r="B880" s="14">
        <v>1987</v>
      </c>
      <c r="C880" s="14">
        <v>3</v>
      </c>
      <c r="D880" s="14">
        <v>10</v>
      </c>
      <c r="E880" s="14">
        <v>43.8</v>
      </c>
    </row>
    <row r="881" spans="2:5" x14ac:dyDescent="0.2">
      <c r="B881" s="14">
        <v>1987</v>
      </c>
      <c r="C881" s="14">
        <v>3</v>
      </c>
      <c r="D881" s="14">
        <v>11</v>
      </c>
      <c r="E881" s="14">
        <v>35.57</v>
      </c>
    </row>
    <row r="882" spans="2:5" x14ac:dyDescent="0.2">
      <c r="B882" s="14">
        <v>1987</v>
      </c>
      <c r="C882" s="14">
        <v>3</v>
      </c>
      <c r="D882" s="14">
        <v>12</v>
      </c>
      <c r="E882" s="14">
        <v>43.44</v>
      </c>
    </row>
    <row r="883" spans="2:5" x14ac:dyDescent="0.2">
      <c r="B883" s="14">
        <v>1987</v>
      </c>
      <c r="C883" s="14">
        <v>3</v>
      </c>
      <c r="D883" s="14">
        <v>13</v>
      </c>
      <c r="E883" s="14">
        <v>39.200000000000003</v>
      </c>
    </row>
    <row r="884" spans="2:5" x14ac:dyDescent="0.2">
      <c r="B884" s="14">
        <v>1987</v>
      </c>
      <c r="C884" s="14">
        <v>3</v>
      </c>
      <c r="D884" s="14">
        <v>14</v>
      </c>
      <c r="E884" s="14">
        <v>42.23</v>
      </c>
    </row>
    <row r="885" spans="2:5" x14ac:dyDescent="0.2">
      <c r="B885" s="14">
        <v>1987</v>
      </c>
      <c r="C885" s="14">
        <v>4</v>
      </c>
      <c r="D885" s="14">
        <v>1</v>
      </c>
      <c r="E885" s="14">
        <v>29.89</v>
      </c>
    </row>
    <row r="886" spans="2:5" x14ac:dyDescent="0.2">
      <c r="B886" s="14">
        <v>1987</v>
      </c>
      <c r="C886" s="14">
        <v>4</v>
      </c>
      <c r="D886" s="14">
        <v>2</v>
      </c>
      <c r="E886" s="14">
        <v>29.28</v>
      </c>
    </row>
    <row r="887" spans="2:5" x14ac:dyDescent="0.2">
      <c r="B887" s="14">
        <v>1987</v>
      </c>
      <c r="C887" s="14">
        <v>4</v>
      </c>
      <c r="D887" s="14">
        <v>3</v>
      </c>
      <c r="E887" s="14">
        <v>40.049999999999997</v>
      </c>
    </row>
    <row r="888" spans="2:5" x14ac:dyDescent="0.2">
      <c r="B888" s="14">
        <v>1987</v>
      </c>
      <c r="C888" s="14">
        <v>4</v>
      </c>
      <c r="D888" s="14">
        <v>4</v>
      </c>
      <c r="E888" s="14">
        <v>40.659999999999997</v>
      </c>
    </row>
    <row r="889" spans="2:5" x14ac:dyDescent="0.2">
      <c r="B889" s="14">
        <v>1987</v>
      </c>
      <c r="C889" s="14">
        <v>4</v>
      </c>
      <c r="D889" s="14">
        <v>5</v>
      </c>
      <c r="E889" s="14">
        <v>42.11</v>
      </c>
    </row>
    <row r="890" spans="2:5" x14ac:dyDescent="0.2">
      <c r="B890" s="14">
        <v>1987</v>
      </c>
      <c r="C890" s="14">
        <v>4</v>
      </c>
      <c r="D890" s="14">
        <v>6</v>
      </c>
      <c r="E890" s="14">
        <v>40.9</v>
      </c>
    </row>
    <row r="891" spans="2:5" x14ac:dyDescent="0.2">
      <c r="B891" s="14">
        <v>1987</v>
      </c>
      <c r="C891" s="14">
        <v>4</v>
      </c>
      <c r="D891" s="14">
        <v>7</v>
      </c>
      <c r="E891" s="14">
        <v>39.57</v>
      </c>
    </row>
    <row r="892" spans="2:5" x14ac:dyDescent="0.2">
      <c r="B892" s="14">
        <v>1987</v>
      </c>
      <c r="C892" s="14">
        <v>4</v>
      </c>
      <c r="D892" s="14">
        <v>8</v>
      </c>
      <c r="E892" s="14">
        <v>27.95</v>
      </c>
    </row>
    <row r="893" spans="2:5" x14ac:dyDescent="0.2">
      <c r="B893" s="14">
        <v>1987</v>
      </c>
      <c r="C893" s="14">
        <v>4</v>
      </c>
      <c r="D893" s="14">
        <v>9</v>
      </c>
      <c r="E893" s="14">
        <v>41.14</v>
      </c>
    </row>
    <row r="894" spans="2:5" x14ac:dyDescent="0.2">
      <c r="B894" s="14">
        <v>1987</v>
      </c>
      <c r="C894" s="14">
        <v>4</v>
      </c>
      <c r="D894" s="14">
        <v>10</v>
      </c>
      <c r="E894" s="14">
        <v>43.32</v>
      </c>
    </row>
    <row r="895" spans="2:5" x14ac:dyDescent="0.2">
      <c r="B895" s="14">
        <v>1987</v>
      </c>
      <c r="C895" s="14">
        <v>4</v>
      </c>
      <c r="D895" s="14">
        <v>11</v>
      </c>
      <c r="E895" s="14">
        <v>42.95</v>
      </c>
    </row>
    <row r="896" spans="2:5" x14ac:dyDescent="0.2">
      <c r="B896" s="14">
        <v>1987</v>
      </c>
      <c r="C896" s="14">
        <v>4</v>
      </c>
      <c r="D896" s="14">
        <v>12</v>
      </c>
      <c r="E896" s="14">
        <v>41.26</v>
      </c>
    </row>
    <row r="897" spans="2:5" x14ac:dyDescent="0.2">
      <c r="B897" s="14">
        <v>1987</v>
      </c>
      <c r="C897" s="14">
        <v>4</v>
      </c>
      <c r="D897" s="14">
        <v>13</v>
      </c>
      <c r="E897" s="14">
        <v>27.47</v>
      </c>
    </row>
    <row r="898" spans="2:5" x14ac:dyDescent="0.2">
      <c r="B898" s="14">
        <v>1987</v>
      </c>
      <c r="C898" s="14">
        <v>4</v>
      </c>
      <c r="D898" s="14">
        <v>14</v>
      </c>
      <c r="E898" s="14">
        <v>44.04</v>
      </c>
    </row>
    <row r="899" spans="2:5" x14ac:dyDescent="0.2">
      <c r="B899" s="14">
        <v>1988</v>
      </c>
      <c r="C899" s="14">
        <v>1</v>
      </c>
      <c r="D899" s="14">
        <v>1</v>
      </c>
      <c r="E899" s="14">
        <v>25.89</v>
      </c>
    </row>
    <row r="900" spans="2:5" x14ac:dyDescent="0.2">
      <c r="B900" s="14">
        <v>1988</v>
      </c>
      <c r="C900" s="14">
        <v>1</v>
      </c>
      <c r="D900" s="14">
        <v>2</v>
      </c>
      <c r="E900" s="14">
        <v>24.93</v>
      </c>
    </row>
    <row r="901" spans="2:5" x14ac:dyDescent="0.2">
      <c r="B901" s="14">
        <v>1988</v>
      </c>
      <c r="C901" s="14">
        <v>1</v>
      </c>
      <c r="D901" s="14">
        <v>3</v>
      </c>
      <c r="E901" s="14">
        <v>38.840000000000003</v>
      </c>
    </row>
    <row r="902" spans="2:5" x14ac:dyDescent="0.2">
      <c r="B902" s="14">
        <v>1988</v>
      </c>
      <c r="C902" s="14">
        <v>1</v>
      </c>
      <c r="D902" s="14">
        <v>4</v>
      </c>
      <c r="E902" s="14">
        <v>36.9</v>
      </c>
    </row>
    <row r="903" spans="2:5" x14ac:dyDescent="0.2">
      <c r="B903" s="14">
        <v>1988</v>
      </c>
      <c r="C903" s="14">
        <v>1</v>
      </c>
      <c r="D903" s="14">
        <v>5</v>
      </c>
      <c r="E903" s="14">
        <v>57.11</v>
      </c>
    </row>
    <row r="904" spans="2:5" x14ac:dyDescent="0.2">
      <c r="B904" s="14">
        <v>1988</v>
      </c>
      <c r="C904" s="14">
        <v>1</v>
      </c>
      <c r="D904" s="14">
        <v>6</v>
      </c>
      <c r="E904" s="14">
        <v>57.47</v>
      </c>
    </row>
    <row r="905" spans="2:5" x14ac:dyDescent="0.2">
      <c r="B905" s="14">
        <v>1988</v>
      </c>
      <c r="C905" s="14">
        <v>1</v>
      </c>
      <c r="D905" s="14">
        <v>7</v>
      </c>
      <c r="E905" s="14">
        <v>69.209999999999994</v>
      </c>
    </row>
    <row r="906" spans="2:5" x14ac:dyDescent="0.2">
      <c r="B906" s="14">
        <v>1988</v>
      </c>
      <c r="C906" s="14">
        <v>1</v>
      </c>
      <c r="D906" s="14">
        <v>8</v>
      </c>
      <c r="E906" s="14">
        <v>60.86</v>
      </c>
    </row>
    <row r="907" spans="2:5" x14ac:dyDescent="0.2">
      <c r="B907" s="14">
        <v>1988</v>
      </c>
      <c r="C907" s="14">
        <v>1</v>
      </c>
      <c r="D907" s="14">
        <v>9</v>
      </c>
      <c r="E907" s="14">
        <v>62.68</v>
      </c>
    </row>
    <row r="908" spans="2:5" x14ac:dyDescent="0.2">
      <c r="B908" s="14">
        <v>1988</v>
      </c>
      <c r="C908" s="14">
        <v>1</v>
      </c>
      <c r="D908" s="14">
        <v>10</v>
      </c>
      <c r="E908" s="14">
        <v>59.29</v>
      </c>
    </row>
    <row r="909" spans="2:5" x14ac:dyDescent="0.2">
      <c r="B909" s="14">
        <v>1988</v>
      </c>
      <c r="C909" s="14">
        <v>1</v>
      </c>
      <c r="D909" s="14">
        <v>11</v>
      </c>
      <c r="E909" s="14">
        <v>65.22</v>
      </c>
    </row>
    <row r="910" spans="2:5" x14ac:dyDescent="0.2">
      <c r="B910" s="14">
        <v>1988</v>
      </c>
      <c r="C910" s="14">
        <v>1</v>
      </c>
      <c r="D910" s="14">
        <v>12</v>
      </c>
      <c r="E910" s="14">
        <v>65.94</v>
      </c>
    </row>
    <row r="911" spans="2:5" x14ac:dyDescent="0.2">
      <c r="B911" s="14">
        <v>1988</v>
      </c>
      <c r="C911" s="14">
        <v>1</v>
      </c>
      <c r="D911" s="14">
        <v>13</v>
      </c>
      <c r="E911" s="14">
        <v>71.39</v>
      </c>
    </row>
    <row r="912" spans="2:5" x14ac:dyDescent="0.2">
      <c r="B912" s="14">
        <v>1988</v>
      </c>
      <c r="C912" s="14">
        <v>1</v>
      </c>
      <c r="D912" s="14">
        <v>14</v>
      </c>
      <c r="E912" s="14">
        <v>63.4</v>
      </c>
    </row>
    <row r="913" spans="2:5" x14ac:dyDescent="0.2">
      <c r="B913" s="14">
        <v>1988</v>
      </c>
      <c r="C913" s="14">
        <v>2</v>
      </c>
      <c r="D913" s="14">
        <v>1</v>
      </c>
      <c r="E913" s="14">
        <v>24.08</v>
      </c>
    </row>
    <row r="914" spans="2:5" x14ac:dyDescent="0.2">
      <c r="B914" s="14">
        <v>1988</v>
      </c>
      <c r="C914" s="14">
        <v>2</v>
      </c>
      <c r="D914" s="14">
        <v>2</v>
      </c>
      <c r="E914" s="14">
        <v>26.01</v>
      </c>
    </row>
    <row r="915" spans="2:5" x14ac:dyDescent="0.2">
      <c r="B915" s="14">
        <v>1988</v>
      </c>
      <c r="C915" s="14">
        <v>2</v>
      </c>
      <c r="D915" s="14">
        <v>3</v>
      </c>
      <c r="E915" s="14">
        <v>33.76</v>
      </c>
    </row>
    <row r="916" spans="2:5" x14ac:dyDescent="0.2">
      <c r="B916" s="14">
        <v>1988</v>
      </c>
      <c r="C916" s="14">
        <v>2</v>
      </c>
      <c r="D916" s="14">
        <v>4</v>
      </c>
      <c r="E916" s="14">
        <v>44.29</v>
      </c>
    </row>
    <row r="917" spans="2:5" x14ac:dyDescent="0.2">
      <c r="B917" s="14">
        <v>1988</v>
      </c>
      <c r="C917" s="14">
        <v>2</v>
      </c>
      <c r="D917" s="14">
        <v>5</v>
      </c>
      <c r="E917" s="14">
        <v>47.43</v>
      </c>
    </row>
    <row r="918" spans="2:5" x14ac:dyDescent="0.2">
      <c r="B918" s="14">
        <v>1988</v>
      </c>
      <c r="C918" s="14">
        <v>2</v>
      </c>
      <c r="D918" s="14">
        <v>6</v>
      </c>
      <c r="E918" s="14">
        <v>70.180000000000007</v>
      </c>
    </row>
    <row r="919" spans="2:5" x14ac:dyDescent="0.2">
      <c r="B919" s="14">
        <v>1988</v>
      </c>
      <c r="C919" s="14">
        <v>2</v>
      </c>
      <c r="D919" s="14">
        <v>7</v>
      </c>
      <c r="E919" s="14">
        <v>60.98</v>
      </c>
    </row>
    <row r="920" spans="2:5" x14ac:dyDescent="0.2">
      <c r="B920" s="14">
        <v>1988</v>
      </c>
      <c r="C920" s="14">
        <v>2</v>
      </c>
      <c r="D920" s="14">
        <v>8</v>
      </c>
      <c r="E920" s="14">
        <v>62.92</v>
      </c>
    </row>
    <row r="921" spans="2:5" x14ac:dyDescent="0.2">
      <c r="B921" s="14">
        <v>1988</v>
      </c>
      <c r="C921" s="14">
        <v>2</v>
      </c>
      <c r="D921" s="14">
        <v>9</v>
      </c>
      <c r="E921" s="14">
        <v>65.34</v>
      </c>
    </row>
    <row r="922" spans="2:5" x14ac:dyDescent="0.2">
      <c r="B922" s="14">
        <v>1988</v>
      </c>
      <c r="C922" s="14">
        <v>2</v>
      </c>
      <c r="D922" s="14">
        <v>10</v>
      </c>
      <c r="E922" s="14">
        <v>56.75</v>
      </c>
    </row>
    <row r="923" spans="2:5" x14ac:dyDescent="0.2">
      <c r="B923" s="14">
        <v>1988</v>
      </c>
      <c r="C923" s="14">
        <v>2</v>
      </c>
      <c r="D923" s="14">
        <v>11</v>
      </c>
      <c r="E923" s="14">
        <v>57.11</v>
      </c>
    </row>
    <row r="924" spans="2:5" x14ac:dyDescent="0.2">
      <c r="B924" s="14">
        <v>1988</v>
      </c>
      <c r="C924" s="14">
        <v>2</v>
      </c>
      <c r="D924" s="14">
        <v>12</v>
      </c>
      <c r="E924" s="14">
        <v>70.66</v>
      </c>
    </row>
    <row r="925" spans="2:5" x14ac:dyDescent="0.2">
      <c r="B925" s="14">
        <v>1988</v>
      </c>
      <c r="C925" s="14">
        <v>2</v>
      </c>
      <c r="D925" s="14">
        <v>13</v>
      </c>
      <c r="E925" s="14">
        <v>68.489999999999995</v>
      </c>
    </row>
    <row r="926" spans="2:5" x14ac:dyDescent="0.2">
      <c r="B926" s="14">
        <v>1988</v>
      </c>
      <c r="C926" s="14">
        <v>2</v>
      </c>
      <c r="D926" s="14">
        <v>14</v>
      </c>
      <c r="E926" s="14">
        <v>69.819999999999993</v>
      </c>
    </row>
    <row r="927" spans="2:5" x14ac:dyDescent="0.2">
      <c r="B927" s="14">
        <v>1988</v>
      </c>
      <c r="C927" s="14">
        <v>3</v>
      </c>
      <c r="D927" s="14">
        <v>1</v>
      </c>
      <c r="E927" s="14">
        <v>29.64</v>
      </c>
    </row>
    <row r="928" spans="2:5" x14ac:dyDescent="0.2">
      <c r="B928" s="14">
        <v>1988</v>
      </c>
      <c r="C928" s="14">
        <v>3</v>
      </c>
      <c r="D928" s="14">
        <v>2</v>
      </c>
      <c r="E928" s="14">
        <v>27.1</v>
      </c>
    </row>
    <row r="929" spans="2:5" x14ac:dyDescent="0.2">
      <c r="B929" s="14">
        <v>1988</v>
      </c>
      <c r="C929" s="14">
        <v>3</v>
      </c>
      <c r="D929" s="14">
        <v>3</v>
      </c>
      <c r="E929" s="14">
        <v>45.37</v>
      </c>
    </row>
    <row r="930" spans="2:5" x14ac:dyDescent="0.2">
      <c r="B930" s="14">
        <v>1988</v>
      </c>
      <c r="C930" s="14">
        <v>3</v>
      </c>
      <c r="D930" s="14">
        <v>4</v>
      </c>
      <c r="E930" s="14">
        <v>65.7</v>
      </c>
    </row>
    <row r="931" spans="2:5" x14ac:dyDescent="0.2">
      <c r="B931" s="14">
        <v>1988</v>
      </c>
      <c r="C931" s="14">
        <v>3</v>
      </c>
      <c r="D931" s="14">
        <v>5</v>
      </c>
      <c r="E931" s="14">
        <v>61.23</v>
      </c>
    </row>
    <row r="932" spans="2:5" x14ac:dyDescent="0.2">
      <c r="B932" s="14">
        <v>1988</v>
      </c>
      <c r="C932" s="14">
        <v>3</v>
      </c>
      <c r="D932" s="14">
        <v>6</v>
      </c>
      <c r="E932" s="14">
        <v>67.760000000000005</v>
      </c>
    </row>
    <row r="933" spans="2:5" x14ac:dyDescent="0.2">
      <c r="B933" s="14">
        <v>1988</v>
      </c>
      <c r="C933" s="14">
        <v>3</v>
      </c>
      <c r="D933" s="14">
        <v>7</v>
      </c>
      <c r="E933" s="14">
        <v>60.38</v>
      </c>
    </row>
    <row r="934" spans="2:5" x14ac:dyDescent="0.2">
      <c r="B934" s="14">
        <v>1988</v>
      </c>
      <c r="C934" s="14">
        <v>3</v>
      </c>
      <c r="D934" s="14">
        <v>8</v>
      </c>
      <c r="E934" s="14">
        <v>66.430000000000007</v>
      </c>
    </row>
    <row r="935" spans="2:5" x14ac:dyDescent="0.2">
      <c r="B935" s="14">
        <v>1988</v>
      </c>
      <c r="C935" s="14">
        <v>3</v>
      </c>
      <c r="D935" s="14">
        <v>9</v>
      </c>
      <c r="E935" s="14">
        <v>50.34</v>
      </c>
    </row>
    <row r="936" spans="2:5" x14ac:dyDescent="0.2">
      <c r="B936" s="14">
        <v>1988</v>
      </c>
      <c r="C936" s="14">
        <v>3</v>
      </c>
      <c r="D936" s="14">
        <v>10</v>
      </c>
      <c r="E936" s="14">
        <v>65.58</v>
      </c>
    </row>
    <row r="937" spans="2:5" x14ac:dyDescent="0.2">
      <c r="B937" s="14">
        <v>1988</v>
      </c>
      <c r="C937" s="14">
        <v>3</v>
      </c>
      <c r="D937" s="14">
        <v>11</v>
      </c>
      <c r="E937" s="14">
        <v>67.03</v>
      </c>
    </row>
    <row r="938" spans="2:5" x14ac:dyDescent="0.2">
      <c r="B938" s="14">
        <v>1988</v>
      </c>
      <c r="C938" s="14">
        <v>3</v>
      </c>
      <c r="D938" s="14">
        <v>12</v>
      </c>
      <c r="E938" s="14">
        <v>56.26</v>
      </c>
    </row>
    <row r="939" spans="2:5" x14ac:dyDescent="0.2">
      <c r="B939" s="14">
        <v>1988</v>
      </c>
      <c r="C939" s="14">
        <v>3</v>
      </c>
      <c r="D939" s="14">
        <v>13</v>
      </c>
      <c r="E939" s="14">
        <v>67.52</v>
      </c>
    </row>
    <row r="940" spans="2:5" x14ac:dyDescent="0.2">
      <c r="B940" s="14">
        <v>1988</v>
      </c>
      <c r="C940" s="14">
        <v>3</v>
      </c>
      <c r="D940" s="14">
        <v>14</v>
      </c>
      <c r="E940" s="14">
        <v>54.81</v>
      </c>
    </row>
    <row r="941" spans="2:5" x14ac:dyDescent="0.2">
      <c r="B941" s="14">
        <v>1988</v>
      </c>
      <c r="C941" s="14">
        <v>4</v>
      </c>
      <c r="D941" s="14">
        <v>1</v>
      </c>
      <c r="E941" s="14">
        <v>32.31</v>
      </c>
    </row>
    <row r="942" spans="2:5" x14ac:dyDescent="0.2">
      <c r="B942" s="14">
        <v>1988</v>
      </c>
      <c r="C942" s="14">
        <v>4</v>
      </c>
      <c r="D942" s="14">
        <v>2</v>
      </c>
      <c r="E942" s="14">
        <v>30.25</v>
      </c>
    </row>
    <row r="943" spans="2:5" x14ac:dyDescent="0.2">
      <c r="B943" s="14">
        <v>1988</v>
      </c>
      <c r="C943" s="14">
        <v>4</v>
      </c>
      <c r="D943" s="14">
        <v>3</v>
      </c>
      <c r="E943" s="14">
        <v>45.86</v>
      </c>
    </row>
    <row r="944" spans="2:5" x14ac:dyDescent="0.2">
      <c r="B944" s="14">
        <v>1988</v>
      </c>
      <c r="C944" s="14">
        <v>4</v>
      </c>
      <c r="D944" s="14">
        <v>4</v>
      </c>
      <c r="E944" s="14">
        <v>45.01</v>
      </c>
    </row>
    <row r="945" spans="2:5" x14ac:dyDescent="0.2">
      <c r="B945" s="14">
        <v>1988</v>
      </c>
      <c r="C945" s="14">
        <v>4</v>
      </c>
      <c r="D945" s="14">
        <v>5</v>
      </c>
      <c r="E945" s="14">
        <v>63.4</v>
      </c>
    </row>
    <row r="946" spans="2:5" x14ac:dyDescent="0.2">
      <c r="B946" s="14">
        <v>1988</v>
      </c>
      <c r="C946" s="14">
        <v>4</v>
      </c>
      <c r="D946" s="14">
        <v>6</v>
      </c>
      <c r="E946" s="14">
        <v>64.86</v>
      </c>
    </row>
    <row r="947" spans="2:5" x14ac:dyDescent="0.2">
      <c r="B947" s="14">
        <v>1988</v>
      </c>
      <c r="C947" s="14">
        <v>4</v>
      </c>
      <c r="D947" s="14">
        <v>7</v>
      </c>
      <c r="E947" s="14">
        <v>62.07</v>
      </c>
    </row>
    <row r="948" spans="2:5" x14ac:dyDescent="0.2">
      <c r="B948" s="14">
        <v>1988</v>
      </c>
      <c r="C948" s="14">
        <v>4</v>
      </c>
      <c r="D948" s="14">
        <v>8</v>
      </c>
      <c r="E948" s="14">
        <v>61.47</v>
      </c>
    </row>
    <row r="949" spans="2:5" x14ac:dyDescent="0.2">
      <c r="B949" s="14">
        <v>1988</v>
      </c>
      <c r="C949" s="14">
        <v>4</v>
      </c>
      <c r="D949" s="14">
        <v>9</v>
      </c>
      <c r="E949" s="14">
        <v>63.28</v>
      </c>
    </row>
    <row r="950" spans="2:5" x14ac:dyDescent="0.2">
      <c r="B950" s="14">
        <v>1988</v>
      </c>
      <c r="C950" s="14">
        <v>4</v>
      </c>
      <c r="D950" s="14">
        <v>10</v>
      </c>
      <c r="E950" s="14">
        <v>55.78</v>
      </c>
    </row>
    <row r="951" spans="2:5" x14ac:dyDescent="0.2">
      <c r="B951" s="14">
        <v>1988</v>
      </c>
      <c r="C951" s="14">
        <v>4</v>
      </c>
      <c r="D951" s="14">
        <v>11</v>
      </c>
      <c r="E951" s="14">
        <v>54.69</v>
      </c>
    </row>
    <row r="952" spans="2:5" x14ac:dyDescent="0.2">
      <c r="B952" s="14">
        <v>1988</v>
      </c>
      <c r="C952" s="14">
        <v>4</v>
      </c>
      <c r="D952" s="14">
        <v>12</v>
      </c>
      <c r="E952" s="14">
        <v>58.93</v>
      </c>
    </row>
    <row r="953" spans="2:5" x14ac:dyDescent="0.2">
      <c r="B953" s="14">
        <v>1988</v>
      </c>
      <c r="C953" s="14">
        <v>4</v>
      </c>
      <c r="D953" s="14">
        <v>13</v>
      </c>
      <c r="E953" s="14">
        <v>64.61</v>
      </c>
    </row>
    <row r="954" spans="2:5" x14ac:dyDescent="0.2">
      <c r="B954" s="14">
        <v>1988</v>
      </c>
      <c r="C954" s="14">
        <v>4</v>
      </c>
      <c r="D954" s="14">
        <v>14</v>
      </c>
      <c r="E954" s="14">
        <v>68</v>
      </c>
    </row>
    <row r="955" spans="2:5" x14ac:dyDescent="0.2">
      <c r="B955" s="14">
        <v>1989</v>
      </c>
      <c r="C955" s="14">
        <v>1</v>
      </c>
      <c r="D955" s="14">
        <v>1</v>
      </c>
      <c r="E955" s="14">
        <v>14.28</v>
      </c>
    </row>
    <row r="956" spans="2:5" x14ac:dyDescent="0.2">
      <c r="B956" s="14">
        <v>1989</v>
      </c>
      <c r="C956" s="14">
        <v>1</v>
      </c>
      <c r="D956" s="14">
        <v>2</v>
      </c>
      <c r="E956" s="14">
        <v>20.329999999999998</v>
      </c>
    </row>
    <row r="957" spans="2:5" x14ac:dyDescent="0.2">
      <c r="B957" s="14">
        <v>1989</v>
      </c>
      <c r="C957" s="14">
        <v>1</v>
      </c>
      <c r="D957" s="14">
        <v>3</v>
      </c>
      <c r="E957" s="14">
        <v>28.92</v>
      </c>
    </row>
    <row r="958" spans="2:5" x14ac:dyDescent="0.2">
      <c r="B958" s="14">
        <v>1989</v>
      </c>
      <c r="C958" s="14">
        <v>1</v>
      </c>
      <c r="D958" s="14">
        <v>4</v>
      </c>
      <c r="E958" s="14">
        <v>34.85</v>
      </c>
    </row>
    <row r="959" spans="2:5" x14ac:dyDescent="0.2">
      <c r="B959" s="14">
        <v>1989</v>
      </c>
      <c r="C959" s="14">
        <v>1</v>
      </c>
      <c r="D959" s="14">
        <v>5</v>
      </c>
      <c r="E959" s="14">
        <v>39.32</v>
      </c>
    </row>
    <row r="960" spans="2:5" x14ac:dyDescent="0.2">
      <c r="B960" s="14">
        <v>1989</v>
      </c>
      <c r="C960" s="14">
        <v>1</v>
      </c>
      <c r="D960" s="14">
        <v>6</v>
      </c>
      <c r="E960" s="14">
        <v>41.62</v>
      </c>
    </row>
    <row r="961" spans="2:5" x14ac:dyDescent="0.2">
      <c r="B961" s="14">
        <v>1989</v>
      </c>
      <c r="C961" s="14">
        <v>1</v>
      </c>
      <c r="D961" s="14">
        <v>7</v>
      </c>
      <c r="E961" s="14">
        <v>40.049999999999997</v>
      </c>
    </row>
    <row r="962" spans="2:5" x14ac:dyDescent="0.2">
      <c r="B962" s="14">
        <v>1989</v>
      </c>
      <c r="C962" s="14">
        <v>1</v>
      </c>
      <c r="D962" s="14">
        <v>8</v>
      </c>
      <c r="E962" s="14">
        <v>44.89</v>
      </c>
    </row>
    <row r="963" spans="2:5" x14ac:dyDescent="0.2">
      <c r="B963" s="14">
        <v>1989</v>
      </c>
      <c r="C963" s="14">
        <v>1</v>
      </c>
      <c r="D963" s="14">
        <v>9</v>
      </c>
      <c r="E963" s="14">
        <v>41.87</v>
      </c>
    </row>
    <row r="964" spans="2:5" x14ac:dyDescent="0.2">
      <c r="B964" s="14">
        <v>1989</v>
      </c>
      <c r="C964" s="14">
        <v>1</v>
      </c>
      <c r="D964" s="14">
        <v>10</v>
      </c>
      <c r="E964" s="14">
        <v>37.630000000000003</v>
      </c>
    </row>
    <row r="965" spans="2:5" x14ac:dyDescent="0.2">
      <c r="B965" s="14">
        <v>1989</v>
      </c>
      <c r="C965" s="14">
        <v>1</v>
      </c>
      <c r="D965" s="14">
        <v>11</v>
      </c>
      <c r="E965" s="14">
        <v>39.450000000000003</v>
      </c>
    </row>
    <row r="966" spans="2:5" x14ac:dyDescent="0.2">
      <c r="B966" s="14">
        <v>1989</v>
      </c>
      <c r="C966" s="14">
        <v>1</v>
      </c>
      <c r="D966" s="14">
        <v>12</v>
      </c>
      <c r="E966" s="14">
        <v>37.51</v>
      </c>
    </row>
    <row r="967" spans="2:5" x14ac:dyDescent="0.2">
      <c r="B967" s="14">
        <v>1989</v>
      </c>
      <c r="C967" s="14">
        <v>1</v>
      </c>
      <c r="D967" s="14">
        <v>13</v>
      </c>
      <c r="E967" s="14">
        <v>36.06</v>
      </c>
    </row>
    <row r="968" spans="2:5" x14ac:dyDescent="0.2">
      <c r="B968" s="14">
        <v>1989</v>
      </c>
      <c r="C968" s="14">
        <v>1</v>
      </c>
      <c r="D968" s="14">
        <v>14</v>
      </c>
      <c r="E968" s="14">
        <v>42.83</v>
      </c>
    </row>
    <row r="969" spans="2:5" x14ac:dyDescent="0.2">
      <c r="B969" s="14">
        <v>1989</v>
      </c>
      <c r="C969" s="14">
        <v>2</v>
      </c>
      <c r="D969" s="14">
        <v>1</v>
      </c>
      <c r="E969" s="14">
        <v>15.37</v>
      </c>
    </row>
    <row r="970" spans="2:5" x14ac:dyDescent="0.2">
      <c r="B970" s="14">
        <v>1989</v>
      </c>
      <c r="C970" s="14">
        <v>2</v>
      </c>
      <c r="D970" s="14">
        <v>2</v>
      </c>
      <c r="E970" s="14">
        <v>15.85</v>
      </c>
    </row>
    <row r="971" spans="2:5" x14ac:dyDescent="0.2">
      <c r="B971" s="14">
        <v>1989</v>
      </c>
      <c r="C971" s="14">
        <v>2</v>
      </c>
      <c r="D971" s="14">
        <v>3</v>
      </c>
      <c r="E971" s="14">
        <v>30.98</v>
      </c>
    </row>
    <row r="972" spans="2:5" x14ac:dyDescent="0.2">
      <c r="B972" s="14">
        <v>1989</v>
      </c>
      <c r="C972" s="14">
        <v>2</v>
      </c>
      <c r="D972" s="14">
        <v>4</v>
      </c>
      <c r="E972" s="14">
        <v>37.99</v>
      </c>
    </row>
    <row r="973" spans="2:5" x14ac:dyDescent="0.2">
      <c r="B973" s="14">
        <v>1989</v>
      </c>
      <c r="C973" s="14">
        <v>2</v>
      </c>
      <c r="D973" s="14">
        <v>5</v>
      </c>
      <c r="E973" s="14">
        <v>38.72</v>
      </c>
    </row>
    <row r="974" spans="2:5" x14ac:dyDescent="0.2">
      <c r="B974" s="14">
        <v>1989</v>
      </c>
      <c r="C974" s="14">
        <v>2</v>
      </c>
      <c r="D974" s="14">
        <v>6</v>
      </c>
      <c r="E974" s="14">
        <v>47.55</v>
      </c>
    </row>
    <row r="975" spans="2:5" x14ac:dyDescent="0.2">
      <c r="B975" s="14">
        <v>1989</v>
      </c>
      <c r="C975" s="14">
        <v>2</v>
      </c>
      <c r="D975" s="14">
        <v>7</v>
      </c>
      <c r="E975" s="14">
        <v>45.62</v>
      </c>
    </row>
    <row r="976" spans="2:5" x14ac:dyDescent="0.2">
      <c r="B976" s="14">
        <v>1989</v>
      </c>
      <c r="C976" s="14">
        <v>2</v>
      </c>
      <c r="D976" s="14">
        <v>8</v>
      </c>
      <c r="E976" s="14">
        <v>37.630000000000003</v>
      </c>
    </row>
    <row r="977" spans="2:5" x14ac:dyDescent="0.2">
      <c r="B977" s="14">
        <v>1989</v>
      </c>
      <c r="C977" s="14">
        <v>2</v>
      </c>
      <c r="D977" s="14">
        <v>9</v>
      </c>
      <c r="E977" s="14">
        <v>44.41</v>
      </c>
    </row>
    <row r="978" spans="2:5" x14ac:dyDescent="0.2">
      <c r="B978" s="14">
        <v>1989</v>
      </c>
      <c r="C978" s="14">
        <v>2</v>
      </c>
      <c r="D978" s="14">
        <v>10</v>
      </c>
      <c r="E978" s="14">
        <v>43.2</v>
      </c>
    </row>
    <row r="979" spans="2:5" x14ac:dyDescent="0.2">
      <c r="B979" s="14">
        <v>1989</v>
      </c>
      <c r="C979" s="14">
        <v>2</v>
      </c>
      <c r="D979" s="14">
        <v>11</v>
      </c>
      <c r="E979" s="14">
        <v>32.19</v>
      </c>
    </row>
    <row r="980" spans="2:5" x14ac:dyDescent="0.2">
      <c r="B980" s="14">
        <v>1989</v>
      </c>
      <c r="C980" s="14">
        <v>2</v>
      </c>
      <c r="D980" s="14">
        <v>12</v>
      </c>
      <c r="E980" s="14">
        <v>41.87</v>
      </c>
    </row>
    <row r="981" spans="2:5" x14ac:dyDescent="0.2">
      <c r="B981" s="14">
        <v>1989</v>
      </c>
      <c r="C981" s="14">
        <v>2</v>
      </c>
      <c r="D981" s="14">
        <v>13</v>
      </c>
      <c r="E981" s="14">
        <v>42.35</v>
      </c>
    </row>
    <row r="982" spans="2:5" x14ac:dyDescent="0.2">
      <c r="B982" s="14">
        <v>1989</v>
      </c>
      <c r="C982" s="14">
        <v>2</v>
      </c>
      <c r="D982" s="14">
        <v>14</v>
      </c>
      <c r="E982" s="14">
        <v>49</v>
      </c>
    </row>
    <row r="983" spans="2:5" x14ac:dyDescent="0.2">
      <c r="B983" s="14">
        <v>1989</v>
      </c>
      <c r="C983" s="14">
        <v>3</v>
      </c>
      <c r="D983" s="14">
        <v>1</v>
      </c>
      <c r="E983" s="14">
        <v>18.39</v>
      </c>
    </row>
    <row r="984" spans="2:5" x14ac:dyDescent="0.2">
      <c r="B984" s="14">
        <v>1989</v>
      </c>
      <c r="C984" s="14">
        <v>3</v>
      </c>
      <c r="D984" s="14">
        <v>2</v>
      </c>
      <c r="E984" s="14">
        <v>16.09</v>
      </c>
    </row>
    <row r="985" spans="2:5" x14ac:dyDescent="0.2">
      <c r="B985" s="14">
        <v>1989</v>
      </c>
      <c r="C985" s="14">
        <v>3</v>
      </c>
      <c r="D985" s="14">
        <v>3</v>
      </c>
      <c r="E985" s="14">
        <v>37.75</v>
      </c>
    </row>
    <row r="986" spans="2:5" x14ac:dyDescent="0.2">
      <c r="B986" s="14">
        <v>1989</v>
      </c>
      <c r="C986" s="14">
        <v>3</v>
      </c>
      <c r="D986" s="14">
        <v>4</v>
      </c>
      <c r="E986" s="14">
        <v>42.11</v>
      </c>
    </row>
    <row r="987" spans="2:5" x14ac:dyDescent="0.2">
      <c r="B987" s="14">
        <v>1989</v>
      </c>
      <c r="C987" s="14">
        <v>3</v>
      </c>
      <c r="D987" s="14">
        <v>5</v>
      </c>
      <c r="E987" s="14">
        <v>37.270000000000003</v>
      </c>
    </row>
    <row r="988" spans="2:5" x14ac:dyDescent="0.2">
      <c r="B988" s="14">
        <v>1989</v>
      </c>
      <c r="C988" s="14">
        <v>3</v>
      </c>
      <c r="D988" s="14">
        <v>6</v>
      </c>
      <c r="E988" s="14">
        <v>43.8</v>
      </c>
    </row>
    <row r="989" spans="2:5" x14ac:dyDescent="0.2">
      <c r="B989" s="14">
        <v>1989</v>
      </c>
      <c r="C989" s="14">
        <v>3</v>
      </c>
      <c r="D989" s="14">
        <v>7</v>
      </c>
      <c r="E989" s="14">
        <v>37.99</v>
      </c>
    </row>
    <row r="990" spans="2:5" x14ac:dyDescent="0.2">
      <c r="B990" s="14">
        <v>1989</v>
      </c>
      <c r="C990" s="14">
        <v>3</v>
      </c>
      <c r="D990" s="14">
        <v>8</v>
      </c>
      <c r="E990" s="14">
        <v>47.67</v>
      </c>
    </row>
    <row r="991" spans="2:5" x14ac:dyDescent="0.2">
      <c r="B991" s="14">
        <v>1989</v>
      </c>
      <c r="C991" s="14">
        <v>3</v>
      </c>
      <c r="D991" s="14">
        <v>9</v>
      </c>
      <c r="E991" s="14">
        <v>39.32</v>
      </c>
    </row>
    <row r="992" spans="2:5" x14ac:dyDescent="0.2">
      <c r="B992" s="14">
        <v>1989</v>
      </c>
      <c r="C992" s="14">
        <v>3</v>
      </c>
      <c r="D992" s="14">
        <v>10</v>
      </c>
      <c r="E992" s="14">
        <v>47.19</v>
      </c>
    </row>
    <row r="993" spans="2:5" x14ac:dyDescent="0.2">
      <c r="B993" s="14">
        <v>1989</v>
      </c>
      <c r="C993" s="14">
        <v>3</v>
      </c>
      <c r="D993" s="14">
        <v>11</v>
      </c>
      <c r="E993" s="14">
        <v>40.409999999999997</v>
      </c>
    </row>
    <row r="994" spans="2:5" x14ac:dyDescent="0.2">
      <c r="B994" s="14">
        <v>1989</v>
      </c>
      <c r="C994" s="14">
        <v>3</v>
      </c>
      <c r="D994" s="14">
        <v>12</v>
      </c>
      <c r="E994" s="14">
        <v>38.96</v>
      </c>
    </row>
    <row r="995" spans="2:5" x14ac:dyDescent="0.2">
      <c r="B995" s="14">
        <v>1989</v>
      </c>
      <c r="C995" s="14">
        <v>3</v>
      </c>
      <c r="D995" s="14">
        <v>13</v>
      </c>
      <c r="E995" s="14">
        <v>37.630000000000003</v>
      </c>
    </row>
    <row r="996" spans="2:5" x14ac:dyDescent="0.2">
      <c r="B996" s="14">
        <v>1989</v>
      </c>
      <c r="C996" s="14">
        <v>3</v>
      </c>
      <c r="D996" s="14">
        <v>14</v>
      </c>
      <c r="E996" s="14">
        <v>43.2</v>
      </c>
    </row>
    <row r="997" spans="2:5" x14ac:dyDescent="0.2">
      <c r="B997" s="14">
        <v>1989</v>
      </c>
      <c r="C997" s="14">
        <v>4</v>
      </c>
      <c r="D997" s="14">
        <v>1</v>
      </c>
      <c r="E997" s="14">
        <v>21.3</v>
      </c>
    </row>
    <row r="998" spans="2:5" x14ac:dyDescent="0.2">
      <c r="B998" s="14">
        <v>1989</v>
      </c>
      <c r="C998" s="14">
        <v>4</v>
      </c>
      <c r="D998" s="14">
        <v>2</v>
      </c>
      <c r="E998" s="14">
        <v>20.09</v>
      </c>
    </row>
    <row r="999" spans="2:5" x14ac:dyDescent="0.2">
      <c r="B999" s="14">
        <v>1989</v>
      </c>
      <c r="C999" s="14">
        <v>4</v>
      </c>
      <c r="D999" s="14">
        <v>3</v>
      </c>
      <c r="E999" s="14">
        <v>41.26</v>
      </c>
    </row>
    <row r="1000" spans="2:5" x14ac:dyDescent="0.2">
      <c r="B1000" s="14">
        <v>1989</v>
      </c>
      <c r="C1000" s="14">
        <v>4</v>
      </c>
      <c r="D1000" s="14">
        <v>4</v>
      </c>
      <c r="E1000" s="14">
        <v>35.090000000000003</v>
      </c>
    </row>
    <row r="1001" spans="2:5" x14ac:dyDescent="0.2">
      <c r="B1001" s="14">
        <v>1989</v>
      </c>
      <c r="C1001" s="14">
        <v>4</v>
      </c>
      <c r="D1001" s="14">
        <v>5</v>
      </c>
      <c r="E1001" s="14">
        <v>42.83</v>
      </c>
    </row>
    <row r="1002" spans="2:5" x14ac:dyDescent="0.2">
      <c r="B1002" s="14">
        <v>1989</v>
      </c>
      <c r="C1002" s="14">
        <v>4</v>
      </c>
      <c r="D1002" s="14">
        <v>6</v>
      </c>
      <c r="E1002" s="14">
        <v>36.78</v>
      </c>
    </row>
    <row r="1003" spans="2:5" x14ac:dyDescent="0.2">
      <c r="B1003" s="14">
        <v>1989</v>
      </c>
      <c r="C1003" s="14">
        <v>4</v>
      </c>
      <c r="D1003" s="14">
        <v>7</v>
      </c>
      <c r="E1003" s="14">
        <v>37.630000000000003</v>
      </c>
    </row>
    <row r="1004" spans="2:5" x14ac:dyDescent="0.2">
      <c r="B1004" s="14">
        <v>1989</v>
      </c>
      <c r="C1004" s="14">
        <v>4</v>
      </c>
      <c r="D1004" s="14">
        <v>8</v>
      </c>
      <c r="E1004" s="14">
        <v>39.81</v>
      </c>
    </row>
    <row r="1005" spans="2:5" x14ac:dyDescent="0.2">
      <c r="B1005" s="14">
        <v>1989</v>
      </c>
      <c r="C1005" s="14">
        <v>4</v>
      </c>
      <c r="D1005" s="14">
        <v>9</v>
      </c>
      <c r="E1005" s="14">
        <v>39.32</v>
      </c>
    </row>
    <row r="1006" spans="2:5" x14ac:dyDescent="0.2">
      <c r="B1006" s="14">
        <v>1989</v>
      </c>
      <c r="C1006" s="14">
        <v>4</v>
      </c>
      <c r="D1006" s="14">
        <v>10</v>
      </c>
      <c r="E1006" s="14">
        <v>34.85</v>
      </c>
    </row>
    <row r="1007" spans="2:5" x14ac:dyDescent="0.2">
      <c r="B1007" s="14">
        <v>1989</v>
      </c>
      <c r="C1007" s="14">
        <v>4</v>
      </c>
      <c r="D1007" s="14">
        <v>11</v>
      </c>
      <c r="E1007" s="14">
        <v>39.32</v>
      </c>
    </row>
    <row r="1008" spans="2:5" x14ac:dyDescent="0.2">
      <c r="B1008" s="14">
        <v>1989</v>
      </c>
      <c r="C1008" s="14">
        <v>4</v>
      </c>
      <c r="D1008" s="14">
        <v>12</v>
      </c>
      <c r="E1008" s="14">
        <v>36.42</v>
      </c>
    </row>
    <row r="1009" spans="2:5" x14ac:dyDescent="0.2">
      <c r="B1009" s="14">
        <v>1989</v>
      </c>
      <c r="C1009" s="14">
        <v>4</v>
      </c>
      <c r="D1009" s="14">
        <v>13</v>
      </c>
      <c r="E1009" s="14">
        <v>33.64</v>
      </c>
    </row>
    <row r="1010" spans="2:5" x14ac:dyDescent="0.2">
      <c r="B1010" s="14">
        <v>1989</v>
      </c>
      <c r="C1010" s="14">
        <v>4</v>
      </c>
      <c r="D1010" s="14">
        <v>14</v>
      </c>
      <c r="E1010" s="14">
        <v>48.4</v>
      </c>
    </row>
    <row r="1011" spans="2:5" x14ac:dyDescent="0.2">
      <c r="B1011" s="14">
        <v>1990</v>
      </c>
      <c r="C1011" s="14">
        <v>1</v>
      </c>
      <c r="D1011" s="14">
        <v>1</v>
      </c>
      <c r="E1011" s="14">
        <v>25.05</v>
      </c>
    </row>
    <row r="1012" spans="2:5" x14ac:dyDescent="0.2">
      <c r="B1012" s="14">
        <v>1990</v>
      </c>
      <c r="C1012" s="14">
        <v>1</v>
      </c>
      <c r="D1012" s="14">
        <v>2</v>
      </c>
      <c r="E1012" s="14">
        <v>23.11</v>
      </c>
    </row>
    <row r="1013" spans="2:5" x14ac:dyDescent="0.2">
      <c r="B1013" s="14">
        <v>1990</v>
      </c>
      <c r="C1013" s="14">
        <v>1</v>
      </c>
      <c r="D1013" s="14">
        <v>3</v>
      </c>
      <c r="E1013" s="14">
        <v>36.299999999999997</v>
      </c>
    </row>
    <row r="1014" spans="2:5" x14ac:dyDescent="0.2">
      <c r="B1014" s="14">
        <v>1990</v>
      </c>
      <c r="C1014" s="14">
        <v>1</v>
      </c>
      <c r="D1014" s="14">
        <v>4</v>
      </c>
      <c r="E1014" s="14">
        <v>38.96</v>
      </c>
    </row>
    <row r="1015" spans="2:5" x14ac:dyDescent="0.2">
      <c r="B1015" s="14">
        <v>1990</v>
      </c>
      <c r="C1015" s="14">
        <v>1</v>
      </c>
      <c r="D1015" s="14">
        <v>5</v>
      </c>
      <c r="E1015" s="14">
        <v>45.13</v>
      </c>
    </row>
    <row r="1016" spans="2:5" x14ac:dyDescent="0.2">
      <c r="B1016" s="14">
        <v>1990</v>
      </c>
      <c r="C1016" s="14">
        <v>1</v>
      </c>
      <c r="D1016" s="14">
        <v>6</v>
      </c>
      <c r="E1016" s="14">
        <v>46.83</v>
      </c>
    </row>
    <row r="1017" spans="2:5" x14ac:dyDescent="0.2">
      <c r="B1017" s="14">
        <v>1990</v>
      </c>
      <c r="C1017" s="14">
        <v>1</v>
      </c>
      <c r="D1017" s="14">
        <v>7</v>
      </c>
      <c r="E1017" s="14">
        <v>38.96</v>
      </c>
    </row>
    <row r="1018" spans="2:5" x14ac:dyDescent="0.2">
      <c r="B1018" s="14">
        <v>1990</v>
      </c>
      <c r="C1018" s="14">
        <v>1</v>
      </c>
      <c r="D1018" s="14">
        <v>8</v>
      </c>
      <c r="E1018" s="14">
        <v>48.76</v>
      </c>
    </row>
    <row r="1019" spans="2:5" x14ac:dyDescent="0.2">
      <c r="B1019" s="14">
        <v>1990</v>
      </c>
      <c r="C1019" s="14">
        <v>1</v>
      </c>
      <c r="D1019" s="14">
        <v>9</v>
      </c>
      <c r="E1019" s="14">
        <v>52.51</v>
      </c>
    </row>
    <row r="1020" spans="2:5" x14ac:dyDescent="0.2">
      <c r="B1020" s="14">
        <v>1990</v>
      </c>
      <c r="C1020" s="14">
        <v>1</v>
      </c>
      <c r="D1020" s="14">
        <v>10</v>
      </c>
      <c r="E1020" s="14">
        <v>50.82</v>
      </c>
    </row>
    <row r="1021" spans="2:5" x14ac:dyDescent="0.2">
      <c r="B1021" s="14">
        <v>1990</v>
      </c>
      <c r="C1021" s="14">
        <v>1</v>
      </c>
      <c r="D1021" s="14">
        <v>11</v>
      </c>
      <c r="E1021" s="14">
        <v>45.01</v>
      </c>
    </row>
    <row r="1022" spans="2:5" x14ac:dyDescent="0.2">
      <c r="B1022" s="14">
        <v>1990</v>
      </c>
      <c r="C1022" s="14">
        <v>1</v>
      </c>
      <c r="D1022" s="14">
        <v>12</v>
      </c>
      <c r="E1022" s="14">
        <v>51.18</v>
      </c>
    </row>
    <row r="1023" spans="2:5" x14ac:dyDescent="0.2">
      <c r="B1023" s="14">
        <v>1990</v>
      </c>
      <c r="C1023" s="14">
        <v>1</v>
      </c>
      <c r="D1023" s="14">
        <v>13</v>
      </c>
      <c r="E1023" s="14">
        <v>28.19</v>
      </c>
    </row>
    <row r="1024" spans="2:5" x14ac:dyDescent="0.2">
      <c r="B1024" s="14">
        <v>1990</v>
      </c>
      <c r="C1024" s="14">
        <v>1</v>
      </c>
      <c r="D1024" s="14">
        <v>14</v>
      </c>
      <c r="E1024" s="14">
        <v>52.27</v>
      </c>
    </row>
    <row r="1025" spans="2:5" x14ac:dyDescent="0.2">
      <c r="B1025" s="14">
        <v>1990</v>
      </c>
      <c r="C1025" s="14">
        <v>2</v>
      </c>
      <c r="D1025" s="14">
        <v>1</v>
      </c>
      <c r="E1025" s="14">
        <v>22.75</v>
      </c>
    </row>
    <row r="1026" spans="2:5" x14ac:dyDescent="0.2">
      <c r="B1026" s="14">
        <v>1990</v>
      </c>
      <c r="C1026" s="14">
        <v>2</v>
      </c>
      <c r="D1026" s="14">
        <v>2</v>
      </c>
      <c r="E1026" s="14">
        <v>25.89</v>
      </c>
    </row>
    <row r="1027" spans="2:5" x14ac:dyDescent="0.2">
      <c r="B1027" s="14">
        <v>1990</v>
      </c>
      <c r="C1027" s="14">
        <v>2</v>
      </c>
      <c r="D1027" s="14">
        <v>3</v>
      </c>
      <c r="E1027" s="14">
        <v>35.450000000000003</v>
      </c>
    </row>
    <row r="1028" spans="2:5" x14ac:dyDescent="0.2">
      <c r="B1028" s="14">
        <v>1990</v>
      </c>
      <c r="C1028" s="14">
        <v>2</v>
      </c>
      <c r="D1028" s="14">
        <v>4</v>
      </c>
      <c r="E1028" s="14">
        <v>47.43</v>
      </c>
    </row>
    <row r="1029" spans="2:5" x14ac:dyDescent="0.2">
      <c r="B1029" s="14">
        <v>1990</v>
      </c>
      <c r="C1029" s="14">
        <v>2</v>
      </c>
      <c r="D1029" s="14">
        <v>5</v>
      </c>
      <c r="E1029" s="14">
        <v>51.42</v>
      </c>
    </row>
    <row r="1030" spans="2:5" x14ac:dyDescent="0.2">
      <c r="B1030" s="14">
        <v>1990</v>
      </c>
      <c r="C1030" s="14">
        <v>2</v>
      </c>
      <c r="D1030" s="14">
        <v>6</v>
      </c>
      <c r="E1030" s="14">
        <v>49.97</v>
      </c>
    </row>
    <row r="1031" spans="2:5" x14ac:dyDescent="0.2">
      <c r="B1031" s="14">
        <v>1990</v>
      </c>
      <c r="C1031" s="14">
        <v>2</v>
      </c>
      <c r="D1031" s="14">
        <v>7</v>
      </c>
      <c r="E1031" s="14">
        <v>43.32</v>
      </c>
    </row>
    <row r="1032" spans="2:5" x14ac:dyDescent="0.2">
      <c r="B1032" s="14">
        <v>1990</v>
      </c>
      <c r="C1032" s="14">
        <v>2</v>
      </c>
      <c r="D1032" s="14">
        <v>8</v>
      </c>
      <c r="E1032" s="14">
        <v>48.28</v>
      </c>
    </row>
    <row r="1033" spans="2:5" x14ac:dyDescent="0.2">
      <c r="B1033" s="14">
        <v>1990</v>
      </c>
      <c r="C1033" s="14">
        <v>2</v>
      </c>
      <c r="D1033" s="14">
        <v>9</v>
      </c>
      <c r="E1033" s="14">
        <v>49.73</v>
      </c>
    </row>
    <row r="1034" spans="2:5" x14ac:dyDescent="0.2">
      <c r="B1034" s="14">
        <v>1990</v>
      </c>
      <c r="C1034" s="14">
        <v>2</v>
      </c>
      <c r="D1034" s="14">
        <v>10</v>
      </c>
      <c r="E1034" s="14">
        <v>54.33</v>
      </c>
    </row>
    <row r="1035" spans="2:5" x14ac:dyDescent="0.2">
      <c r="B1035" s="14">
        <v>1990</v>
      </c>
      <c r="C1035" s="14">
        <v>2</v>
      </c>
      <c r="D1035" s="14">
        <v>11</v>
      </c>
      <c r="E1035" s="14">
        <v>45.5</v>
      </c>
    </row>
    <row r="1036" spans="2:5" x14ac:dyDescent="0.2">
      <c r="B1036" s="14">
        <v>1990</v>
      </c>
      <c r="C1036" s="14">
        <v>2</v>
      </c>
      <c r="D1036" s="14">
        <v>12</v>
      </c>
      <c r="E1036" s="14">
        <v>44.89</v>
      </c>
    </row>
    <row r="1037" spans="2:5" x14ac:dyDescent="0.2">
      <c r="B1037" s="14">
        <v>1990</v>
      </c>
      <c r="C1037" s="14">
        <v>2</v>
      </c>
      <c r="D1037" s="14">
        <v>13</v>
      </c>
      <c r="E1037" s="14">
        <v>34.97</v>
      </c>
    </row>
    <row r="1038" spans="2:5" x14ac:dyDescent="0.2">
      <c r="B1038" s="14">
        <v>1990</v>
      </c>
      <c r="C1038" s="14">
        <v>2</v>
      </c>
      <c r="D1038" s="14">
        <v>14</v>
      </c>
      <c r="E1038" s="14">
        <v>51.18</v>
      </c>
    </row>
    <row r="1039" spans="2:5" x14ac:dyDescent="0.2">
      <c r="B1039" s="14">
        <v>1990</v>
      </c>
      <c r="C1039" s="14">
        <v>3</v>
      </c>
      <c r="D1039" s="14">
        <v>1</v>
      </c>
      <c r="E1039" s="14">
        <v>31.1</v>
      </c>
    </row>
    <row r="1040" spans="2:5" x14ac:dyDescent="0.2">
      <c r="B1040" s="14">
        <v>1990</v>
      </c>
      <c r="C1040" s="14">
        <v>3</v>
      </c>
      <c r="D1040" s="14">
        <v>2</v>
      </c>
      <c r="E1040" s="14">
        <v>26.38</v>
      </c>
    </row>
    <row r="1041" spans="2:5" x14ac:dyDescent="0.2">
      <c r="B1041" s="14">
        <v>1990</v>
      </c>
      <c r="C1041" s="14">
        <v>3</v>
      </c>
      <c r="D1041" s="14">
        <v>3</v>
      </c>
      <c r="E1041" s="14">
        <v>47.79</v>
      </c>
    </row>
    <row r="1042" spans="2:5" x14ac:dyDescent="0.2">
      <c r="B1042" s="14">
        <v>1990</v>
      </c>
      <c r="C1042" s="14">
        <v>3</v>
      </c>
      <c r="D1042" s="14">
        <v>4</v>
      </c>
      <c r="E1042" s="14">
        <v>53.97</v>
      </c>
    </row>
    <row r="1043" spans="2:5" x14ac:dyDescent="0.2">
      <c r="B1043" s="14">
        <v>1990</v>
      </c>
      <c r="C1043" s="14">
        <v>3</v>
      </c>
      <c r="D1043" s="14">
        <v>5</v>
      </c>
      <c r="E1043" s="14">
        <v>52.88</v>
      </c>
    </row>
    <row r="1044" spans="2:5" x14ac:dyDescent="0.2">
      <c r="B1044" s="14">
        <v>1990</v>
      </c>
      <c r="C1044" s="14">
        <v>3</v>
      </c>
      <c r="D1044" s="14">
        <v>6</v>
      </c>
      <c r="E1044" s="14">
        <v>49.13</v>
      </c>
    </row>
    <row r="1045" spans="2:5" x14ac:dyDescent="0.2">
      <c r="B1045" s="14">
        <v>1990</v>
      </c>
      <c r="C1045" s="14">
        <v>3</v>
      </c>
      <c r="D1045" s="14">
        <v>7</v>
      </c>
      <c r="E1045" s="14">
        <v>47.19</v>
      </c>
    </row>
    <row r="1046" spans="2:5" x14ac:dyDescent="0.2">
      <c r="B1046" s="14">
        <v>1990</v>
      </c>
      <c r="C1046" s="14">
        <v>3</v>
      </c>
      <c r="D1046" s="14">
        <v>8</v>
      </c>
      <c r="E1046" s="14">
        <v>55.9</v>
      </c>
    </row>
    <row r="1047" spans="2:5" x14ac:dyDescent="0.2">
      <c r="B1047" s="14">
        <v>1990</v>
      </c>
      <c r="C1047" s="14">
        <v>3</v>
      </c>
      <c r="D1047" s="14">
        <v>9</v>
      </c>
      <c r="E1047" s="14">
        <v>55.66</v>
      </c>
    </row>
    <row r="1048" spans="2:5" x14ac:dyDescent="0.2">
      <c r="B1048" s="14">
        <v>1990</v>
      </c>
      <c r="C1048" s="14">
        <v>3</v>
      </c>
      <c r="D1048" s="14">
        <v>10</v>
      </c>
      <c r="E1048" s="14">
        <v>54.45</v>
      </c>
    </row>
    <row r="1049" spans="2:5" x14ac:dyDescent="0.2">
      <c r="B1049" s="14">
        <v>1990</v>
      </c>
      <c r="C1049" s="14">
        <v>3</v>
      </c>
      <c r="D1049" s="14">
        <v>11</v>
      </c>
      <c r="E1049" s="14">
        <v>54.33</v>
      </c>
    </row>
    <row r="1050" spans="2:5" x14ac:dyDescent="0.2">
      <c r="B1050" s="14">
        <v>1990</v>
      </c>
      <c r="C1050" s="14">
        <v>3</v>
      </c>
      <c r="D1050" s="14">
        <v>12</v>
      </c>
      <c r="E1050" s="14">
        <v>57.84</v>
      </c>
    </row>
    <row r="1051" spans="2:5" x14ac:dyDescent="0.2">
      <c r="B1051" s="14">
        <v>1990</v>
      </c>
      <c r="C1051" s="14">
        <v>3</v>
      </c>
      <c r="D1051" s="14">
        <v>13</v>
      </c>
      <c r="E1051" s="14">
        <v>35.94</v>
      </c>
    </row>
    <row r="1052" spans="2:5" x14ac:dyDescent="0.2">
      <c r="B1052" s="14">
        <v>1990</v>
      </c>
      <c r="C1052" s="14">
        <v>3</v>
      </c>
      <c r="D1052" s="14">
        <v>14</v>
      </c>
      <c r="E1052" s="14">
        <v>56.02</v>
      </c>
    </row>
    <row r="1053" spans="2:5" x14ac:dyDescent="0.2">
      <c r="B1053" s="14">
        <v>1990</v>
      </c>
      <c r="C1053" s="14">
        <v>4</v>
      </c>
      <c r="D1053" s="14">
        <v>1</v>
      </c>
      <c r="E1053" s="14">
        <v>30.61</v>
      </c>
    </row>
    <row r="1054" spans="2:5" x14ac:dyDescent="0.2">
      <c r="B1054" s="14">
        <v>1990</v>
      </c>
      <c r="C1054" s="14">
        <v>4</v>
      </c>
      <c r="D1054" s="14">
        <v>2</v>
      </c>
      <c r="E1054" s="14">
        <v>30.37</v>
      </c>
    </row>
    <row r="1055" spans="2:5" x14ac:dyDescent="0.2">
      <c r="B1055" s="14">
        <v>1990</v>
      </c>
      <c r="C1055" s="14">
        <v>4</v>
      </c>
      <c r="D1055" s="14">
        <v>3</v>
      </c>
      <c r="E1055" s="14">
        <v>47.79</v>
      </c>
    </row>
    <row r="1056" spans="2:5" x14ac:dyDescent="0.2">
      <c r="B1056" s="14">
        <v>1990</v>
      </c>
      <c r="C1056" s="14">
        <v>4</v>
      </c>
      <c r="D1056" s="14">
        <v>4</v>
      </c>
      <c r="E1056" s="14">
        <v>53.48</v>
      </c>
    </row>
    <row r="1057" spans="2:5" x14ac:dyDescent="0.2">
      <c r="B1057" s="14">
        <v>1990</v>
      </c>
      <c r="C1057" s="14">
        <v>4</v>
      </c>
      <c r="D1057" s="14">
        <v>5</v>
      </c>
      <c r="E1057" s="14">
        <v>47.67</v>
      </c>
    </row>
    <row r="1058" spans="2:5" x14ac:dyDescent="0.2">
      <c r="B1058" s="14">
        <v>1990</v>
      </c>
      <c r="C1058" s="14">
        <v>4</v>
      </c>
      <c r="D1058" s="14">
        <v>6</v>
      </c>
      <c r="E1058" s="14">
        <v>47.19</v>
      </c>
    </row>
    <row r="1059" spans="2:5" x14ac:dyDescent="0.2">
      <c r="B1059" s="14">
        <v>1990</v>
      </c>
      <c r="C1059" s="14">
        <v>4</v>
      </c>
      <c r="D1059" s="14">
        <v>7</v>
      </c>
      <c r="E1059" s="14">
        <v>45.98</v>
      </c>
    </row>
    <row r="1060" spans="2:5" x14ac:dyDescent="0.2">
      <c r="B1060" s="14">
        <v>1990</v>
      </c>
      <c r="C1060" s="14">
        <v>4</v>
      </c>
      <c r="D1060" s="14">
        <v>8</v>
      </c>
      <c r="E1060" s="14">
        <v>50.7</v>
      </c>
    </row>
    <row r="1061" spans="2:5" x14ac:dyDescent="0.2">
      <c r="B1061" s="14">
        <v>1990</v>
      </c>
      <c r="C1061" s="14">
        <v>4</v>
      </c>
      <c r="D1061" s="14">
        <v>9</v>
      </c>
      <c r="E1061" s="14">
        <v>45.5</v>
      </c>
    </row>
    <row r="1062" spans="2:5" x14ac:dyDescent="0.2">
      <c r="B1062" s="14">
        <v>1990</v>
      </c>
      <c r="C1062" s="14">
        <v>4</v>
      </c>
      <c r="D1062" s="14">
        <v>10</v>
      </c>
      <c r="E1062" s="14">
        <v>55.9</v>
      </c>
    </row>
    <row r="1063" spans="2:5" x14ac:dyDescent="0.2">
      <c r="B1063" s="14">
        <v>1990</v>
      </c>
      <c r="C1063" s="14">
        <v>4</v>
      </c>
      <c r="D1063" s="14">
        <v>11</v>
      </c>
      <c r="E1063" s="14">
        <v>49.85</v>
      </c>
    </row>
    <row r="1064" spans="2:5" x14ac:dyDescent="0.2">
      <c r="B1064" s="14">
        <v>1990</v>
      </c>
      <c r="C1064" s="14">
        <v>4</v>
      </c>
      <c r="D1064" s="14">
        <v>12</v>
      </c>
      <c r="E1064" s="14">
        <v>54.81</v>
      </c>
    </row>
    <row r="1065" spans="2:5" x14ac:dyDescent="0.2">
      <c r="B1065" s="14">
        <v>1990</v>
      </c>
      <c r="C1065" s="14">
        <v>4</v>
      </c>
      <c r="D1065" s="14">
        <v>13</v>
      </c>
      <c r="E1065" s="14">
        <v>34.85</v>
      </c>
    </row>
    <row r="1066" spans="2:5" x14ac:dyDescent="0.2">
      <c r="B1066" s="14">
        <v>1990</v>
      </c>
      <c r="C1066" s="14">
        <v>4</v>
      </c>
      <c r="D1066" s="14">
        <v>14</v>
      </c>
      <c r="E1066" s="14">
        <v>53.84</v>
      </c>
    </row>
    <row r="1067" spans="2:5" x14ac:dyDescent="0.2">
      <c r="B1067" s="14">
        <v>1991</v>
      </c>
      <c r="C1067" s="14">
        <v>1</v>
      </c>
      <c r="D1067" s="14">
        <v>1</v>
      </c>
      <c r="E1067" s="14">
        <v>17.670000000000002</v>
      </c>
    </row>
    <row r="1068" spans="2:5" x14ac:dyDescent="0.2">
      <c r="B1068" s="14">
        <v>1991</v>
      </c>
      <c r="C1068" s="14">
        <v>1</v>
      </c>
      <c r="D1068" s="14">
        <v>2</v>
      </c>
      <c r="E1068" s="14">
        <v>18.149999999999999</v>
      </c>
    </row>
    <row r="1069" spans="2:5" x14ac:dyDescent="0.2">
      <c r="B1069" s="14">
        <v>1991</v>
      </c>
      <c r="C1069" s="14">
        <v>1</v>
      </c>
      <c r="D1069" s="14">
        <v>3</v>
      </c>
      <c r="E1069" s="14">
        <v>22.51</v>
      </c>
    </row>
    <row r="1070" spans="2:5" x14ac:dyDescent="0.2">
      <c r="B1070" s="14">
        <v>1991</v>
      </c>
      <c r="C1070" s="14">
        <v>1</v>
      </c>
      <c r="D1070" s="14">
        <v>4</v>
      </c>
      <c r="E1070" s="14">
        <v>21.42</v>
      </c>
    </row>
    <row r="1071" spans="2:5" x14ac:dyDescent="0.2">
      <c r="B1071" s="14">
        <v>1991</v>
      </c>
      <c r="C1071" s="14">
        <v>1</v>
      </c>
      <c r="D1071" s="14">
        <v>5</v>
      </c>
      <c r="E1071" s="14">
        <v>24.2</v>
      </c>
    </row>
    <row r="1072" spans="2:5" x14ac:dyDescent="0.2">
      <c r="B1072" s="14">
        <v>1991</v>
      </c>
      <c r="C1072" s="14">
        <v>1</v>
      </c>
      <c r="D1072" s="14">
        <v>6</v>
      </c>
      <c r="E1072" s="14">
        <v>21.78</v>
      </c>
    </row>
    <row r="1073" spans="2:5" x14ac:dyDescent="0.2">
      <c r="B1073" s="14">
        <v>1991</v>
      </c>
      <c r="C1073" s="14">
        <v>1</v>
      </c>
      <c r="D1073" s="14">
        <v>7</v>
      </c>
      <c r="E1073" s="14">
        <v>23.59</v>
      </c>
    </row>
    <row r="1074" spans="2:5" x14ac:dyDescent="0.2">
      <c r="B1074" s="14">
        <v>1991</v>
      </c>
      <c r="C1074" s="14">
        <v>1</v>
      </c>
      <c r="D1074" s="14">
        <v>8</v>
      </c>
      <c r="E1074" s="14">
        <v>27.59</v>
      </c>
    </row>
    <row r="1075" spans="2:5" x14ac:dyDescent="0.2">
      <c r="B1075" s="14">
        <v>1991</v>
      </c>
      <c r="C1075" s="14">
        <v>1</v>
      </c>
      <c r="D1075" s="14">
        <v>9</v>
      </c>
      <c r="E1075" s="14">
        <v>23.11</v>
      </c>
    </row>
    <row r="1076" spans="2:5" x14ac:dyDescent="0.2">
      <c r="B1076" s="14">
        <v>1991</v>
      </c>
      <c r="C1076" s="14">
        <v>1</v>
      </c>
      <c r="D1076" s="14">
        <v>10</v>
      </c>
      <c r="E1076" s="14">
        <v>22.51</v>
      </c>
    </row>
    <row r="1077" spans="2:5" x14ac:dyDescent="0.2">
      <c r="B1077" s="14">
        <v>1991</v>
      </c>
      <c r="C1077" s="14">
        <v>1</v>
      </c>
      <c r="D1077" s="14">
        <v>11</v>
      </c>
      <c r="E1077" s="14">
        <v>27.59</v>
      </c>
    </row>
    <row r="1078" spans="2:5" x14ac:dyDescent="0.2">
      <c r="B1078" s="14">
        <v>1991</v>
      </c>
      <c r="C1078" s="14">
        <v>1</v>
      </c>
      <c r="D1078" s="14">
        <v>12</v>
      </c>
      <c r="E1078" s="14">
        <v>23.59</v>
      </c>
    </row>
    <row r="1079" spans="2:5" x14ac:dyDescent="0.2">
      <c r="B1079" s="14">
        <v>1991</v>
      </c>
      <c r="C1079" s="14">
        <v>1</v>
      </c>
      <c r="D1079" s="14">
        <v>13</v>
      </c>
      <c r="E1079" s="14">
        <v>22.38</v>
      </c>
    </row>
    <row r="1080" spans="2:5" x14ac:dyDescent="0.2">
      <c r="B1080" s="14">
        <v>1991</v>
      </c>
      <c r="C1080" s="14">
        <v>1</v>
      </c>
      <c r="D1080" s="14">
        <v>14</v>
      </c>
      <c r="E1080" s="14">
        <v>23.72</v>
      </c>
    </row>
    <row r="1081" spans="2:5" x14ac:dyDescent="0.2">
      <c r="B1081" s="14">
        <v>1991</v>
      </c>
      <c r="C1081" s="14">
        <v>2</v>
      </c>
      <c r="D1081" s="14">
        <v>1</v>
      </c>
      <c r="E1081" s="14">
        <v>18.75</v>
      </c>
    </row>
    <row r="1082" spans="2:5" x14ac:dyDescent="0.2">
      <c r="B1082" s="14">
        <v>1991</v>
      </c>
      <c r="C1082" s="14">
        <v>2</v>
      </c>
      <c r="D1082" s="14">
        <v>2</v>
      </c>
      <c r="E1082" s="14">
        <v>22.99</v>
      </c>
    </row>
    <row r="1083" spans="2:5" x14ac:dyDescent="0.2">
      <c r="B1083" s="14">
        <v>1991</v>
      </c>
      <c r="C1083" s="14">
        <v>2</v>
      </c>
      <c r="D1083" s="14">
        <v>3</v>
      </c>
      <c r="E1083" s="14">
        <v>22.02</v>
      </c>
    </row>
    <row r="1084" spans="2:5" x14ac:dyDescent="0.2">
      <c r="B1084" s="14">
        <v>1991</v>
      </c>
      <c r="C1084" s="14">
        <v>2</v>
      </c>
      <c r="D1084" s="14">
        <v>4</v>
      </c>
      <c r="E1084" s="14">
        <v>27.1</v>
      </c>
    </row>
    <row r="1085" spans="2:5" x14ac:dyDescent="0.2">
      <c r="B1085" s="14">
        <v>1991</v>
      </c>
      <c r="C1085" s="14">
        <v>2</v>
      </c>
      <c r="D1085" s="14">
        <v>5</v>
      </c>
      <c r="E1085" s="14">
        <v>31.7</v>
      </c>
    </row>
    <row r="1086" spans="2:5" x14ac:dyDescent="0.2">
      <c r="B1086" s="14">
        <v>1991</v>
      </c>
      <c r="C1086" s="14">
        <v>2</v>
      </c>
      <c r="D1086" s="14">
        <v>6</v>
      </c>
      <c r="E1086" s="14">
        <v>31.22</v>
      </c>
    </row>
    <row r="1087" spans="2:5" x14ac:dyDescent="0.2">
      <c r="B1087" s="14">
        <v>1991</v>
      </c>
      <c r="C1087" s="14">
        <v>2</v>
      </c>
      <c r="D1087" s="14">
        <v>7</v>
      </c>
      <c r="E1087" s="14">
        <v>33.03</v>
      </c>
    </row>
    <row r="1088" spans="2:5" x14ac:dyDescent="0.2">
      <c r="B1088" s="14">
        <v>1991</v>
      </c>
      <c r="C1088" s="14">
        <v>2</v>
      </c>
      <c r="D1088" s="14">
        <v>8</v>
      </c>
      <c r="E1088" s="14">
        <v>25.05</v>
      </c>
    </row>
    <row r="1089" spans="2:5" x14ac:dyDescent="0.2">
      <c r="B1089" s="14">
        <v>1991</v>
      </c>
      <c r="C1089" s="14">
        <v>2</v>
      </c>
      <c r="D1089" s="14">
        <v>9</v>
      </c>
      <c r="E1089" s="14">
        <v>30.49</v>
      </c>
    </row>
    <row r="1090" spans="2:5" x14ac:dyDescent="0.2">
      <c r="B1090" s="14">
        <v>1991</v>
      </c>
      <c r="C1090" s="14">
        <v>2</v>
      </c>
      <c r="D1090" s="14">
        <v>10</v>
      </c>
      <c r="E1090" s="14">
        <v>31.82</v>
      </c>
    </row>
    <row r="1091" spans="2:5" x14ac:dyDescent="0.2">
      <c r="B1091" s="14">
        <v>1991</v>
      </c>
      <c r="C1091" s="14">
        <v>2</v>
      </c>
      <c r="D1091" s="14">
        <v>11</v>
      </c>
      <c r="E1091" s="14">
        <v>28.19</v>
      </c>
    </row>
    <row r="1092" spans="2:5" x14ac:dyDescent="0.2">
      <c r="B1092" s="14">
        <v>1991</v>
      </c>
      <c r="C1092" s="14">
        <v>2</v>
      </c>
      <c r="D1092" s="14">
        <v>12</v>
      </c>
      <c r="E1092" s="14">
        <v>31.1</v>
      </c>
    </row>
    <row r="1093" spans="2:5" x14ac:dyDescent="0.2">
      <c r="B1093" s="14">
        <v>1991</v>
      </c>
      <c r="C1093" s="14">
        <v>2</v>
      </c>
      <c r="D1093" s="14">
        <v>13</v>
      </c>
      <c r="E1093" s="14">
        <v>30.25</v>
      </c>
    </row>
    <row r="1094" spans="2:5" x14ac:dyDescent="0.2">
      <c r="B1094" s="14">
        <v>1991</v>
      </c>
      <c r="C1094" s="14">
        <v>2</v>
      </c>
      <c r="D1094" s="14">
        <v>14</v>
      </c>
      <c r="E1094" s="14">
        <v>31.58</v>
      </c>
    </row>
    <row r="1095" spans="2:5" x14ac:dyDescent="0.2">
      <c r="B1095" s="14">
        <v>1991</v>
      </c>
      <c r="C1095" s="14">
        <v>3</v>
      </c>
      <c r="D1095" s="14">
        <v>1</v>
      </c>
      <c r="E1095" s="14">
        <v>28.8</v>
      </c>
    </row>
    <row r="1096" spans="2:5" x14ac:dyDescent="0.2">
      <c r="B1096" s="14">
        <v>1991</v>
      </c>
      <c r="C1096" s="14">
        <v>3</v>
      </c>
      <c r="D1096" s="14">
        <v>2</v>
      </c>
      <c r="E1096" s="14">
        <v>24.8</v>
      </c>
    </row>
    <row r="1097" spans="2:5" x14ac:dyDescent="0.2">
      <c r="B1097" s="14">
        <v>1991</v>
      </c>
      <c r="C1097" s="14">
        <v>3</v>
      </c>
      <c r="D1097" s="14">
        <v>3</v>
      </c>
      <c r="E1097" s="14">
        <v>31.1</v>
      </c>
    </row>
    <row r="1098" spans="2:5" x14ac:dyDescent="0.2">
      <c r="B1098" s="14">
        <v>1991</v>
      </c>
      <c r="C1098" s="14">
        <v>3</v>
      </c>
      <c r="D1098" s="14">
        <v>4</v>
      </c>
      <c r="E1098" s="14">
        <v>31.58</v>
      </c>
    </row>
    <row r="1099" spans="2:5" x14ac:dyDescent="0.2">
      <c r="B1099" s="14">
        <v>1991</v>
      </c>
      <c r="C1099" s="14">
        <v>3</v>
      </c>
      <c r="D1099" s="14">
        <v>5</v>
      </c>
      <c r="E1099" s="14">
        <v>30.01</v>
      </c>
    </row>
    <row r="1100" spans="2:5" x14ac:dyDescent="0.2">
      <c r="B1100" s="14">
        <v>1991</v>
      </c>
      <c r="C1100" s="14">
        <v>3</v>
      </c>
      <c r="D1100" s="14">
        <v>6</v>
      </c>
      <c r="E1100" s="14">
        <v>32.67</v>
      </c>
    </row>
    <row r="1101" spans="2:5" x14ac:dyDescent="0.2">
      <c r="B1101" s="14">
        <v>1991</v>
      </c>
      <c r="C1101" s="14">
        <v>3</v>
      </c>
      <c r="D1101" s="14">
        <v>7</v>
      </c>
      <c r="E1101" s="14">
        <v>29.52</v>
      </c>
    </row>
    <row r="1102" spans="2:5" x14ac:dyDescent="0.2">
      <c r="B1102" s="14">
        <v>1991</v>
      </c>
      <c r="C1102" s="14">
        <v>3</v>
      </c>
      <c r="D1102" s="14">
        <v>8</v>
      </c>
      <c r="E1102" s="14">
        <v>32.67</v>
      </c>
    </row>
    <row r="1103" spans="2:5" x14ac:dyDescent="0.2">
      <c r="B1103" s="14">
        <v>1991</v>
      </c>
      <c r="C1103" s="14">
        <v>3</v>
      </c>
      <c r="D1103" s="14">
        <v>9</v>
      </c>
      <c r="E1103" s="14">
        <v>28.92</v>
      </c>
    </row>
    <row r="1104" spans="2:5" x14ac:dyDescent="0.2">
      <c r="B1104" s="14">
        <v>1991</v>
      </c>
      <c r="C1104" s="14">
        <v>3</v>
      </c>
      <c r="D1104" s="14">
        <v>10</v>
      </c>
      <c r="E1104" s="14">
        <v>33.270000000000003</v>
      </c>
    </row>
    <row r="1105" spans="2:5" x14ac:dyDescent="0.2">
      <c r="B1105" s="14">
        <v>1991</v>
      </c>
      <c r="C1105" s="14">
        <v>3</v>
      </c>
      <c r="D1105" s="14">
        <v>11</v>
      </c>
      <c r="E1105" s="14">
        <v>32.31</v>
      </c>
    </row>
    <row r="1106" spans="2:5" x14ac:dyDescent="0.2">
      <c r="B1106" s="14">
        <v>1991</v>
      </c>
      <c r="C1106" s="14">
        <v>3</v>
      </c>
      <c r="D1106" s="14">
        <v>12</v>
      </c>
      <c r="E1106" s="14">
        <v>30.61</v>
      </c>
    </row>
    <row r="1107" spans="2:5" x14ac:dyDescent="0.2">
      <c r="B1107" s="14">
        <v>1991</v>
      </c>
      <c r="C1107" s="14">
        <v>3</v>
      </c>
      <c r="D1107" s="14">
        <v>13</v>
      </c>
      <c r="E1107" s="14">
        <v>26.26</v>
      </c>
    </row>
    <row r="1108" spans="2:5" x14ac:dyDescent="0.2">
      <c r="B1108" s="14">
        <v>1991</v>
      </c>
      <c r="C1108" s="14">
        <v>3</v>
      </c>
      <c r="D1108" s="14">
        <v>14</v>
      </c>
      <c r="E1108" s="14">
        <v>33.4</v>
      </c>
    </row>
    <row r="1109" spans="2:5" x14ac:dyDescent="0.2">
      <c r="B1109" s="14">
        <v>1991</v>
      </c>
      <c r="C1109" s="14">
        <v>4</v>
      </c>
      <c r="D1109" s="14">
        <v>1</v>
      </c>
      <c r="E1109" s="14">
        <v>28.43</v>
      </c>
    </row>
    <row r="1110" spans="2:5" x14ac:dyDescent="0.2">
      <c r="B1110" s="14">
        <v>1991</v>
      </c>
      <c r="C1110" s="14">
        <v>4</v>
      </c>
      <c r="D1110" s="14">
        <v>2</v>
      </c>
      <c r="E1110" s="14">
        <v>24.68</v>
      </c>
    </row>
    <row r="1111" spans="2:5" x14ac:dyDescent="0.2">
      <c r="B1111" s="14">
        <v>1991</v>
      </c>
      <c r="C1111" s="14">
        <v>4</v>
      </c>
      <c r="D1111" s="14">
        <v>3</v>
      </c>
      <c r="E1111" s="14">
        <v>33.15</v>
      </c>
    </row>
    <row r="1112" spans="2:5" x14ac:dyDescent="0.2">
      <c r="B1112" s="14">
        <v>1991</v>
      </c>
      <c r="C1112" s="14">
        <v>4</v>
      </c>
      <c r="D1112" s="14">
        <v>4</v>
      </c>
      <c r="E1112" s="14">
        <v>32.43</v>
      </c>
    </row>
    <row r="1113" spans="2:5" x14ac:dyDescent="0.2">
      <c r="B1113" s="14">
        <v>1991</v>
      </c>
      <c r="C1113" s="14">
        <v>4</v>
      </c>
      <c r="D1113" s="14">
        <v>5</v>
      </c>
      <c r="E1113" s="14">
        <v>30.01</v>
      </c>
    </row>
    <row r="1114" spans="2:5" x14ac:dyDescent="0.2">
      <c r="B1114" s="14">
        <v>1991</v>
      </c>
      <c r="C1114" s="14">
        <v>4</v>
      </c>
      <c r="D1114" s="14">
        <v>6</v>
      </c>
      <c r="E1114" s="14">
        <v>25.65</v>
      </c>
    </row>
    <row r="1115" spans="2:5" x14ac:dyDescent="0.2">
      <c r="B1115" s="14">
        <v>1991</v>
      </c>
      <c r="C1115" s="14">
        <v>4</v>
      </c>
      <c r="D1115" s="14">
        <v>7</v>
      </c>
      <c r="E1115" s="14">
        <v>31.82</v>
      </c>
    </row>
    <row r="1116" spans="2:5" x14ac:dyDescent="0.2">
      <c r="B1116" s="14">
        <v>1991</v>
      </c>
      <c r="C1116" s="14">
        <v>4</v>
      </c>
      <c r="D1116" s="14">
        <v>8</v>
      </c>
      <c r="E1116" s="14">
        <v>33.76</v>
      </c>
    </row>
    <row r="1117" spans="2:5" x14ac:dyDescent="0.2">
      <c r="B1117" s="14">
        <v>1991</v>
      </c>
      <c r="C1117" s="14">
        <v>4</v>
      </c>
      <c r="D1117" s="14">
        <v>9</v>
      </c>
      <c r="E1117" s="14">
        <v>33.880000000000003</v>
      </c>
    </row>
    <row r="1118" spans="2:5" x14ac:dyDescent="0.2">
      <c r="B1118" s="14">
        <v>1991</v>
      </c>
      <c r="C1118" s="14">
        <v>4</v>
      </c>
      <c r="D1118" s="14">
        <v>10</v>
      </c>
      <c r="E1118" s="14">
        <v>29.52</v>
      </c>
    </row>
    <row r="1119" spans="2:5" x14ac:dyDescent="0.2">
      <c r="B1119" s="14">
        <v>1991</v>
      </c>
      <c r="C1119" s="14">
        <v>4</v>
      </c>
      <c r="D1119" s="14">
        <v>11</v>
      </c>
      <c r="E1119" s="14">
        <v>33.270000000000003</v>
      </c>
    </row>
    <row r="1120" spans="2:5" x14ac:dyDescent="0.2">
      <c r="B1120" s="14">
        <v>1991</v>
      </c>
      <c r="C1120" s="14">
        <v>4</v>
      </c>
      <c r="D1120" s="14">
        <v>12</v>
      </c>
      <c r="E1120" s="14">
        <v>33.76</v>
      </c>
    </row>
    <row r="1121" spans="2:5" x14ac:dyDescent="0.2">
      <c r="B1121" s="14">
        <v>1991</v>
      </c>
      <c r="C1121" s="14">
        <v>4</v>
      </c>
      <c r="D1121" s="14">
        <v>13</v>
      </c>
      <c r="E1121" s="14">
        <v>26.86</v>
      </c>
    </row>
    <row r="1122" spans="2:5" x14ac:dyDescent="0.2">
      <c r="B1122" s="14">
        <v>1991</v>
      </c>
      <c r="C1122" s="14">
        <v>4</v>
      </c>
      <c r="D1122" s="14">
        <v>14</v>
      </c>
      <c r="E1122" s="14">
        <v>36.18</v>
      </c>
    </row>
    <row r="1123" spans="2:5" x14ac:dyDescent="0.2">
      <c r="B1123" s="14">
        <v>1992</v>
      </c>
      <c r="C1123" s="14">
        <v>1</v>
      </c>
      <c r="D1123" s="14">
        <v>1</v>
      </c>
      <c r="E1123" s="14">
        <v>17.169899999999998</v>
      </c>
    </row>
    <row r="1124" spans="2:5" x14ac:dyDescent="0.2">
      <c r="B1124" s="14">
        <v>1992</v>
      </c>
      <c r="C1124" s="14">
        <v>1</v>
      </c>
      <c r="D1124" s="14">
        <v>2</v>
      </c>
      <c r="E1124" s="14">
        <v>22.8811</v>
      </c>
    </row>
    <row r="1125" spans="2:5" x14ac:dyDescent="0.2">
      <c r="B1125" s="14">
        <v>1992</v>
      </c>
      <c r="C1125" s="14">
        <v>1</v>
      </c>
      <c r="D1125" s="14">
        <v>3</v>
      </c>
      <c r="E1125" s="14">
        <v>23.207799999999999</v>
      </c>
    </row>
    <row r="1126" spans="2:5" x14ac:dyDescent="0.2">
      <c r="B1126" s="14">
        <v>1992</v>
      </c>
      <c r="C1126" s="14">
        <v>1</v>
      </c>
      <c r="D1126" s="14">
        <v>4</v>
      </c>
      <c r="E1126" s="14">
        <v>28.580200000000001</v>
      </c>
    </row>
    <row r="1127" spans="2:5" x14ac:dyDescent="0.2">
      <c r="B1127" s="14">
        <v>1992</v>
      </c>
      <c r="C1127" s="14">
        <v>1</v>
      </c>
      <c r="D1127" s="14">
        <v>5</v>
      </c>
      <c r="E1127" s="14">
        <v>38.332799999999999</v>
      </c>
    </row>
    <row r="1128" spans="2:5" x14ac:dyDescent="0.2">
      <c r="B1128" s="14">
        <v>1992</v>
      </c>
      <c r="C1128" s="14">
        <v>1</v>
      </c>
      <c r="D1128" s="14">
        <v>6</v>
      </c>
      <c r="E1128" s="14">
        <v>38.235999999999997</v>
      </c>
    </row>
    <row r="1129" spans="2:5" x14ac:dyDescent="0.2">
      <c r="B1129" s="14">
        <v>1992</v>
      </c>
      <c r="C1129" s="14">
        <v>1</v>
      </c>
      <c r="D1129" s="14">
        <v>7</v>
      </c>
      <c r="E1129" s="14">
        <v>41.406199999999998</v>
      </c>
    </row>
    <row r="1130" spans="2:5" x14ac:dyDescent="0.2">
      <c r="B1130" s="14">
        <v>1992</v>
      </c>
      <c r="C1130" s="14">
        <v>1</v>
      </c>
      <c r="D1130" s="14">
        <v>8</v>
      </c>
      <c r="E1130" s="14">
        <v>45.677500000000002</v>
      </c>
    </row>
    <row r="1131" spans="2:5" x14ac:dyDescent="0.2">
      <c r="B1131" s="14">
        <v>1992</v>
      </c>
      <c r="C1131" s="14">
        <v>1</v>
      </c>
      <c r="D1131" s="14">
        <v>9</v>
      </c>
      <c r="E1131" s="14">
        <v>37.122799999999998</v>
      </c>
    </row>
    <row r="1132" spans="2:5" x14ac:dyDescent="0.2">
      <c r="B1132" s="14">
        <v>1992</v>
      </c>
      <c r="C1132" s="14">
        <v>1</v>
      </c>
      <c r="D1132" s="14">
        <v>10</v>
      </c>
      <c r="E1132" s="14">
        <v>36.191099999999999</v>
      </c>
    </row>
    <row r="1133" spans="2:5" x14ac:dyDescent="0.2">
      <c r="B1133" s="14">
        <v>1992</v>
      </c>
      <c r="C1133" s="14">
        <v>1</v>
      </c>
      <c r="D1133" s="14">
        <v>11</v>
      </c>
      <c r="E1133" s="14">
        <v>41.8902</v>
      </c>
    </row>
    <row r="1134" spans="2:5" x14ac:dyDescent="0.2">
      <c r="B1134" s="14">
        <v>1992</v>
      </c>
      <c r="C1134" s="14">
        <v>1</v>
      </c>
      <c r="D1134" s="14">
        <v>12</v>
      </c>
      <c r="E1134" s="14">
        <v>42.059600000000003</v>
      </c>
    </row>
    <row r="1135" spans="2:5" x14ac:dyDescent="0.2">
      <c r="B1135" s="14">
        <v>1992</v>
      </c>
      <c r="C1135" s="14">
        <v>1</v>
      </c>
      <c r="D1135" s="14">
        <v>13</v>
      </c>
      <c r="E1135" s="14">
        <v>40.825400000000002</v>
      </c>
    </row>
    <row r="1136" spans="2:5" x14ac:dyDescent="0.2">
      <c r="B1136" s="14">
        <v>1992</v>
      </c>
      <c r="C1136" s="14">
        <v>1</v>
      </c>
      <c r="D1136" s="14">
        <v>14</v>
      </c>
      <c r="E1136" s="14">
        <v>36.045900000000003</v>
      </c>
    </row>
    <row r="1137" spans="2:5" x14ac:dyDescent="0.2">
      <c r="B1137" s="14">
        <v>1992</v>
      </c>
      <c r="C1137" s="14">
        <v>2</v>
      </c>
      <c r="D1137" s="14">
        <v>1</v>
      </c>
      <c r="E1137" s="14">
        <v>16.8795</v>
      </c>
    </row>
    <row r="1138" spans="2:5" x14ac:dyDescent="0.2">
      <c r="B1138" s="14">
        <v>1992</v>
      </c>
      <c r="C1138" s="14">
        <v>2</v>
      </c>
      <c r="D1138" s="14">
        <v>2</v>
      </c>
      <c r="E1138" s="14">
        <v>14.895099999999999</v>
      </c>
    </row>
    <row r="1139" spans="2:5" x14ac:dyDescent="0.2">
      <c r="B1139" s="14">
        <v>1992</v>
      </c>
      <c r="C1139" s="14">
        <v>2</v>
      </c>
      <c r="D1139" s="14">
        <v>3</v>
      </c>
      <c r="E1139" s="14">
        <v>24.272600000000001</v>
      </c>
    </row>
    <row r="1140" spans="2:5" x14ac:dyDescent="0.2">
      <c r="B1140" s="14">
        <v>1992</v>
      </c>
      <c r="C1140" s="14">
        <v>2</v>
      </c>
      <c r="D1140" s="14">
        <v>4</v>
      </c>
      <c r="E1140" s="14">
        <v>35.392499999999998</v>
      </c>
    </row>
    <row r="1141" spans="2:5" x14ac:dyDescent="0.2">
      <c r="B1141" s="14">
        <v>1992</v>
      </c>
      <c r="C1141" s="14">
        <v>2</v>
      </c>
      <c r="D1141" s="14">
        <v>5</v>
      </c>
      <c r="E1141" s="14">
        <v>33.7348</v>
      </c>
    </row>
    <row r="1142" spans="2:5" x14ac:dyDescent="0.2">
      <c r="B1142" s="14">
        <v>1992</v>
      </c>
      <c r="C1142" s="14">
        <v>2</v>
      </c>
      <c r="D1142" s="14">
        <v>6</v>
      </c>
      <c r="E1142" s="14">
        <v>43.100200000000001</v>
      </c>
    </row>
    <row r="1143" spans="2:5" x14ac:dyDescent="0.2">
      <c r="B1143" s="14">
        <v>1992</v>
      </c>
      <c r="C1143" s="14">
        <v>2</v>
      </c>
      <c r="D1143" s="14">
        <v>7</v>
      </c>
      <c r="E1143" s="14">
        <v>34.545499999999997</v>
      </c>
    </row>
    <row r="1144" spans="2:5" x14ac:dyDescent="0.2">
      <c r="B1144" s="14">
        <v>1992</v>
      </c>
      <c r="C1144" s="14">
        <v>2</v>
      </c>
      <c r="D1144" s="14">
        <v>8</v>
      </c>
      <c r="E1144" s="14">
        <v>41.018999999999998</v>
      </c>
    </row>
    <row r="1145" spans="2:5" x14ac:dyDescent="0.2">
      <c r="B1145" s="14">
        <v>1992</v>
      </c>
      <c r="C1145" s="14">
        <v>2</v>
      </c>
      <c r="D1145" s="14">
        <v>9</v>
      </c>
      <c r="E1145" s="14">
        <v>41.575600000000001</v>
      </c>
    </row>
    <row r="1146" spans="2:5" x14ac:dyDescent="0.2">
      <c r="B1146" s="14">
        <v>1992</v>
      </c>
      <c r="C1146" s="14">
        <v>2</v>
      </c>
      <c r="D1146" s="14">
        <v>10</v>
      </c>
      <c r="E1146" s="14">
        <v>38.744199999999999</v>
      </c>
    </row>
    <row r="1147" spans="2:5" x14ac:dyDescent="0.2">
      <c r="B1147" s="14">
        <v>1992</v>
      </c>
      <c r="C1147" s="14">
        <v>2</v>
      </c>
      <c r="D1147" s="14">
        <v>11</v>
      </c>
      <c r="E1147" s="14">
        <v>37.6068</v>
      </c>
    </row>
    <row r="1148" spans="2:5" x14ac:dyDescent="0.2">
      <c r="B1148" s="14">
        <v>1992</v>
      </c>
      <c r="C1148" s="14">
        <v>2</v>
      </c>
      <c r="D1148" s="14">
        <v>12</v>
      </c>
      <c r="E1148" s="14">
        <v>45.157200000000003</v>
      </c>
    </row>
    <row r="1149" spans="2:5" x14ac:dyDescent="0.2">
      <c r="B1149" s="14">
        <v>1992</v>
      </c>
      <c r="C1149" s="14">
        <v>2</v>
      </c>
      <c r="D1149" s="14">
        <v>13</v>
      </c>
      <c r="E1149" s="14">
        <v>38.913600000000002</v>
      </c>
    </row>
    <row r="1150" spans="2:5" x14ac:dyDescent="0.2">
      <c r="B1150" s="14">
        <v>1992</v>
      </c>
      <c r="C1150" s="14">
        <v>2</v>
      </c>
      <c r="D1150" s="14">
        <v>14</v>
      </c>
      <c r="E1150" s="14">
        <v>43.463200000000001</v>
      </c>
    </row>
    <row r="1151" spans="2:5" x14ac:dyDescent="0.2">
      <c r="B1151" s="14">
        <v>1992</v>
      </c>
      <c r="C1151" s="14">
        <v>3</v>
      </c>
      <c r="D1151" s="14">
        <v>1</v>
      </c>
      <c r="E1151" s="14">
        <v>24.393599999999999</v>
      </c>
    </row>
    <row r="1152" spans="2:5" x14ac:dyDescent="0.2">
      <c r="B1152" s="14">
        <v>1992</v>
      </c>
      <c r="C1152" s="14">
        <v>3</v>
      </c>
      <c r="D1152" s="14">
        <v>2</v>
      </c>
      <c r="E1152" s="14">
        <v>14.6652</v>
      </c>
    </row>
    <row r="1153" spans="2:5" x14ac:dyDescent="0.2">
      <c r="B1153" s="14">
        <v>1992</v>
      </c>
      <c r="C1153" s="14">
        <v>3</v>
      </c>
      <c r="D1153" s="14">
        <v>3</v>
      </c>
      <c r="E1153" s="14">
        <v>30.165299999999998</v>
      </c>
    </row>
    <row r="1154" spans="2:5" x14ac:dyDescent="0.2">
      <c r="B1154" s="14">
        <v>1992</v>
      </c>
      <c r="C1154" s="14">
        <v>3</v>
      </c>
      <c r="D1154" s="14">
        <v>4</v>
      </c>
      <c r="E1154" s="14">
        <v>37.703600000000002</v>
      </c>
    </row>
    <row r="1155" spans="2:5" x14ac:dyDescent="0.2">
      <c r="B1155" s="14">
        <v>1992</v>
      </c>
      <c r="C1155" s="14">
        <v>3</v>
      </c>
      <c r="D1155" s="14">
        <v>5</v>
      </c>
      <c r="E1155" s="14">
        <v>38.453800000000001</v>
      </c>
    </row>
    <row r="1156" spans="2:5" x14ac:dyDescent="0.2">
      <c r="B1156" s="14">
        <v>1992</v>
      </c>
      <c r="C1156" s="14">
        <v>3</v>
      </c>
      <c r="D1156" s="14">
        <v>6</v>
      </c>
      <c r="E1156" s="14">
        <v>43.995600000000003</v>
      </c>
    </row>
    <row r="1157" spans="2:5" x14ac:dyDescent="0.2">
      <c r="B1157" s="14">
        <v>1992</v>
      </c>
      <c r="C1157" s="14">
        <v>3</v>
      </c>
      <c r="D1157" s="14">
        <v>7</v>
      </c>
      <c r="E1157" s="14">
        <v>41.14</v>
      </c>
    </row>
    <row r="1158" spans="2:5" x14ac:dyDescent="0.2">
      <c r="B1158" s="14">
        <v>1992</v>
      </c>
      <c r="C1158" s="14">
        <v>3</v>
      </c>
      <c r="D1158" s="14">
        <v>8</v>
      </c>
      <c r="E1158" s="14">
        <v>40.365600000000001</v>
      </c>
    </row>
    <row r="1159" spans="2:5" x14ac:dyDescent="0.2">
      <c r="B1159" s="14">
        <v>1992</v>
      </c>
      <c r="C1159" s="14">
        <v>3</v>
      </c>
      <c r="D1159" s="14">
        <v>9</v>
      </c>
      <c r="E1159" s="14">
        <v>35.997500000000002</v>
      </c>
    </row>
    <row r="1160" spans="2:5" x14ac:dyDescent="0.2">
      <c r="B1160" s="14">
        <v>1992</v>
      </c>
      <c r="C1160" s="14">
        <v>3</v>
      </c>
      <c r="D1160" s="14">
        <v>10</v>
      </c>
      <c r="E1160" s="14">
        <v>40.171999999999997</v>
      </c>
    </row>
    <row r="1161" spans="2:5" x14ac:dyDescent="0.2">
      <c r="B1161" s="14">
        <v>1992</v>
      </c>
      <c r="C1161" s="14">
        <v>3</v>
      </c>
      <c r="D1161" s="14">
        <v>11</v>
      </c>
      <c r="E1161" s="14">
        <v>43.124400000000001</v>
      </c>
    </row>
    <row r="1162" spans="2:5" x14ac:dyDescent="0.2">
      <c r="B1162" s="14">
        <v>1992</v>
      </c>
      <c r="C1162" s="14">
        <v>3</v>
      </c>
      <c r="D1162" s="14">
        <v>12</v>
      </c>
      <c r="E1162" s="14">
        <v>36.905000000000001</v>
      </c>
    </row>
    <row r="1163" spans="2:5" x14ac:dyDescent="0.2">
      <c r="B1163" s="14">
        <v>1992</v>
      </c>
      <c r="C1163" s="14">
        <v>3</v>
      </c>
      <c r="D1163" s="14">
        <v>13</v>
      </c>
      <c r="E1163" s="14">
        <v>34.9206</v>
      </c>
    </row>
    <row r="1164" spans="2:5" x14ac:dyDescent="0.2">
      <c r="B1164" s="14">
        <v>1992</v>
      </c>
      <c r="C1164" s="14">
        <v>3</v>
      </c>
      <c r="D1164" s="14">
        <v>14</v>
      </c>
      <c r="E1164" s="14">
        <v>39.325000000000003</v>
      </c>
    </row>
    <row r="1165" spans="2:5" x14ac:dyDescent="0.2">
      <c r="B1165" s="14">
        <v>1992</v>
      </c>
      <c r="C1165" s="14">
        <v>4</v>
      </c>
      <c r="D1165" s="14">
        <v>1</v>
      </c>
      <c r="E1165" s="14">
        <v>22.203499999999998</v>
      </c>
    </row>
    <row r="1166" spans="2:5" x14ac:dyDescent="0.2">
      <c r="B1166" s="14">
        <v>1992</v>
      </c>
      <c r="C1166" s="14">
        <v>4</v>
      </c>
      <c r="D1166" s="14">
        <v>2</v>
      </c>
      <c r="E1166" s="14">
        <v>19.117999999999999</v>
      </c>
    </row>
    <row r="1167" spans="2:5" x14ac:dyDescent="0.2">
      <c r="B1167" s="14">
        <v>1992</v>
      </c>
      <c r="C1167" s="14">
        <v>4</v>
      </c>
      <c r="D1167" s="14">
        <v>3</v>
      </c>
      <c r="E1167" s="14">
        <v>33.274999999999999</v>
      </c>
    </row>
    <row r="1168" spans="2:5" x14ac:dyDescent="0.2">
      <c r="B1168" s="14">
        <v>1992</v>
      </c>
      <c r="C1168" s="14">
        <v>4</v>
      </c>
      <c r="D1168" s="14">
        <v>4</v>
      </c>
      <c r="E1168" s="14">
        <v>36.4452</v>
      </c>
    </row>
    <row r="1169" spans="2:5" x14ac:dyDescent="0.2">
      <c r="B1169" s="14">
        <v>1992</v>
      </c>
      <c r="C1169" s="14">
        <v>4</v>
      </c>
      <c r="D1169" s="14">
        <v>5</v>
      </c>
      <c r="E1169" s="14">
        <v>42.446800000000003</v>
      </c>
    </row>
    <row r="1170" spans="2:5" x14ac:dyDescent="0.2">
      <c r="B1170" s="14">
        <v>1992</v>
      </c>
      <c r="C1170" s="14">
        <v>4</v>
      </c>
      <c r="D1170" s="14">
        <v>6</v>
      </c>
      <c r="E1170" s="14">
        <v>41.381999999999998</v>
      </c>
    </row>
    <row r="1171" spans="2:5" x14ac:dyDescent="0.2">
      <c r="B1171" s="14">
        <v>1992</v>
      </c>
      <c r="C1171" s="14">
        <v>4</v>
      </c>
      <c r="D1171" s="14">
        <v>7</v>
      </c>
      <c r="E1171" s="14">
        <v>37.897199999999998</v>
      </c>
    </row>
    <row r="1172" spans="2:5" x14ac:dyDescent="0.2">
      <c r="B1172" s="14">
        <v>1992</v>
      </c>
      <c r="C1172" s="14">
        <v>4</v>
      </c>
      <c r="D1172" s="14">
        <v>8</v>
      </c>
      <c r="E1172" s="14">
        <v>43.269599999999997</v>
      </c>
    </row>
    <row r="1173" spans="2:5" x14ac:dyDescent="0.2">
      <c r="B1173" s="14">
        <v>1992</v>
      </c>
      <c r="C1173" s="14">
        <v>4</v>
      </c>
      <c r="D1173" s="14">
        <v>9</v>
      </c>
      <c r="E1173" s="14">
        <v>41.793399999999998</v>
      </c>
    </row>
    <row r="1174" spans="2:5" x14ac:dyDescent="0.2">
      <c r="B1174" s="14">
        <v>1992</v>
      </c>
      <c r="C1174" s="14">
        <v>4</v>
      </c>
      <c r="D1174" s="14">
        <v>10</v>
      </c>
      <c r="E1174" s="14">
        <v>34.787500000000001</v>
      </c>
    </row>
    <row r="1175" spans="2:5" x14ac:dyDescent="0.2">
      <c r="B1175" s="14">
        <v>1992</v>
      </c>
      <c r="C1175" s="14">
        <v>4</v>
      </c>
      <c r="D1175" s="14">
        <v>11</v>
      </c>
      <c r="E1175" s="14">
        <v>39.204000000000001</v>
      </c>
    </row>
    <row r="1176" spans="2:5" x14ac:dyDescent="0.2">
      <c r="B1176" s="14">
        <v>1992</v>
      </c>
      <c r="C1176" s="14">
        <v>4</v>
      </c>
      <c r="D1176" s="14">
        <v>12</v>
      </c>
      <c r="E1176" s="14">
        <v>40.171999999999997</v>
      </c>
    </row>
    <row r="1177" spans="2:5" x14ac:dyDescent="0.2">
      <c r="B1177" s="14">
        <v>1992</v>
      </c>
      <c r="C1177" s="14">
        <v>4</v>
      </c>
      <c r="D1177" s="14">
        <v>13</v>
      </c>
      <c r="E1177" s="14">
        <v>35.646599999999999</v>
      </c>
    </row>
    <row r="1178" spans="2:5" x14ac:dyDescent="0.2">
      <c r="B1178" s="14">
        <v>1992</v>
      </c>
      <c r="C1178" s="14">
        <v>4</v>
      </c>
      <c r="D1178" s="14">
        <v>14</v>
      </c>
      <c r="E1178" s="14">
        <v>46.1736</v>
      </c>
    </row>
    <row r="1179" spans="2:5" x14ac:dyDescent="0.2">
      <c r="B1179" s="14">
        <v>1993</v>
      </c>
      <c r="C1179" s="14">
        <v>1</v>
      </c>
      <c r="D1179" s="14">
        <v>1</v>
      </c>
      <c r="E1179" s="14">
        <v>18.004799999999999</v>
      </c>
    </row>
    <row r="1180" spans="2:5" x14ac:dyDescent="0.2">
      <c r="B1180" s="14">
        <v>1993</v>
      </c>
      <c r="C1180" s="14">
        <v>1</v>
      </c>
      <c r="D1180" s="14">
        <v>2</v>
      </c>
      <c r="E1180" s="14">
        <v>14.4474</v>
      </c>
    </row>
    <row r="1181" spans="2:5" x14ac:dyDescent="0.2">
      <c r="B1181" s="14">
        <v>1993</v>
      </c>
      <c r="C1181" s="14">
        <v>1</v>
      </c>
      <c r="D1181" s="14">
        <v>3</v>
      </c>
      <c r="E1181" s="14">
        <v>18.960699999999999</v>
      </c>
    </row>
    <row r="1182" spans="2:5" x14ac:dyDescent="0.2">
      <c r="B1182" s="14">
        <v>1993</v>
      </c>
      <c r="C1182" s="14">
        <v>1</v>
      </c>
      <c r="D1182" s="14">
        <v>4</v>
      </c>
      <c r="E1182" s="14">
        <v>23.8612</v>
      </c>
    </row>
    <row r="1183" spans="2:5" x14ac:dyDescent="0.2">
      <c r="B1183" s="14">
        <v>1993</v>
      </c>
      <c r="C1183" s="14">
        <v>1</v>
      </c>
      <c r="D1183" s="14">
        <v>5</v>
      </c>
      <c r="E1183" s="14">
        <v>35.380400000000002</v>
      </c>
    </row>
    <row r="1184" spans="2:5" x14ac:dyDescent="0.2">
      <c r="B1184" s="14">
        <v>1993</v>
      </c>
      <c r="C1184" s="14">
        <v>1</v>
      </c>
      <c r="D1184" s="14">
        <v>6</v>
      </c>
      <c r="E1184" s="14">
        <v>35.223100000000002</v>
      </c>
    </row>
    <row r="1185" spans="2:5" x14ac:dyDescent="0.2">
      <c r="B1185" s="14">
        <v>1993</v>
      </c>
      <c r="C1185" s="14">
        <v>1</v>
      </c>
      <c r="D1185" s="14">
        <v>7</v>
      </c>
      <c r="E1185" s="14">
        <v>36.8566</v>
      </c>
    </row>
    <row r="1186" spans="2:5" x14ac:dyDescent="0.2">
      <c r="B1186" s="14">
        <v>1993</v>
      </c>
      <c r="C1186" s="14">
        <v>1</v>
      </c>
      <c r="D1186" s="14">
        <v>8</v>
      </c>
      <c r="E1186" s="14">
        <v>34.8964</v>
      </c>
    </row>
    <row r="1187" spans="2:5" x14ac:dyDescent="0.2">
      <c r="B1187" s="14">
        <v>1993</v>
      </c>
      <c r="C1187" s="14">
        <v>1</v>
      </c>
      <c r="D1187" s="14">
        <v>9</v>
      </c>
      <c r="E1187" s="14">
        <v>33.045099999999998</v>
      </c>
    </row>
    <row r="1188" spans="2:5" x14ac:dyDescent="0.2">
      <c r="B1188" s="14">
        <v>1993</v>
      </c>
      <c r="C1188" s="14">
        <v>1</v>
      </c>
      <c r="D1188" s="14">
        <v>10</v>
      </c>
      <c r="E1188" s="14">
        <v>32.113399999999999</v>
      </c>
    </row>
    <row r="1189" spans="2:5" x14ac:dyDescent="0.2">
      <c r="B1189" s="14">
        <v>1993</v>
      </c>
      <c r="C1189" s="14">
        <v>1</v>
      </c>
      <c r="D1189" s="14">
        <v>11</v>
      </c>
      <c r="E1189" s="14">
        <v>35.041600000000003</v>
      </c>
    </row>
    <row r="1190" spans="2:5" x14ac:dyDescent="0.2">
      <c r="B1190" s="14">
        <v>1993</v>
      </c>
      <c r="C1190" s="14">
        <v>1</v>
      </c>
      <c r="D1190" s="14">
        <v>12</v>
      </c>
      <c r="E1190" s="14">
        <v>38.574800000000003</v>
      </c>
    </row>
    <row r="1191" spans="2:5" x14ac:dyDescent="0.2">
      <c r="B1191" s="14">
        <v>1993</v>
      </c>
      <c r="C1191" s="14">
        <v>1</v>
      </c>
      <c r="D1191" s="14">
        <v>13</v>
      </c>
      <c r="E1191" s="14">
        <v>36.4452</v>
      </c>
    </row>
    <row r="1192" spans="2:5" x14ac:dyDescent="0.2">
      <c r="B1192" s="14">
        <v>1993</v>
      </c>
      <c r="C1192" s="14">
        <v>1</v>
      </c>
      <c r="D1192" s="14">
        <v>14</v>
      </c>
      <c r="E1192" s="14">
        <v>29.753900000000002</v>
      </c>
    </row>
    <row r="1193" spans="2:5" x14ac:dyDescent="0.2">
      <c r="B1193" s="14">
        <v>1993</v>
      </c>
      <c r="C1193" s="14">
        <v>2</v>
      </c>
      <c r="D1193" s="14">
        <v>1</v>
      </c>
      <c r="E1193" s="14">
        <v>14.036</v>
      </c>
    </row>
    <row r="1194" spans="2:5" x14ac:dyDescent="0.2">
      <c r="B1194" s="14">
        <v>1993</v>
      </c>
      <c r="C1194" s="14">
        <v>2</v>
      </c>
      <c r="D1194" s="14">
        <v>2</v>
      </c>
      <c r="E1194" s="14">
        <v>15.282299999999999</v>
      </c>
    </row>
    <row r="1195" spans="2:5" x14ac:dyDescent="0.2">
      <c r="B1195" s="14">
        <v>1993</v>
      </c>
      <c r="C1195" s="14">
        <v>2</v>
      </c>
      <c r="D1195" s="14">
        <v>3</v>
      </c>
      <c r="E1195" s="14">
        <v>17.799099999999999</v>
      </c>
    </row>
    <row r="1196" spans="2:5" x14ac:dyDescent="0.2">
      <c r="B1196" s="14">
        <v>1993</v>
      </c>
      <c r="C1196" s="14">
        <v>2</v>
      </c>
      <c r="D1196" s="14">
        <v>4</v>
      </c>
      <c r="E1196" s="14">
        <v>30.867100000000001</v>
      </c>
    </row>
    <row r="1197" spans="2:5" x14ac:dyDescent="0.2">
      <c r="B1197" s="14">
        <v>1993</v>
      </c>
      <c r="C1197" s="14">
        <v>2</v>
      </c>
      <c r="D1197" s="14">
        <v>5</v>
      </c>
      <c r="E1197" s="14">
        <v>29.4877</v>
      </c>
    </row>
    <row r="1198" spans="2:5" x14ac:dyDescent="0.2">
      <c r="B1198" s="14">
        <v>1993</v>
      </c>
      <c r="C1198" s="14">
        <v>2</v>
      </c>
      <c r="D1198" s="14">
        <v>6</v>
      </c>
      <c r="E1198" s="14">
        <v>49.029200000000003</v>
      </c>
    </row>
    <row r="1199" spans="2:5" x14ac:dyDescent="0.2">
      <c r="B1199" s="14">
        <v>1993</v>
      </c>
      <c r="C1199" s="14">
        <v>2</v>
      </c>
      <c r="D1199" s="14">
        <v>7</v>
      </c>
      <c r="E1199" s="14">
        <v>33.904200000000003</v>
      </c>
    </row>
    <row r="1200" spans="2:5" x14ac:dyDescent="0.2">
      <c r="B1200" s="14">
        <v>1993</v>
      </c>
      <c r="C1200" s="14">
        <v>2</v>
      </c>
      <c r="D1200" s="14">
        <v>8</v>
      </c>
      <c r="E1200" s="14">
        <v>38.163400000000003</v>
      </c>
    </row>
    <row r="1201" spans="2:5" x14ac:dyDescent="0.2">
      <c r="B1201" s="14">
        <v>1993</v>
      </c>
      <c r="C1201" s="14">
        <v>2</v>
      </c>
      <c r="D1201" s="14">
        <v>9</v>
      </c>
      <c r="E1201" s="14">
        <v>40.898000000000003</v>
      </c>
    </row>
    <row r="1202" spans="2:5" x14ac:dyDescent="0.2">
      <c r="B1202" s="14">
        <v>1993</v>
      </c>
      <c r="C1202" s="14">
        <v>2</v>
      </c>
      <c r="D1202" s="14">
        <v>10</v>
      </c>
      <c r="E1202" s="14">
        <v>34.097799999999999</v>
      </c>
    </row>
    <row r="1203" spans="2:5" x14ac:dyDescent="0.2">
      <c r="B1203" s="14">
        <v>1993</v>
      </c>
      <c r="C1203" s="14">
        <v>2</v>
      </c>
      <c r="D1203" s="14">
        <v>11</v>
      </c>
      <c r="E1203" s="14">
        <v>32.609499999999997</v>
      </c>
    </row>
    <row r="1204" spans="2:5" x14ac:dyDescent="0.2">
      <c r="B1204" s="14">
        <v>1993</v>
      </c>
      <c r="C1204" s="14">
        <v>2</v>
      </c>
      <c r="D1204" s="14">
        <v>12</v>
      </c>
      <c r="E1204" s="14">
        <v>38.889400000000002</v>
      </c>
    </row>
    <row r="1205" spans="2:5" x14ac:dyDescent="0.2">
      <c r="B1205" s="14">
        <v>1993</v>
      </c>
      <c r="C1205" s="14">
        <v>2</v>
      </c>
      <c r="D1205" s="14">
        <v>13</v>
      </c>
      <c r="E1205" s="14">
        <v>33.396000000000001</v>
      </c>
    </row>
    <row r="1206" spans="2:5" x14ac:dyDescent="0.2">
      <c r="B1206" s="14">
        <v>1993</v>
      </c>
      <c r="C1206" s="14">
        <v>2</v>
      </c>
      <c r="D1206" s="14">
        <v>14</v>
      </c>
      <c r="E1206" s="14">
        <v>43.076000000000001</v>
      </c>
    </row>
    <row r="1207" spans="2:5" x14ac:dyDescent="0.2">
      <c r="B1207" s="14">
        <v>1993</v>
      </c>
      <c r="C1207" s="14">
        <v>3</v>
      </c>
      <c r="D1207" s="14">
        <v>1</v>
      </c>
      <c r="E1207" s="14">
        <v>24.562999999999999</v>
      </c>
    </row>
    <row r="1208" spans="2:5" x14ac:dyDescent="0.2">
      <c r="B1208" s="14">
        <v>1993</v>
      </c>
      <c r="C1208" s="14">
        <v>3</v>
      </c>
      <c r="D1208" s="14">
        <v>2</v>
      </c>
      <c r="E1208" s="14">
        <v>17.327200000000001</v>
      </c>
    </row>
    <row r="1209" spans="2:5" x14ac:dyDescent="0.2">
      <c r="B1209" s="14">
        <v>1993</v>
      </c>
      <c r="C1209" s="14">
        <v>3</v>
      </c>
      <c r="D1209" s="14">
        <v>3</v>
      </c>
      <c r="E1209" s="14">
        <v>28.616499999999998</v>
      </c>
    </row>
    <row r="1210" spans="2:5" x14ac:dyDescent="0.2">
      <c r="B1210" s="14">
        <v>1993</v>
      </c>
      <c r="C1210" s="14">
        <v>3</v>
      </c>
      <c r="D1210" s="14">
        <v>4</v>
      </c>
      <c r="E1210" s="14">
        <v>34.7149</v>
      </c>
    </row>
    <row r="1211" spans="2:5" x14ac:dyDescent="0.2">
      <c r="B1211" s="14">
        <v>1993</v>
      </c>
      <c r="C1211" s="14">
        <v>3</v>
      </c>
      <c r="D1211" s="14">
        <v>5</v>
      </c>
      <c r="E1211" s="14">
        <v>37.461599999999997</v>
      </c>
    </row>
    <row r="1212" spans="2:5" x14ac:dyDescent="0.2">
      <c r="B1212" s="14">
        <v>1993</v>
      </c>
      <c r="C1212" s="14">
        <v>3</v>
      </c>
      <c r="D1212" s="14">
        <v>6</v>
      </c>
      <c r="E1212" s="14">
        <v>43.511600000000001</v>
      </c>
    </row>
    <row r="1213" spans="2:5" x14ac:dyDescent="0.2">
      <c r="B1213" s="14">
        <v>1993</v>
      </c>
      <c r="C1213" s="14">
        <v>3</v>
      </c>
      <c r="D1213" s="14">
        <v>7</v>
      </c>
      <c r="E1213" s="14">
        <v>35.816000000000003</v>
      </c>
    </row>
    <row r="1214" spans="2:5" x14ac:dyDescent="0.2">
      <c r="B1214" s="14">
        <v>1993</v>
      </c>
      <c r="C1214" s="14">
        <v>3</v>
      </c>
      <c r="D1214" s="14">
        <v>8</v>
      </c>
      <c r="E1214" s="14">
        <v>44.068199999999997</v>
      </c>
    </row>
    <row r="1215" spans="2:5" x14ac:dyDescent="0.2">
      <c r="B1215" s="14">
        <v>1993</v>
      </c>
      <c r="C1215" s="14">
        <v>3</v>
      </c>
      <c r="D1215" s="14">
        <v>9</v>
      </c>
      <c r="E1215" s="14">
        <v>33.843699999999998</v>
      </c>
    </row>
    <row r="1216" spans="2:5" x14ac:dyDescent="0.2">
      <c r="B1216" s="14">
        <v>1993</v>
      </c>
      <c r="C1216" s="14">
        <v>3</v>
      </c>
      <c r="D1216" s="14">
        <v>10</v>
      </c>
      <c r="E1216" s="14">
        <v>37.461599999999997</v>
      </c>
    </row>
    <row r="1217" spans="2:5" x14ac:dyDescent="0.2">
      <c r="B1217" s="14">
        <v>1993</v>
      </c>
      <c r="C1217" s="14">
        <v>3</v>
      </c>
      <c r="D1217" s="14">
        <v>11</v>
      </c>
      <c r="E1217" s="14">
        <v>36.045900000000003</v>
      </c>
    </row>
    <row r="1218" spans="2:5" x14ac:dyDescent="0.2">
      <c r="B1218" s="14">
        <v>1993</v>
      </c>
      <c r="C1218" s="14">
        <v>3</v>
      </c>
      <c r="D1218" s="14">
        <v>12</v>
      </c>
      <c r="E1218" s="14">
        <v>32.948300000000003</v>
      </c>
    </row>
    <row r="1219" spans="2:5" x14ac:dyDescent="0.2">
      <c r="B1219" s="14">
        <v>1993</v>
      </c>
      <c r="C1219" s="14">
        <v>3</v>
      </c>
      <c r="D1219" s="14">
        <v>13</v>
      </c>
      <c r="E1219" s="14">
        <v>38.308599999999998</v>
      </c>
    </row>
    <row r="1220" spans="2:5" x14ac:dyDescent="0.2">
      <c r="B1220" s="14">
        <v>1993</v>
      </c>
      <c r="C1220" s="14">
        <v>3</v>
      </c>
      <c r="D1220" s="14">
        <v>14</v>
      </c>
      <c r="E1220" s="14">
        <v>35.501399999999997</v>
      </c>
    </row>
    <row r="1221" spans="2:5" x14ac:dyDescent="0.2">
      <c r="B1221" s="14">
        <v>1993</v>
      </c>
      <c r="C1221" s="14">
        <v>4</v>
      </c>
      <c r="D1221" s="14">
        <v>1</v>
      </c>
      <c r="E1221" s="14">
        <v>20.884599999999999</v>
      </c>
    </row>
    <row r="1222" spans="2:5" x14ac:dyDescent="0.2">
      <c r="B1222" s="14">
        <v>1993</v>
      </c>
      <c r="C1222" s="14">
        <v>4</v>
      </c>
      <c r="D1222" s="14">
        <v>2</v>
      </c>
      <c r="E1222" s="14">
        <v>21.5501</v>
      </c>
    </row>
    <row r="1223" spans="2:5" x14ac:dyDescent="0.2">
      <c r="B1223" s="14">
        <v>1993</v>
      </c>
      <c r="C1223" s="14">
        <v>4</v>
      </c>
      <c r="D1223" s="14">
        <v>3</v>
      </c>
      <c r="E1223" s="14">
        <v>32.379600000000003</v>
      </c>
    </row>
    <row r="1224" spans="2:5" x14ac:dyDescent="0.2">
      <c r="B1224" s="14">
        <v>1993</v>
      </c>
      <c r="C1224" s="14">
        <v>4</v>
      </c>
      <c r="D1224" s="14">
        <v>4</v>
      </c>
      <c r="E1224" s="14">
        <v>37.001800000000003</v>
      </c>
    </row>
    <row r="1225" spans="2:5" x14ac:dyDescent="0.2">
      <c r="B1225" s="14">
        <v>1993</v>
      </c>
      <c r="C1225" s="14">
        <v>4</v>
      </c>
      <c r="D1225" s="14">
        <v>5</v>
      </c>
      <c r="E1225" s="14">
        <v>45.859000000000002</v>
      </c>
    </row>
    <row r="1226" spans="2:5" x14ac:dyDescent="0.2">
      <c r="B1226" s="14">
        <v>1993</v>
      </c>
      <c r="C1226" s="14">
        <v>4</v>
      </c>
      <c r="D1226" s="14">
        <v>6</v>
      </c>
      <c r="E1226" s="14">
        <v>46.343000000000004</v>
      </c>
    </row>
    <row r="1227" spans="2:5" x14ac:dyDescent="0.2">
      <c r="B1227" s="14">
        <v>1993</v>
      </c>
      <c r="C1227" s="14">
        <v>4</v>
      </c>
      <c r="D1227" s="14">
        <v>7</v>
      </c>
      <c r="E1227" s="14">
        <v>38.695799999999998</v>
      </c>
    </row>
    <row r="1228" spans="2:5" x14ac:dyDescent="0.2">
      <c r="B1228" s="14">
        <v>1993</v>
      </c>
      <c r="C1228" s="14">
        <v>4</v>
      </c>
      <c r="D1228" s="14">
        <v>8</v>
      </c>
      <c r="E1228" s="14">
        <v>38.235999999999997</v>
      </c>
    </row>
    <row r="1229" spans="2:5" x14ac:dyDescent="0.2">
      <c r="B1229" s="14">
        <v>1993</v>
      </c>
      <c r="C1229" s="14">
        <v>4</v>
      </c>
      <c r="D1229" s="14">
        <v>9</v>
      </c>
      <c r="E1229" s="14">
        <v>36.8324</v>
      </c>
    </row>
    <row r="1230" spans="2:5" x14ac:dyDescent="0.2">
      <c r="B1230" s="14">
        <v>1993</v>
      </c>
      <c r="C1230" s="14">
        <v>4</v>
      </c>
      <c r="D1230" s="14">
        <v>10</v>
      </c>
      <c r="E1230" s="14">
        <v>38.332799999999999</v>
      </c>
    </row>
    <row r="1231" spans="2:5" x14ac:dyDescent="0.2">
      <c r="B1231" s="14">
        <v>1993</v>
      </c>
      <c r="C1231" s="14">
        <v>4</v>
      </c>
      <c r="D1231" s="14">
        <v>11</v>
      </c>
      <c r="E1231" s="14">
        <v>32.161799999999999</v>
      </c>
    </row>
    <row r="1232" spans="2:5" x14ac:dyDescent="0.2">
      <c r="B1232" s="14">
        <v>1993</v>
      </c>
      <c r="C1232" s="14">
        <v>4</v>
      </c>
      <c r="D1232" s="14">
        <v>12</v>
      </c>
      <c r="E1232" s="14">
        <v>35.8765</v>
      </c>
    </row>
    <row r="1233" spans="2:5" x14ac:dyDescent="0.2">
      <c r="B1233" s="14">
        <v>1993</v>
      </c>
      <c r="C1233" s="14">
        <v>4</v>
      </c>
      <c r="D1233" s="14">
        <v>13</v>
      </c>
      <c r="E1233" s="14">
        <v>36.154800000000002</v>
      </c>
    </row>
    <row r="1234" spans="2:5" x14ac:dyDescent="0.2">
      <c r="B1234" s="14">
        <v>1993</v>
      </c>
      <c r="C1234" s="14">
        <v>4</v>
      </c>
      <c r="D1234" s="14">
        <v>14</v>
      </c>
      <c r="E1234" s="14">
        <v>40.002600000000001</v>
      </c>
    </row>
    <row r="1235" spans="2:5" x14ac:dyDescent="0.2">
      <c r="B1235" s="14">
        <v>1994</v>
      </c>
      <c r="C1235" s="14">
        <v>1</v>
      </c>
      <c r="D1235" s="14">
        <v>1</v>
      </c>
      <c r="E1235" s="14">
        <v>9.5469000000000008</v>
      </c>
    </row>
    <row r="1236" spans="2:5" x14ac:dyDescent="0.2">
      <c r="B1236" s="14">
        <v>1994</v>
      </c>
      <c r="C1236" s="14">
        <v>1</v>
      </c>
      <c r="D1236" s="14">
        <v>2</v>
      </c>
      <c r="E1236" s="14">
        <v>11.507099999999999</v>
      </c>
    </row>
    <row r="1237" spans="2:5" x14ac:dyDescent="0.2">
      <c r="B1237" s="14">
        <v>1994</v>
      </c>
      <c r="C1237" s="14">
        <v>1</v>
      </c>
      <c r="D1237" s="14">
        <v>3</v>
      </c>
      <c r="E1237" s="14">
        <v>13.515700000000001</v>
      </c>
    </row>
    <row r="1238" spans="2:5" x14ac:dyDescent="0.2">
      <c r="B1238" s="14">
        <v>1994</v>
      </c>
      <c r="C1238" s="14">
        <v>1</v>
      </c>
      <c r="D1238" s="14">
        <v>4</v>
      </c>
      <c r="E1238" s="14">
        <v>15.2944</v>
      </c>
    </row>
    <row r="1239" spans="2:5" x14ac:dyDescent="0.2">
      <c r="B1239" s="14">
        <v>1994</v>
      </c>
      <c r="C1239" s="14">
        <v>1</v>
      </c>
      <c r="D1239" s="14">
        <v>5</v>
      </c>
      <c r="E1239" s="14">
        <v>33.045099999999998</v>
      </c>
    </row>
    <row r="1240" spans="2:5" x14ac:dyDescent="0.2">
      <c r="B1240" s="14">
        <v>1994</v>
      </c>
      <c r="C1240" s="14">
        <v>1</v>
      </c>
      <c r="D1240" s="14">
        <v>6</v>
      </c>
      <c r="E1240" s="14">
        <v>26.051300000000001</v>
      </c>
    </row>
    <row r="1241" spans="2:5" x14ac:dyDescent="0.2">
      <c r="B1241" s="14">
        <v>1994</v>
      </c>
      <c r="C1241" s="14">
        <v>1</v>
      </c>
      <c r="D1241" s="14">
        <v>7</v>
      </c>
      <c r="E1241" s="14">
        <v>41.744999999999997</v>
      </c>
    </row>
    <row r="1242" spans="2:5" x14ac:dyDescent="0.2">
      <c r="B1242" s="14">
        <v>1994</v>
      </c>
      <c r="C1242" s="14">
        <v>1</v>
      </c>
      <c r="D1242" s="14">
        <v>8</v>
      </c>
      <c r="E1242" s="14">
        <v>34.3035</v>
      </c>
    </row>
    <row r="1243" spans="2:5" x14ac:dyDescent="0.2">
      <c r="B1243" s="14">
        <v>1994</v>
      </c>
      <c r="C1243" s="14">
        <v>1</v>
      </c>
      <c r="D1243" s="14">
        <v>9</v>
      </c>
      <c r="E1243" s="14">
        <v>29.0642</v>
      </c>
    </row>
    <row r="1244" spans="2:5" x14ac:dyDescent="0.2">
      <c r="B1244" s="14">
        <v>1994</v>
      </c>
      <c r="C1244" s="14">
        <v>1</v>
      </c>
      <c r="D1244" s="14">
        <v>10</v>
      </c>
      <c r="E1244" s="14">
        <v>29.427199999999999</v>
      </c>
    </row>
    <row r="1245" spans="2:5" x14ac:dyDescent="0.2">
      <c r="B1245" s="14">
        <v>1994</v>
      </c>
      <c r="C1245" s="14">
        <v>1</v>
      </c>
      <c r="D1245" s="14">
        <v>11</v>
      </c>
      <c r="E1245" s="14">
        <v>30.2742</v>
      </c>
    </row>
    <row r="1246" spans="2:5" x14ac:dyDescent="0.2">
      <c r="B1246" s="14">
        <v>1994</v>
      </c>
      <c r="C1246" s="14">
        <v>1</v>
      </c>
      <c r="D1246" s="14">
        <v>12</v>
      </c>
      <c r="E1246" s="14">
        <v>33.383899999999997</v>
      </c>
    </row>
    <row r="1247" spans="2:5" x14ac:dyDescent="0.2">
      <c r="B1247" s="14">
        <v>1994</v>
      </c>
      <c r="C1247" s="14">
        <v>1</v>
      </c>
      <c r="D1247" s="14">
        <v>13</v>
      </c>
      <c r="E1247" s="14">
        <v>32.258600000000001</v>
      </c>
    </row>
    <row r="1248" spans="2:5" x14ac:dyDescent="0.2">
      <c r="B1248" s="14">
        <v>1994</v>
      </c>
      <c r="C1248" s="14">
        <v>1</v>
      </c>
      <c r="D1248" s="14">
        <v>14</v>
      </c>
      <c r="E1248" s="14">
        <v>25.833500000000001</v>
      </c>
    </row>
    <row r="1249" spans="2:5" x14ac:dyDescent="0.2">
      <c r="B1249" s="14">
        <v>1994</v>
      </c>
      <c r="C1249" s="14">
        <v>2</v>
      </c>
      <c r="D1249" s="14">
        <v>1</v>
      </c>
      <c r="E1249" s="14">
        <v>8.7966999999999995</v>
      </c>
    </row>
    <row r="1250" spans="2:5" x14ac:dyDescent="0.2">
      <c r="B1250" s="14">
        <v>1994</v>
      </c>
      <c r="C1250" s="14">
        <v>2</v>
      </c>
      <c r="D1250" s="14">
        <v>2</v>
      </c>
      <c r="E1250" s="14">
        <v>10.1882</v>
      </c>
    </row>
    <row r="1251" spans="2:5" x14ac:dyDescent="0.2">
      <c r="B1251" s="14">
        <v>1994</v>
      </c>
      <c r="C1251" s="14">
        <v>2</v>
      </c>
      <c r="D1251" s="14">
        <v>3</v>
      </c>
      <c r="E1251" s="14">
        <v>13.7577</v>
      </c>
    </row>
    <row r="1252" spans="2:5" x14ac:dyDescent="0.2">
      <c r="B1252" s="14">
        <v>1994</v>
      </c>
      <c r="C1252" s="14">
        <v>2</v>
      </c>
      <c r="D1252" s="14">
        <v>4</v>
      </c>
      <c r="E1252" s="14">
        <v>20.630500000000001</v>
      </c>
    </row>
    <row r="1253" spans="2:5" x14ac:dyDescent="0.2">
      <c r="B1253" s="14">
        <v>1994</v>
      </c>
      <c r="C1253" s="14">
        <v>2</v>
      </c>
      <c r="D1253" s="14">
        <v>5</v>
      </c>
      <c r="E1253" s="14">
        <v>27.854199999999999</v>
      </c>
    </row>
    <row r="1254" spans="2:5" x14ac:dyDescent="0.2">
      <c r="B1254" s="14">
        <v>1994</v>
      </c>
      <c r="C1254" s="14">
        <v>2</v>
      </c>
      <c r="D1254" s="14">
        <v>6</v>
      </c>
      <c r="E1254" s="14">
        <v>38.9983</v>
      </c>
    </row>
    <row r="1255" spans="2:5" x14ac:dyDescent="0.2">
      <c r="B1255" s="14">
        <v>1994</v>
      </c>
      <c r="C1255" s="14">
        <v>2</v>
      </c>
      <c r="D1255" s="14">
        <v>7</v>
      </c>
      <c r="E1255" s="14">
        <v>51.255600000000001</v>
      </c>
    </row>
    <row r="1256" spans="2:5" x14ac:dyDescent="0.2">
      <c r="B1256" s="14">
        <v>1994</v>
      </c>
      <c r="C1256" s="14">
        <v>2</v>
      </c>
      <c r="D1256" s="14">
        <v>8</v>
      </c>
      <c r="E1256" s="14">
        <v>28.580200000000001</v>
      </c>
    </row>
    <row r="1257" spans="2:5" x14ac:dyDescent="0.2">
      <c r="B1257" s="14">
        <v>1994</v>
      </c>
      <c r="C1257" s="14">
        <v>2</v>
      </c>
      <c r="D1257" s="14">
        <v>9</v>
      </c>
      <c r="E1257" s="14">
        <v>33.722700000000003</v>
      </c>
    </row>
    <row r="1258" spans="2:5" x14ac:dyDescent="0.2">
      <c r="B1258" s="14">
        <v>1994</v>
      </c>
      <c r="C1258" s="14">
        <v>2</v>
      </c>
      <c r="D1258" s="14">
        <v>10</v>
      </c>
      <c r="E1258" s="14">
        <v>27.793700000000001</v>
      </c>
    </row>
    <row r="1259" spans="2:5" x14ac:dyDescent="0.2">
      <c r="B1259" s="14">
        <v>1994</v>
      </c>
      <c r="C1259" s="14">
        <v>2</v>
      </c>
      <c r="D1259" s="14">
        <v>11</v>
      </c>
      <c r="E1259" s="14">
        <v>30.746099999999998</v>
      </c>
    </row>
    <row r="1260" spans="2:5" x14ac:dyDescent="0.2">
      <c r="B1260" s="14">
        <v>1994</v>
      </c>
      <c r="C1260" s="14">
        <v>2</v>
      </c>
      <c r="D1260" s="14">
        <v>12</v>
      </c>
      <c r="E1260" s="14">
        <v>39.458100000000002</v>
      </c>
    </row>
    <row r="1261" spans="2:5" x14ac:dyDescent="0.2">
      <c r="B1261" s="14">
        <v>1994</v>
      </c>
      <c r="C1261" s="14">
        <v>2</v>
      </c>
      <c r="D1261" s="14">
        <v>13</v>
      </c>
      <c r="E1261" s="14">
        <v>42.495199999999997</v>
      </c>
    </row>
    <row r="1262" spans="2:5" x14ac:dyDescent="0.2">
      <c r="B1262" s="14">
        <v>1994</v>
      </c>
      <c r="C1262" s="14">
        <v>2</v>
      </c>
      <c r="D1262" s="14">
        <v>14</v>
      </c>
      <c r="E1262" s="14">
        <v>42.083799999999997</v>
      </c>
    </row>
    <row r="1263" spans="2:5" x14ac:dyDescent="0.2">
      <c r="B1263" s="14">
        <v>1994</v>
      </c>
      <c r="C1263" s="14">
        <v>3</v>
      </c>
      <c r="D1263" s="14">
        <v>1</v>
      </c>
      <c r="E1263" s="14">
        <v>12.2331</v>
      </c>
    </row>
    <row r="1264" spans="2:5" x14ac:dyDescent="0.2">
      <c r="B1264" s="14">
        <v>1994</v>
      </c>
      <c r="C1264" s="14">
        <v>3</v>
      </c>
      <c r="D1264" s="14">
        <v>2</v>
      </c>
      <c r="E1264" s="14">
        <v>10.418100000000001</v>
      </c>
    </row>
    <row r="1265" spans="2:5" x14ac:dyDescent="0.2">
      <c r="B1265" s="14">
        <v>1994</v>
      </c>
      <c r="C1265" s="14">
        <v>3</v>
      </c>
      <c r="D1265" s="14">
        <v>3</v>
      </c>
      <c r="E1265" s="14">
        <v>18.924399999999999</v>
      </c>
    </row>
    <row r="1266" spans="2:5" x14ac:dyDescent="0.2">
      <c r="B1266" s="14">
        <v>1994</v>
      </c>
      <c r="C1266" s="14">
        <v>3</v>
      </c>
      <c r="D1266" s="14">
        <v>4</v>
      </c>
      <c r="E1266" s="14">
        <v>31.0365</v>
      </c>
    </row>
    <row r="1267" spans="2:5" x14ac:dyDescent="0.2">
      <c r="B1267" s="14">
        <v>1994</v>
      </c>
      <c r="C1267" s="14">
        <v>3</v>
      </c>
      <c r="D1267" s="14">
        <v>5</v>
      </c>
      <c r="E1267" s="14">
        <v>32.125500000000002</v>
      </c>
    </row>
    <row r="1268" spans="2:5" x14ac:dyDescent="0.2">
      <c r="B1268" s="14">
        <v>1994</v>
      </c>
      <c r="C1268" s="14">
        <v>3</v>
      </c>
      <c r="D1268" s="14">
        <v>6</v>
      </c>
      <c r="E1268" s="14">
        <v>39.591200000000001</v>
      </c>
    </row>
    <row r="1269" spans="2:5" x14ac:dyDescent="0.2">
      <c r="B1269" s="14">
        <v>1994</v>
      </c>
      <c r="C1269" s="14">
        <v>3</v>
      </c>
      <c r="D1269" s="14">
        <v>7</v>
      </c>
      <c r="E1269" s="14">
        <v>40.752800000000001</v>
      </c>
    </row>
    <row r="1270" spans="2:5" x14ac:dyDescent="0.2">
      <c r="B1270" s="14">
        <v>1994</v>
      </c>
      <c r="C1270" s="14">
        <v>3</v>
      </c>
      <c r="D1270" s="14">
        <v>8</v>
      </c>
      <c r="E1270" s="14">
        <v>37.6068</v>
      </c>
    </row>
    <row r="1271" spans="2:5" x14ac:dyDescent="0.2">
      <c r="B1271" s="14">
        <v>1994</v>
      </c>
      <c r="C1271" s="14">
        <v>3</v>
      </c>
      <c r="D1271" s="14">
        <v>9</v>
      </c>
      <c r="E1271" s="14">
        <v>26.535299999999999</v>
      </c>
    </row>
    <row r="1272" spans="2:5" x14ac:dyDescent="0.2">
      <c r="B1272" s="14">
        <v>1994</v>
      </c>
      <c r="C1272" s="14">
        <v>3</v>
      </c>
      <c r="D1272" s="14">
        <v>10</v>
      </c>
      <c r="E1272" s="14">
        <v>33.759</v>
      </c>
    </row>
    <row r="1273" spans="2:5" x14ac:dyDescent="0.2">
      <c r="B1273" s="14">
        <v>1994</v>
      </c>
      <c r="C1273" s="14">
        <v>3</v>
      </c>
      <c r="D1273" s="14">
        <v>11</v>
      </c>
      <c r="E1273" s="14">
        <v>36.977600000000002</v>
      </c>
    </row>
    <row r="1274" spans="2:5" x14ac:dyDescent="0.2">
      <c r="B1274" s="14">
        <v>1994</v>
      </c>
      <c r="C1274" s="14">
        <v>3</v>
      </c>
      <c r="D1274" s="14">
        <v>12</v>
      </c>
      <c r="E1274" s="14">
        <v>28.434999999999999</v>
      </c>
    </row>
    <row r="1275" spans="2:5" x14ac:dyDescent="0.2">
      <c r="B1275" s="14">
        <v>1994</v>
      </c>
      <c r="C1275" s="14">
        <v>3</v>
      </c>
      <c r="D1275" s="14">
        <v>13</v>
      </c>
      <c r="E1275" s="14">
        <v>41.624000000000002</v>
      </c>
    </row>
    <row r="1276" spans="2:5" x14ac:dyDescent="0.2">
      <c r="B1276" s="14">
        <v>1994</v>
      </c>
      <c r="C1276" s="14">
        <v>3</v>
      </c>
      <c r="D1276" s="14">
        <v>14</v>
      </c>
      <c r="E1276" s="14">
        <v>29.2699</v>
      </c>
    </row>
    <row r="1277" spans="2:5" x14ac:dyDescent="0.2">
      <c r="B1277" s="14">
        <v>1994</v>
      </c>
      <c r="C1277" s="14">
        <v>4</v>
      </c>
      <c r="D1277" s="14">
        <v>1</v>
      </c>
      <c r="E1277" s="14">
        <v>12.8744</v>
      </c>
    </row>
    <row r="1278" spans="2:5" x14ac:dyDescent="0.2">
      <c r="B1278" s="14">
        <v>1994</v>
      </c>
      <c r="C1278" s="14">
        <v>4</v>
      </c>
      <c r="D1278" s="14">
        <v>2</v>
      </c>
      <c r="E1278" s="14">
        <v>12.257300000000001</v>
      </c>
    </row>
    <row r="1279" spans="2:5" x14ac:dyDescent="0.2">
      <c r="B1279" s="14">
        <v>1994</v>
      </c>
      <c r="C1279" s="14">
        <v>4</v>
      </c>
      <c r="D1279" s="14">
        <v>3</v>
      </c>
      <c r="E1279" s="14">
        <v>21.610600000000002</v>
      </c>
    </row>
    <row r="1280" spans="2:5" x14ac:dyDescent="0.2">
      <c r="B1280" s="14">
        <v>1994</v>
      </c>
      <c r="C1280" s="14">
        <v>4</v>
      </c>
      <c r="D1280" s="14">
        <v>4</v>
      </c>
      <c r="E1280" s="14">
        <v>23.316700000000001</v>
      </c>
    </row>
    <row r="1281" spans="2:5" x14ac:dyDescent="0.2">
      <c r="B1281" s="14">
        <v>1994</v>
      </c>
      <c r="C1281" s="14">
        <v>4</v>
      </c>
      <c r="D1281" s="14">
        <v>5</v>
      </c>
      <c r="E1281" s="14">
        <v>38.986199999999997</v>
      </c>
    </row>
    <row r="1282" spans="2:5" x14ac:dyDescent="0.2">
      <c r="B1282" s="14">
        <v>1994</v>
      </c>
      <c r="C1282" s="14">
        <v>4</v>
      </c>
      <c r="D1282" s="14">
        <v>6</v>
      </c>
      <c r="E1282" s="14">
        <v>40.994799999999998</v>
      </c>
    </row>
    <row r="1283" spans="2:5" x14ac:dyDescent="0.2">
      <c r="B1283" s="14">
        <v>1994</v>
      </c>
      <c r="C1283" s="14">
        <v>4</v>
      </c>
      <c r="D1283" s="14">
        <v>7</v>
      </c>
      <c r="E1283" s="14">
        <v>47.504600000000003</v>
      </c>
    </row>
    <row r="1284" spans="2:5" x14ac:dyDescent="0.2">
      <c r="B1284" s="14">
        <v>1994</v>
      </c>
      <c r="C1284" s="14">
        <v>4</v>
      </c>
      <c r="D1284" s="14">
        <v>8</v>
      </c>
      <c r="E1284" s="14">
        <v>35.973300000000002</v>
      </c>
    </row>
    <row r="1285" spans="2:5" x14ac:dyDescent="0.2">
      <c r="B1285" s="14">
        <v>1994</v>
      </c>
      <c r="C1285" s="14">
        <v>4</v>
      </c>
      <c r="D1285" s="14">
        <v>9</v>
      </c>
      <c r="E1285" s="14">
        <v>34.521299999999997</v>
      </c>
    </row>
    <row r="1286" spans="2:5" x14ac:dyDescent="0.2">
      <c r="B1286" s="14">
        <v>1994</v>
      </c>
      <c r="C1286" s="14">
        <v>4</v>
      </c>
      <c r="D1286" s="14">
        <v>10</v>
      </c>
      <c r="E1286" s="14">
        <v>31.3995</v>
      </c>
    </row>
    <row r="1287" spans="2:5" x14ac:dyDescent="0.2">
      <c r="B1287" s="14">
        <v>1994</v>
      </c>
      <c r="C1287" s="14">
        <v>4</v>
      </c>
      <c r="D1287" s="14">
        <v>11</v>
      </c>
      <c r="E1287" s="14">
        <v>33.154000000000003</v>
      </c>
    </row>
    <row r="1288" spans="2:5" x14ac:dyDescent="0.2">
      <c r="B1288" s="14">
        <v>1994</v>
      </c>
      <c r="C1288" s="14">
        <v>4</v>
      </c>
      <c r="D1288" s="14">
        <v>12</v>
      </c>
      <c r="E1288" s="14">
        <v>32.137599999999999</v>
      </c>
    </row>
    <row r="1289" spans="2:5" x14ac:dyDescent="0.2">
      <c r="B1289" s="14">
        <v>1994</v>
      </c>
      <c r="C1289" s="14">
        <v>4</v>
      </c>
      <c r="D1289" s="14">
        <v>13</v>
      </c>
      <c r="E1289" s="14">
        <v>39.567</v>
      </c>
    </row>
    <row r="1290" spans="2:5" x14ac:dyDescent="0.2">
      <c r="B1290" s="14">
        <v>1994</v>
      </c>
      <c r="C1290" s="14">
        <v>4</v>
      </c>
      <c r="D1290" s="14">
        <v>14</v>
      </c>
      <c r="E1290" s="14">
        <v>35.017400000000002</v>
      </c>
    </row>
    <row r="1291" spans="2:5" x14ac:dyDescent="0.2">
      <c r="B1291" s="14">
        <v>1995</v>
      </c>
      <c r="C1291" s="14">
        <v>1</v>
      </c>
      <c r="D1291" s="14">
        <v>1</v>
      </c>
      <c r="E1291" s="14">
        <v>26.595013500000004</v>
      </c>
    </row>
    <row r="1292" spans="2:5" x14ac:dyDescent="0.2">
      <c r="B1292" s="14">
        <v>1995</v>
      </c>
      <c r="C1292" s="14">
        <v>1</v>
      </c>
      <c r="D1292" s="14">
        <v>2</v>
      </c>
      <c r="E1292" s="14">
        <v>29.36143375</v>
      </c>
    </row>
    <row r="1293" spans="2:5" x14ac:dyDescent="0.2">
      <c r="B1293" s="14">
        <v>1995</v>
      </c>
      <c r="C1293" s="14">
        <v>1</v>
      </c>
      <c r="D1293" s="14">
        <v>3</v>
      </c>
      <c r="E1293" s="14">
        <v>28.747487999999997</v>
      </c>
    </row>
    <row r="1294" spans="2:5" x14ac:dyDescent="0.2">
      <c r="B1294" s="14">
        <v>1995</v>
      </c>
      <c r="C1294" s="14">
        <v>1</v>
      </c>
      <c r="D1294" s="14">
        <v>4</v>
      </c>
      <c r="E1294" s="14">
        <v>27.9186765</v>
      </c>
    </row>
    <row r="1295" spans="2:5" x14ac:dyDescent="0.2">
      <c r="B1295" s="14">
        <v>1995</v>
      </c>
      <c r="C1295" s="14">
        <v>1</v>
      </c>
      <c r="D1295" s="14">
        <v>5</v>
      </c>
      <c r="E1295" s="14">
        <v>40.168128000000003</v>
      </c>
    </row>
    <row r="1296" spans="2:5" x14ac:dyDescent="0.2">
      <c r="B1296" s="14">
        <v>1995</v>
      </c>
      <c r="C1296" s="14">
        <v>1</v>
      </c>
      <c r="D1296" s="14">
        <v>6</v>
      </c>
      <c r="E1296" s="14">
        <v>36.663610500000004</v>
      </c>
    </row>
    <row r="1297" spans="2:5" x14ac:dyDescent="0.2">
      <c r="B1297" s="14">
        <v>1995</v>
      </c>
      <c r="C1297" s="14">
        <v>1</v>
      </c>
      <c r="D1297" s="14">
        <v>7</v>
      </c>
      <c r="E1297" s="14">
        <v>46.533623125000005</v>
      </c>
    </row>
    <row r="1298" spans="2:5" x14ac:dyDescent="0.2">
      <c r="B1298" s="14">
        <v>1995</v>
      </c>
      <c r="C1298" s="14">
        <v>1</v>
      </c>
      <c r="D1298" s="14">
        <v>8</v>
      </c>
      <c r="E1298" s="14">
        <v>30.667007249999997</v>
      </c>
    </row>
    <row r="1299" spans="2:5" x14ac:dyDescent="0.2">
      <c r="B1299" s="14">
        <v>1995</v>
      </c>
      <c r="C1299" s="14">
        <v>1</v>
      </c>
      <c r="D1299" s="14">
        <v>9</v>
      </c>
      <c r="E1299" s="14">
        <v>38.602860999999997</v>
      </c>
    </row>
    <row r="1300" spans="2:5" x14ac:dyDescent="0.2">
      <c r="B1300" s="14">
        <v>1995</v>
      </c>
      <c r="C1300" s="14">
        <v>1</v>
      </c>
      <c r="D1300" s="14">
        <v>10</v>
      </c>
      <c r="E1300" s="14">
        <v>38.024360000000001</v>
      </c>
    </row>
    <row r="1301" spans="2:5" x14ac:dyDescent="0.2">
      <c r="B1301" s="14">
        <v>1995</v>
      </c>
      <c r="C1301" s="14">
        <v>1</v>
      </c>
      <c r="D1301" s="14">
        <v>11</v>
      </c>
      <c r="E1301" s="14">
        <v>38.524694999999987</v>
      </c>
    </row>
    <row r="1302" spans="2:5" x14ac:dyDescent="0.2">
      <c r="B1302" s="14">
        <v>1995</v>
      </c>
      <c r="C1302" s="14">
        <v>1</v>
      </c>
      <c r="D1302" s="14">
        <v>12</v>
      </c>
      <c r="E1302" s="14">
        <v>39.771125625000003</v>
      </c>
    </row>
    <row r="1303" spans="2:5" x14ac:dyDescent="0.2">
      <c r="B1303" s="14">
        <v>1995</v>
      </c>
      <c r="C1303" s="14">
        <v>1</v>
      </c>
      <c r="D1303" s="14">
        <v>13</v>
      </c>
      <c r="E1303" s="14">
        <v>40.272127500000003</v>
      </c>
    </row>
    <row r="1304" spans="2:5" x14ac:dyDescent="0.2">
      <c r="B1304" s="14">
        <v>1995</v>
      </c>
      <c r="C1304" s="14">
        <v>1</v>
      </c>
      <c r="D1304" s="14">
        <v>14</v>
      </c>
      <c r="E1304" s="14">
        <v>38.813568750000002</v>
      </c>
    </row>
    <row r="1305" spans="2:5" x14ac:dyDescent="0.2">
      <c r="B1305" s="14">
        <v>1995</v>
      </c>
      <c r="C1305" s="14">
        <v>2</v>
      </c>
      <c r="D1305" s="14">
        <v>1</v>
      </c>
      <c r="E1305" s="14">
        <v>23.365174249999995</v>
      </c>
    </row>
    <row r="1306" spans="2:5" x14ac:dyDescent="0.2">
      <c r="B1306" s="14">
        <v>1995</v>
      </c>
      <c r="C1306" s="14">
        <v>2</v>
      </c>
      <c r="D1306" s="14">
        <v>2</v>
      </c>
      <c r="E1306" s="14">
        <v>28.280125499999997</v>
      </c>
    </row>
    <row r="1307" spans="2:5" x14ac:dyDescent="0.2">
      <c r="B1307" s="14">
        <v>1995</v>
      </c>
      <c r="C1307" s="14">
        <v>2</v>
      </c>
      <c r="D1307" s="14">
        <v>3</v>
      </c>
      <c r="E1307" s="14">
        <v>27.667067999999997</v>
      </c>
    </row>
    <row r="1308" spans="2:5" x14ac:dyDescent="0.2">
      <c r="B1308" s="14">
        <v>1995</v>
      </c>
      <c r="C1308" s="14">
        <v>2</v>
      </c>
      <c r="D1308" s="14">
        <v>4</v>
      </c>
      <c r="E1308" s="14">
        <v>34.687354625000005</v>
      </c>
    </row>
    <row r="1309" spans="2:5" x14ac:dyDescent="0.2">
      <c r="B1309" s="14">
        <v>1995</v>
      </c>
      <c r="C1309" s="14">
        <v>2</v>
      </c>
      <c r="D1309" s="14">
        <v>5</v>
      </c>
      <c r="E1309" s="14">
        <v>35.703415</v>
      </c>
    </row>
    <row r="1310" spans="2:5" x14ac:dyDescent="0.2">
      <c r="B1310" s="14">
        <v>1995</v>
      </c>
      <c r="C1310" s="14">
        <v>2</v>
      </c>
      <c r="D1310" s="14">
        <v>6</v>
      </c>
      <c r="E1310" s="14">
        <v>46.478245000000001</v>
      </c>
    </row>
    <row r="1311" spans="2:5" x14ac:dyDescent="0.2">
      <c r="B1311" s="14">
        <v>1995</v>
      </c>
      <c r="C1311" s="14">
        <v>2</v>
      </c>
      <c r="D1311" s="14">
        <v>7</v>
      </c>
      <c r="E1311" s="14">
        <v>45.198862500000004</v>
      </c>
    </row>
    <row r="1312" spans="2:5" x14ac:dyDescent="0.2">
      <c r="B1312" s="14">
        <v>1995</v>
      </c>
      <c r="C1312" s="14">
        <v>2</v>
      </c>
      <c r="D1312" s="14">
        <v>8</v>
      </c>
      <c r="E1312" s="14">
        <v>34.256945249999994</v>
      </c>
    </row>
    <row r="1313" spans="2:5" x14ac:dyDescent="0.2">
      <c r="B1313" s="14">
        <v>1995</v>
      </c>
      <c r="C1313" s="14">
        <v>2</v>
      </c>
      <c r="D1313" s="14">
        <v>9</v>
      </c>
      <c r="E1313" s="14">
        <v>42.399336374999997</v>
      </c>
    </row>
    <row r="1314" spans="2:5" x14ac:dyDescent="0.2">
      <c r="B1314" s="14">
        <v>1995</v>
      </c>
      <c r="C1314" s="14">
        <v>2</v>
      </c>
      <c r="D1314" s="14">
        <v>10</v>
      </c>
      <c r="E1314" s="14">
        <v>44.597189999999998</v>
      </c>
    </row>
    <row r="1315" spans="2:5" x14ac:dyDescent="0.2">
      <c r="B1315" s="14">
        <v>1995</v>
      </c>
      <c r="C1315" s="14">
        <v>2</v>
      </c>
      <c r="D1315" s="14">
        <v>11</v>
      </c>
      <c r="E1315" s="14">
        <v>40.732427999999999</v>
      </c>
    </row>
    <row r="1316" spans="2:5" x14ac:dyDescent="0.2">
      <c r="B1316" s="14">
        <v>1995</v>
      </c>
      <c r="C1316" s="14">
        <v>2</v>
      </c>
      <c r="D1316" s="14">
        <v>12</v>
      </c>
      <c r="E1316" s="14">
        <v>44.263642499999989</v>
      </c>
    </row>
    <row r="1317" spans="2:5" x14ac:dyDescent="0.2">
      <c r="B1317" s="14">
        <v>1995</v>
      </c>
      <c r="C1317" s="14">
        <v>2</v>
      </c>
      <c r="D1317" s="14">
        <v>13</v>
      </c>
      <c r="E1317" s="14">
        <v>44.605576125000006</v>
      </c>
    </row>
    <row r="1318" spans="2:5" x14ac:dyDescent="0.2">
      <c r="B1318" s="14">
        <v>1995</v>
      </c>
      <c r="C1318" s="14">
        <v>2</v>
      </c>
      <c r="D1318" s="14">
        <v>14</v>
      </c>
      <c r="E1318" s="14">
        <v>45.097387500000004</v>
      </c>
    </row>
    <row r="1319" spans="2:5" x14ac:dyDescent="0.2">
      <c r="B1319" s="14">
        <v>1995</v>
      </c>
      <c r="C1319" s="14">
        <v>3</v>
      </c>
      <c r="D1319" s="14">
        <v>1</v>
      </c>
      <c r="E1319" s="14">
        <v>29.749362499999993</v>
      </c>
    </row>
    <row r="1320" spans="2:5" x14ac:dyDescent="0.2">
      <c r="B1320" s="14">
        <v>1995</v>
      </c>
      <c r="C1320" s="14">
        <v>3</v>
      </c>
      <c r="D1320" s="14">
        <v>2</v>
      </c>
      <c r="E1320" s="14">
        <v>28.9864575</v>
      </c>
    </row>
    <row r="1321" spans="2:5" x14ac:dyDescent="0.2">
      <c r="B1321" s="14">
        <v>1995</v>
      </c>
      <c r="C1321" s="14">
        <v>3</v>
      </c>
      <c r="D1321" s="14">
        <v>3</v>
      </c>
      <c r="E1321" s="14">
        <v>41.584471499999999</v>
      </c>
    </row>
    <row r="1322" spans="2:5" x14ac:dyDescent="0.2">
      <c r="B1322" s="14">
        <v>1995</v>
      </c>
      <c r="C1322" s="14">
        <v>3</v>
      </c>
      <c r="D1322" s="14">
        <v>4</v>
      </c>
      <c r="E1322" s="14">
        <v>47.438655000000004</v>
      </c>
    </row>
    <row r="1323" spans="2:5" x14ac:dyDescent="0.2">
      <c r="B1323" s="14">
        <v>1995</v>
      </c>
      <c r="C1323" s="14">
        <v>3</v>
      </c>
      <c r="D1323" s="14">
        <v>5</v>
      </c>
      <c r="E1323" s="14">
        <v>47.363064375000008</v>
      </c>
    </row>
    <row r="1324" spans="2:5" x14ac:dyDescent="0.2">
      <c r="B1324" s="14">
        <v>1995</v>
      </c>
      <c r="C1324" s="14">
        <v>3</v>
      </c>
      <c r="D1324" s="14">
        <v>6</v>
      </c>
      <c r="E1324" s="14">
        <v>42.552254250000004</v>
      </c>
    </row>
    <row r="1325" spans="2:5" x14ac:dyDescent="0.2">
      <c r="B1325" s="14">
        <v>1995</v>
      </c>
      <c r="C1325" s="14">
        <v>3</v>
      </c>
      <c r="D1325" s="14">
        <v>7</v>
      </c>
      <c r="E1325" s="14">
        <v>43.4700475</v>
      </c>
    </row>
    <row r="1326" spans="2:5" x14ac:dyDescent="0.2">
      <c r="B1326" s="14">
        <v>1995</v>
      </c>
      <c r="C1326" s="14">
        <v>3</v>
      </c>
      <c r="D1326" s="14">
        <v>8</v>
      </c>
      <c r="E1326" s="14">
        <v>42.88509775</v>
      </c>
    </row>
    <row r="1327" spans="2:5" x14ac:dyDescent="0.2">
      <c r="B1327" s="14">
        <v>1995</v>
      </c>
      <c r="C1327" s="14">
        <v>3</v>
      </c>
      <c r="D1327" s="14">
        <v>9</v>
      </c>
      <c r="E1327" s="14">
        <v>44.2687685</v>
      </c>
    </row>
    <row r="1328" spans="2:5" x14ac:dyDescent="0.2">
      <c r="B1328" s="14">
        <v>1995</v>
      </c>
      <c r="C1328" s="14">
        <v>3</v>
      </c>
      <c r="D1328" s="14">
        <v>10</v>
      </c>
      <c r="E1328" s="14">
        <v>44.147379374999993</v>
      </c>
    </row>
    <row r="1329" spans="2:5" x14ac:dyDescent="0.2">
      <c r="B1329" s="14">
        <v>1995</v>
      </c>
      <c r="C1329" s="14">
        <v>3</v>
      </c>
      <c r="D1329" s="14">
        <v>11</v>
      </c>
      <c r="E1329" s="14">
        <v>46.41508575000001</v>
      </c>
    </row>
    <row r="1330" spans="2:5" x14ac:dyDescent="0.2">
      <c r="B1330" s="14">
        <v>1995</v>
      </c>
      <c r="C1330" s="14">
        <v>3</v>
      </c>
      <c r="D1330" s="14">
        <v>12</v>
      </c>
      <c r="E1330" s="14">
        <v>43.307151250000011</v>
      </c>
    </row>
    <row r="1331" spans="2:5" x14ac:dyDescent="0.2">
      <c r="B1331" s="14">
        <v>1995</v>
      </c>
      <c r="C1331" s="14">
        <v>3</v>
      </c>
      <c r="D1331" s="14">
        <v>13</v>
      </c>
      <c r="E1331" s="14">
        <v>49.293034999999996</v>
      </c>
    </row>
    <row r="1332" spans="2:5" x14ac:dyDescent="0.2">
      <c r="B1332" s="14">
        <v>1995</v>
      </c>
      <c r="C1332" s="14">
        <v>3</v>
      </c>
      <c r="D1332" s="14">
        <v>14</v>
      </c>
      <c r="E1332" s="14">
        <v>42.736166000000004</v>
      </c>
    </row>
    <row r="1333" spans="2:5" x14ac:dyDescent="0.2">
      <c r="B1333" s="14">
        <v>1995</v>
      </c>
      <c r="C1333" s="14">
        <v>4</v>
      </c>
      <c r="D1333" s="14">
        <v>1</v>
      </c>
      <c r="E1333" s="14">
        <v>32.561625250000006</v>
      </c>
    </row>
    <row r="1334" spans="2:5" x14ac:dyDescent="0.2">
      <c r="B1334" s="14">
        <v>1995</v>
      </c>
      <c r="C1334" s="14">
        <v>4</v>
      </c>
      <c r="D1334" s="14">
        <v>2</v>
      </c>
      <c r="E1334" s="14">
        <v>30.917254499999999</v>
      </c>
    </row>
    <row r="1335" spans="2:5" x14ac:dyDescent="0.2">
      <c r="B1335" s="14">
        <v>1995</v>
      </c>
      <c r="C1335" s="14">
        <v>4</v>
      </c>
      <c r="D1335" s="14">
        <v>3</v>
      </c>
      <c r="E1335" s="14">
        <v>38.608589250000001</v>
      </c>
    </row>
    <row r="1336" spans="2:5" x14ac:dyDescent="0.2">
      <c r="B1336" s="14">
        <v>1995</v>
      </c>
      <c r="C1336" s="14">
        <v>4</v>
      </c>
      <c r="D1336" s="14">
        <v>4</v>
      </c>
      <c r="E1336" s="14">
        <v>41.398681499999995</v>
      </c>
    </row>
    <row r="1337" spans="2:5" x14ac:dyDescent="0.2">
      <c r="B1337" s="14">
        <v>1995</v>
      </c>
      <c r="C1337" s="14">
        <v>4</v>
      </c>
      <c r="D1337" s="14">
        <v>5</v>
      </c>
      <c r="E1337" s="14">
        <v>42.189050750000007</v>
      </c>
    </row>
    <row r="1338" spans="2:5" x14ac:dyDescent="0.2">
      <c r="B1338" s="14">
        <v>1995</v>
      </c>
      <c r="C1338" s="14">
        <v>4</v>
      </c>
      <c r="D1338" s="14">
        <v>6</v>
      </c>
      <c r="E1338" s="14">
        <v>48.197023874999992</v>
      </c>
    </row>
    <row r="1339" spans="2:5" x14ac:dyDescent="0.2">
      <c r="B1339" s="14">
        <v>1995</v>
      </c>
      <c r="C1339" s="14">
        <v>4</v>
      </c>
      <c r="D1339" s="14">
        <v>7</v>
      </c>
      <c r="E1339" s="14">
        <v>48.622793999999992</v>
      </c>
    </row>
    <row r="1340" spans="2:5" x14ac:dyDescent="0.2">
      <c r="B1340" s="14">
        <v>1995</v>
      </c>
      <c r="C1340" s="14">
        <v>4</v>
      </c>
      <c r="D1340" s="14">
        <v>8</v>
      </c>
      <c r="E1340" s="14">
        <v>36.241719250000003</v>
      </c>
    </row>
    <row r="1341" spans="2:5" x14ac:dyDescent="0.2">
      <c r="B1341" s="14">
        <v>1995</v>
      </c>
      <c r="C1341" s="14">
        <v>4</v>
      </c>
      <c r="D1341" s="14">
        <v>9</v>
      </c>
      <c r="E1341" s="14">
        <v>42.594584999999995</v>
      </c>
    </row>
    <row r="1342" spans="2:5" x14ac:dyDescent="0.2">
      <c r="B1342" s="14">
        <v>1995</v>
      </c>
      <c r="C1342" s="14">
        <v>4</v>
      </c>
      <c r="D1342" s="14">
        <v>10</v>
      </c>
      <c r="E1342" s="14">
        <v>44.19420499999999</v>
      </c>
    </row>
    <row r="1343" spans="2:5" x14ac:dyDescent="0.2">
      <c r="B1343" s="14">
        <v>1995</v>
      </c>
      <c r="C1343" s="14">
        <v>4</v>
      </c>
      <c r="D1343" s="14">
        <v>11</v>
      </c>
      <c r="E1343" s="14">
        <v>38.970537375000013</v>
      </c>
    </row>
    <row r="1344" spans="2:5" x14ac:dyDescent="0.2">
      <c r="B1344" s="14">
        <v>1995</v>
      </c>
      <c r="C1344" s="14">
        <v>4</v>
      </c>
      <c r="D1344" s="14">
        <v>12</v>
      </c>
      <c r="E1344" s="14">
        <v>45.26943575</v>
      </c>
    </row>
    <row r="1345" spans="2:5" x14ac:dyDescent="0.2">
      <c r="B1345" s="14">
        <v>1995</v>
      </c>
      <c r="C1345" s="14">
        <v>4</v>
      </c>
      <c r="D1345" s="14">
        <v>13</v>
      </c>
      <c r="E1345" s="14">
        <v>43.919933749999998</v>
      </c>
    </row>
    <row r="1346" spans="2:5" x14ac:dyDescent="0.2">
      <c r="B1346" s="14">
        <v>1995</v>
      </c>
      <c r="C1346" s="14">
        <v>4</v>
      </c>
      <c r="D1346" s="14">
        <v>14</v>
      </c>
      <c r="E1346" s="14">
        <v>42.971370749999998</v>
      </c>
    </row>
    <row r="1347" spans="2:5" x14ac:dyDescent="0.2">
      <c r="B1347" s="14">
        <v>1996</v>
      </c>
      <c r="C1347" s="14">
        <v>1</v>
      </c>
      <c r="D1347" s="14">
        <v>1</v>
      </c>
      <c r="E1347" s="14">
        <v>17.987756707317072</v>
      </c>
    </row>
    <row r="1348" spans="2:5" x14ac:dyDescent="0.2">
      <c r="B1348" s="14">
        <v>1996</v>
      </c>
      <c r="C1348" s="14">
        <v>1</v>
      </c>
      <c r="D1348" s="14">
        <v>2</v>
      </c>
      <c r="E1348" s="14">
        <v>8.2659416158536576</v>
      </c>
    </row>
    <row r="1349" spans="2:5" x14ac:dyDescent="0.2">
      <c r="B1349" s="14">
        <v>1996</v>
      </c>
      <c r="C1349" s="14">
        <v>1</v>
      </c>
      <c r="D1349" s="14">
        <v>3</v>
      </c>
      <c r="E1349" s="14">
        <v>22.365005487804876</v>
      </c>
    </row>
    <row r="1350" spans="2:5" x14ac:dyDescent="0.2">
      <c r="B1350" s="14">
        <v>1996</v>
      </c>
      <c r="C1350" s="14">
        <v>1</v>
      </c>
      <c r="D1350" s="14">
        <v>4</v>
      </c>
      <c r="E1350" s="14">
        <v>21.946006097560979</v>
      </c>
    </row>
    <row r="1351" spans="2:5" x14ac:dyDescent="0.2">
      <c r="B1351" s="14">
        <v>1996</v>
      </c>
      <c r="C1351" s="14">
        <v>1</v>
      </c>
      <c r="D1351" s="14">
        <v>5</v>
      </c>
      <c r="E1351" s="14">
        <v>30.936084756097557</v>
      </c>
    </row>
    <row r="1352" spans="2:5" x14ac:dyDescent="0.2">
      <c r="B1352" s="14">
        <v>1996</v>
      </c>
      <c r="C1352" s="14">
        <v>1</v>
      </c>
      <c r="D1352" s="14">
        <v>6</v>
      </c>
      <c r="E1352" s="14">
        <v>27.092195121951224</v>
      </c>
    </row>
    <row r="1353" spans="2:5" x14ac:dyDescent="0.2">
      <c r="B1353" s="14">
        <v>1996</v>
      </c>
      <c r="C1353" s="14">
        <v>1</v>
      </c>
      <c r="D1353" s="14">
        <v>7</v>
      </c>
      <c r="E1353" s="14">
        <v>34.802403658536583</v>
      </c>
    </row>
    <row r="1354" spans="2:5" x14ac:dyDescent="0.2">
      <c r="B1354" s="14">
        <v>1996</v>
      </c>
      <c r="C1354" s="14">
        <v>1</v>
      </c>
      <c r="D1354" s="14">
        <v>8</v>
      </c>
      <c r="E1354" s="14">
        <v>17.24659481707317</v>
      </c>
    </row>
    <row r="1355" spans="2:5" x14ac:dyDescent="0.2">
      <c r="B1355" s="14">
        <v>1996</v>
      </c>
      <c r="C1355" s="14">
        <v>1</v>
      </c>
      <c r="D1355" s="14">
        <v>9</v>
      </c>
      <c r="E1355" s="14">
        <v>29.770279268292686</v>
      </c>
    </row>
    <row r="1356" spans="2:5" x14ac:dyDescent="0.2">
      <c r="B1356" s="14">
        <v>1996</v>
      </c>
      <c r="C1356" s="14">
        <v>1</v>
      </c>
      <c r="D1356" s="14">
        <v>10</v>
      </c>
      <c r="E1356" s="14">
        <v>31.746176067073169</v>
      </c>
    </row>
    <row r="1357" spans="2:5" x14ac:dyDescent="0.2">
      <c r="B1357" s="14">
        <v>1996</v>
      </c>
      <c r="C1357" s="14">
        <v>1</v>
      </c>
      <c r="D1357" s="14">
        <v>11</v>
      </c>
      <c r="E1357" s="14">
        <v>38.671231097560977</v>
      </c>
    </row>
    <row r="1358" spans="2:5" x14ac:dyDescent="0.2">
      <c r="B1358" s="14">
        <v>1996</v>
      </c>
      <c r="C1358" s="14">
        <v>1</v>
      </c>
      <c r="D1358" s="14">
        <v>12</v>
      </c>
      <c r="E1358" s="14">
        <v>36.433173780487799</v>
      </c>
    </row>
    <row r="1359" spans="2:5" x14ac:dyDescent="0.2">
      <c r="B1359" s="14">
        <v>1996</v>
      </c>
      <c r="C1359" s="14">
        <v>1</v>
      </c>
      <c r="D1359" s="14">
        <v>13</v>
      </c>
      <c r="E1359" s="14">
        <v>38.445573475609756</v>
      </c>
    </row>
    <row r="1360" spans="2:5" x14ac:dyDescent="0.2">
      <c r="B1360" s="14">
        <v>1996</v>
      </c>
      <c r="C1360" s="14">
        <v>1</v>
      </c>
      <c r="D1360" s="14">
        <v>14</v>
      </c>
      <c r="E1360" s="14">
        <v>28.737186432926823</v>
      </c>
    </row>
    <row r="1361" spans="2:5" x14ac:dyDescent="0.2">
      <c r="B1361" s="14">
        <v>1996</v>
      </c>
      <c r="C1361" s="14">
        <v>2</v>
      </c>
      <c r="D1361" s="14">
        <v>1</v>
      </c>
      <c r="E1361" s="14">
        <v>15.847772103658537</v>
      </c>
    </row>
    <row r="1362" spans="2:5" x14ac:dyDescent="0.2">
      <c r="B1362" s="14">
        <v>1996</v>
      </c>
      <c r="C1362" s="14">
        <v>2</v>
      </c>
      <c r="D1362" s="14">
        <v>2</v>
      </c>
      <c r="E1362" s="14">
        <v>20.576455792682925</v>
      </c>
    </row>
    <row r="1363" spans="2:5" x14ac:dyDescent="0.2">
      <c r="B1363" s="14">
        <v>1996</v>
      </c>
      <c r="C1363" s="14">
        <v>2</v>
      </c>
      <c r="D1363" s="14">
        <v>3</v>
      </c>
      <c r="E1363" s="14">
        <v>21.972124390243899</v>
      </c>
    </row>
    <row r="1364" spans="2:5" x14ac:dyDescent="0.2">
      <c r="B1364" s="14">
        <v>1996</v>
      </c>
      <c r="C1364" s="14">
        <v>2</v>
      </c>
      <c r="D1364" s="14">
        <v>4</v>
      </c>
      <c r="E1364" s="14">
        <v>20.051765853658537</v>
      </c>
    </row>
    <row r="1365" spans="2:5" x14ac:dyDescent="0.2">
      <c r="B1365" s="14">
        <v>1996</v>
      </c>
      <c r="C1365" s="14">
        <v>2</v>
      </c>
      <c r="D1365" s="14">
        <v>5</v>
      </c>
      <c r="E1365" s="14">
        <v>32.661275457317068</v>
      </c>
    </row>
    <row r="1366" spans="2:5" x14ac:dyDescent="0.2">
      <c r="B1366" s="14">
        <v>1996</v>
      </c>
      <c r="C1366" s="14">
        <v>2</v>
      </c>
      <c r="D1366" s="14">
        <v>6</v>
      </c>
      <c r="E1366" s="14">
        <v>39.522731707317071</v>
      </c>
    </row>
    <row r="1367" spans="2:5" x14ac:dyDescent="0.2">
      <c r="B1367" s="14">
        <v>1996</v>
      </c>
      <c r="C1367" s="14">
        <v>2</v>
      </c>
      <c r="D1367" s="14">
        <v>7</v>
      </c>
      <c r="E1367" s="14">
        <v>39.412522103658532</v>
      </c>
    </row>
    <row r="1368" spans="2:5" x14ac:dyDescent="0.2">
      <c r="B1368" s="14">
        <v>1996</v>
      </c>
      <c r="C1368" s="14">
        <v>2</v>
      </c>
      <c r="D1368" s="14">
        <v>8</v>
      </c>
      <c r="E1368" s="14">
        <v>13.463758536585367</v>
      </c>
    </row>
    <row r="1369" spans="2:5" x14ac:dyDescent="0.2">
      <c r="B1369" s="14">
        <v>1996</v>
      </c>
      <c r="C1369" s="14">
        <v>2</v>
      </c>
      <c r="D1369" s="14">
        <v>9</v>
      </c>
      <c r="E1369" s="14">
        <v>38.816652439024388</v>
      </c>
    </row>
    <row r="1370" spans="2:5" x14ac:dyDescent="0.2">
      <c r="B1370" s="14">
        <v>1996</v>
      </c>
      <c r="C1370" s="14">
        <v>2</v>
      </c>
      <c r="D1370" s="14">
        <v>10</v>
      </c>
      <c r="E1370" s="14">
        <v>35.808917073170733</v>
      </c>
    </row>
    <row r="1371" spans="2:5" x14ac:dyDescent="0.2">
      <c r="B1371" s="14">
        <v>1996</v>
      </c>
      <c r="C1371" s="14">
        <v>2</v>
      </c>
      <c r="D1371" s="14">
        <v>11</v>
      </c>
      <c r="E1371" s="14">
        <v>35.049531402439023</v>
      </c>
    </row>
    <row r="1372" spans="2:5" x14ac:dyDescent="0.2">
      <c r="B1372" s="14">
        <v>1996</v>
      </c>
      <c r="C1372" s="14">
        <v>2</v>
      </c>
      <c r="D1372" s="14">
        <v>12</v>
      </c>
      <c r="E1372" s="14">
        <v>39.614643750000006</v>
      </c>
    </row>
    <row r="1373" spans="2:5" x14ac:dyDescent="0.2">
      <c r="B1373" s="14">
        <v>1996</v>
      </c>
      <c r="C1373" s="14">
        <v>2</v>
      </c>
      <c r="D1373" s="14">
        <v>13</v>
      </c>
      <c r="E1373" s="14">
        <v>40.665609908536581</v>
      </c>
    </row>
    <row r="1374" spans="2:5" x14ac:dyDescent="0.2">
      <c r="B1374" s="14">
        <v>1996</v>
      </c>
      <c r="C1374" s="14">
        <v>2</v>
      </c>
      <c r="D1374" s="14">
        <v>14</v>
      </c>
      <c r="E1374" s="14">
        <v>37.580515701219511</v>
      </c>
    </row>
    <row r="1375" spans="2:5" x14ac:dyDescent="0.2">
      <c r="B1375" s="14">
        <v>1996</v>
      </c>
      <c r="C1375" s="14">
        <v>3</v>
      </c>
      <c r="D1375" s="14">
        <v>1</v>
      </c>
      <c r="E1375" s="14">
        <v>15.762610975609755</v>
      </c>
    </row>
    <row r="1376" spans="2:5" x14ac:dyDescent="0.2">
      <c r="B1376" s="14">
        <v>1996</v>
      </c>
      <c r="C1376" s="14">
        <v>3</v>
      </c>
      <c r="D1376" s="14">
        <v>2</v>
      </c>
      <c r="E1376" s="14">
        <v>20.203772103658533</v>
      </c>
    </row>
    <row r="1377" spans="2:5" x14ac:dyDescent="0.2">
      <c r="B1377" s="14">
        <v>1996</v>
      </c>
      <c r="C1377" s="14">
        <v>3</v>
      </c>
      <c r="D1377" s="14">
        <v>3</v>
      </c>
      <c r="E1377" s="14">
        <v>26.678360365853656</v>
      </c>
    </row>
    <row r="1378" spans="2:5" x14ac:dyDescent="0.2">
      <c r="B1378" s="14">
        <v>1996</v>
      </c>
      <c r="C1378" s="14">
        <v>3</v>
      </c>
      <c r="D1378" s="14">
        <v>4</v>
      </c>
      <c r="E1378" s="14">
        <v>34.953063414634144</v>
      </c>
    </row>
    <row r="1379" spans="2:5" x14ac:dyDescent="0.2">
      <c r="B1379" s="14">
        <v>1996</v>
      </c>
      <c r="C1379" s="14">
        <v>3</v>
      </c>
      <c r="D1379" s="14">
        <v>5</v>
      </c>
      <c r="E1379" s="14">
        <v>26.662165548780482</v>
      </c>
    </row>
    <row r="1380" spans="2:5" x14ac:dyDescent="0.2">
      <c r="B1380" s="14">
        <v>1996</v>
      </c>
      <c r="C1380" s="14">
        <v>3</v>
      </c>
      <c r="D1380" s="14">
        <v>6</v>
      </c>
      <c r="E1380" s="14">
        <v>36.942628048780485</v>
      </c>
    </row>
    <row r="1381" spans="2:5" x14ac:dyDescent="0.2">
      <c r="B1381" s="14">
        <v>1996</v>
      </c>
      <c r="C1381" s="14">
        <v>3</v>
      </c>
      <c r="D1381" s="14">
        <v>7</v>
      </c>
      <c r="E1381" s="14">
        <v>40.004592073170734</v>
      </c>
    </row>
    <row r="1382" spans="2:5" x14ac:dyDescent="0.2">
      <c r="B1382" s="14">
        <v>1996</v>
      </c>
      <c r="C1382" s="14">
        <v>3</v>
      </c>
      <c r="D1382" s="14">
        <v>8</v>
      </c>
      <c r="E1382" s="14">
        <v>39.847218292682925</v>
      </c>
    </row>
    <row r="1383" spans="2:5" x14ac:dyDescent="0.2">
      <c r="B1383" s="14">
        <v>1996</v>
      </c>
      <c r="C1383" s="14">
        <v>3</v>
      </c>
      <c r="D1383" s="14">
        <v>9</v>
      </c>
      <c r="E1383" s="14">
        <v>27.353082926829266</v>
      </c>
    </row>
    <row r="1384" spans="2:5" x14ac:dyDescent="0.2">
      <c r="B1384" s="14">
        <v>1996</v>
      </c>
      <c r="C1384" s="14">
        <v>3</v>
      </c>
      <c r="D1384" s="14">
        <v>10</v>
      </c>
      <c r="E1384" s="14">
        <v>40.815365853658541</v>
      </c>
    </row>
    <row r="1385" spans="2:5" x14ac:dyDescent="0.2">
      <c r="B1385" s="14">
        <v>1996</v>
      </c>
      <c r="C1385" s="14">
        <v>3</v>
      </c>
      <c r="D1385" s="14">
        <v>11</v>
      </c>
      <c r="E1385" s="14">
        <v>42.058198170731721</v>
      </c>
    </row>
    <row r="1386" spans="2:5" x14ac:dyDescent="0.2">
      <c r="B1386" s="14">
        <v>1996</v>
      </c>
      <c r="C1386" s="14">
        <v>3</v>
      </c>
      <c r="D1386" s="14">
        <v>12</v>
      </c>
      <c r="E1386" s="14">
        <v>25.88265625</v>
      </c>
    </row>
    <row r="1387" spans="2:5" x14ac:dyDescent="0.2">
      <c r="B1387" s="14">
        <v>1996</v>
      </c>
      <c r="C1387" s="14">
        <v>3</v>
      </c>
      <c r="D1387" s="14">
        <v>13</v>
      </c>
      <c r="E1387" s="14">
        <v>24.298164939024389</v>
      </c>
    </row>
    <row r="1388" spans="2:5" x14ac:dyDescent="0.2">
      <c r="B1388" s="14">
        <v>1996</v>
      </c>
      <c r="C1388" s="14">
        <v>3</v>
      </c>
      <c r="D1388" s="14">
        <v>14</v>
      </c>
      <c r="E1388" s="14">
        <v>17.39389756097561</v>
      </c>
    </row>
    <row r="1389" spans="2:5" x14ac:dyDescent="0.2">
      <c r="B1389" s="14">
        <v>1996</v>
      </c>
      <c r="C1389" s="14">
        <v>4</v>
      </c>
      <c r="D1389" s="14">
        <v>1</v>
      </c>
      <c r="E1389" s="14">
        <v>21.261120274390244</v>
      </c>
    </row>
    <row r="1390" spans="2:5" x14ac:dyDescent="0.2">
      <c r="B1390" s="14">
        <v>1996</v>
      </c>
      <c r="C1390" s="14">
        <v>4</v>
      </c>
      <c r="D1390" s="14">
        <v>2</v>
      </c>
      <c r="E1390" s="14">
        <v>23.008445121951219</v>
      </c>
    </row>
    <row r="1391" spans="2:5" x14ac:dyDescent="0.2">
      <c r="B1391" s="14">
        <v>1996</v>
      </c>
      <c r="C1391" s="14">
        <v>4</v>
      </c>
      <c r="D1391" s="14">
        <v>3</v>
      </c>
      <c r="E1391" s="14">
        <v>24.300267682926826</v>
      </c>
    </row>
    <row r="1392" spans="2:5" x14ac:dyDescent="0.2">
      <c r="B1392" s="14">
        <v>1996</v>
      </c>
      <c r="C1392" s="14">
        <v>4</v>
      </c>
      <c r="D1392" s="14">
        <v>4</v>
      </c>
      <c r="E1392" s="14">
        <v>32.205846951219513</v>
      </c>
    </row>
    <row r="1393" spans="2:5" x14ac:dyDescent="0.2">
      <c r="B1393" s="14">
        <v>1996</v>
      </c>
      <c r="C1393" s="14">
        <v>4</v>
      </c>
      <c r="D1393" s="14">
        <v>5</v>
      </c>
      <c r="E1393" s="14">
        <v>15.957649695121951</v>
      </c>
    </row>
    <row r="1394" spans="2:5" x14ac:dyDescent="0.2">
      <c r="B1394" s="14">
        <v>1996</v>
      </c>
      <c r="C1394" s="14">
        <v>4</v>
      </c>
      <c r="D1394" s="14">
        <v>6</v>
      </c>
      <c r="E1394" s="14">
        <v>35.986137804878048</v>
      </c>
    </row>
    <row r="1395" spans="2:5" x14ac:dyDescent="0.2">
      <c r="B1395" s="14">
        <v>1996</v>
      </c>
      <c r="C1395" s="14">
        <v>4</v>
      </c>
      <c r="D1395" s="14">
        <v>7</v>
      </c>
      <c r="E1395" s="14">
        <v>40.832114024390236</v>
      </c>
    </row>
    <row r="1396" spans="2:5" x14ac:dyDescent="0.2">
      <c r="B1396" s="14">
        <v>1996</v>
      </c>
      <c r="C1396" s="14">
        <v>4</v>
      </c>
      <c r="D1396" s="14">
        <v>8</v>
      </c>
      <c r="E1396" s="14">
        <v>35.330524390243909</v>
      </c>
    </row>
    <row r="1397" spans="2:5" x14ac:dyDescent="0.2">
      <c r="B1397" s="14">
        <v>1996</v>
      </c>
      <c r="C1397" s="14">
        <v>4</v>
      </c>
      <c r="D1397" s="14">
        <v>9</v>
      </c>
      <c r="E1397" s="14">
        <v>36.946981097560979</v>
      </c>
    </row>
    <row r="1398" spans="2:5" x14ac:dyDescent="0.2">
      <c r="B1398" s="14">
        <v>1996</v>
      </c>
      <c r="C1398" s="14">
        <v>4</v>
      </c>
      <c r="D1398" s="14">
        <v>10</v>
      </c>
      <c r="E1398" s="14">
        <v>32.88115975609756</v>
      </c>
    </row>
    <row r="1399" spans="2:5" x14ac:dyDescent="0.2">
      <c r="B1399" s="14">
        <v>1996</v>
      </c>
      <c r="C1399" s="14">
        <v>4</v>
      </c>
      <c r="D1399" s="14">
        <v>11</v>
      </c>
      <c r="E1399" s="14">
        <v>33.57281493902439</v>
      </c>
    </row>
    <row r="1400" spans="2:5" x14ac:dyDescent="0.2">
      <c r="B1400" s="14">
        <v>1996</v>
      </c>
      <c r="C1400" s="14">
        <v>4</v>
      </c>
      <c r="D1400" s="14">
        <v>12</v>
      </c>
      <c r="E1400" s="14">
        <v>37.842012195121946</v>
      </c>
    </row>
    <row r="1401" spans="2:5" x14ac:dyDescent="0.2">
      <c r="B1401" s="14">
        <v>1996</v>
      </c>
      <c r="C1401" s="14">
        <v>4</v>
      </c>
      <c r="D1401" s="14">
        <v>13</v>
      </c>
      <c r="E1401" s="14">
        <v>34.742825914634146</v>
      </c>
    </row>
    <row r="1402" spans="2:5" x14ac:dyDescent="0.2">
      <c r="B1402" s="14">
        <v>1996</v>
      </c>
      <c r="C1402" s="14">
        <v>4</v>
      </c>
      <c r="D1402" s="14">
        <v>14</v>
      </c>
      <c r="E1402" s="14">
        <v>37.129292682926824</v>
      </c>
    </row>
    <row r="1403" spans="2:5" x14ac:dyDescent="0.2">
      <c r="B1403" s="14">
        <v>1997</v>
      </c>
      <c r="C1403" s="14">
        <v>1</v>
      </c>
      <c r="D1403" s="14">
        <v>1</v>
      </c>
      <c r="E1403" s="14">
        <v>20.725307926829263</v>
      </c>
    </row>
    <row r="1404" spans="2:5" x14ac:dyDescent="0.2">
      <c r="B1404" s="14">
        <v>1997</v>
      </c>
      <c r="C1404" s="14">
        <v>1</v>
      </c>
      <c r="D1404" s="14">
        <v>2</v>
      </c>
      <c r="E1404" s="14">
        <v>17.468858536585362</v>
      </c>
    </row>
    <row r="1405" spans="2:5" x14ac:dyDescent="0.2">
      <c r="B1405" s="14">
        <v>1997</v>
      </c>
      <c r="C1405" s="14">
        <v>1</v>
      </c>
      <c r="D1405" s="14">
        <v>3</v>
      </c>
      <c r="E1405" s="14">
        <v>20.895187500000002</v>
      </c>
    </row>
    <row r="1406" spans="2:5" x14ac:dyDescent="0.2">
      <c r="B1406" s="14">
        <v>1997</v>
      </c>
      <c r="C1406" s="14">
        <v>1</v>
      </c>
      <c r="D1406" s="14">
        <v>4</v>
      </c>
      <c r="E1406" s="14">
        <v>19.078564329268293</v>
      </c>
    </row>
    <row r="1407" spans="2:5" x14ac:dyDescent="0.2">
      <c r="B1407" s="14">
        <v>1997</v>
      </c>
      <c r="C1407" s="14">
        <v>1</v>
      </c>
      <c r="D1407" s="14">
        <v>5</v>
      </c>
      <c r="E1407" s="14">
        <v>36.481905792682923</v>
      </c>
    </row>
    <row r="1408" spans="2:5" x14ac:dyDescent="0.2">
      <c r="B1408" s="14">
        <v>1997</v>
      </c>
      <c r="C1408" s="14">
        <v>1</v>
      </c>
      <c r="D1408" s="14">
        <v>6</v>
      </c>
      <c r="E1408" s="14">
        <v>28.794753658536589</v>
      </c>
    </row>
    <row r="1409" spans="2:5" x14ac:dyDescent="0.2">
      <c r="B1409" s="14">
        <v>1997</v>
      </c>
      <c r="C1409" s="14">
        <v>1</v>
      </c>
      <c r="D1409" s="14">
        <v>7</v>
      </c>
      <c r="E1409" s="14">
        <v>55.996512804878058</v>
      </c>
    </row>
    <row r="1410" spans="2:5" x14ac:dyDescent="0.2">
      <c r="B1410" s="14">
        <v>1997</v>
      </c>
      <c r="C1410" s="14">
        <v>1</v>
      </c>
      <c r="D1410" s="14">
        <v>8</v>
      </c>
      <c r="E1410" s="14">
        <v>44.605008384146338</v>
      </c>
    </row>
    <row r="1411" spans="2:5" x14ac:dyDescent="0.2">
      <c r="B1411" s="14">
        <v>1997</v>
      </c>
      <c r="C1411" s="14">
        <v>1</v>
      </c>
      <c r="D1411" s="14">
        <v>9</v>
      </c>
      <c r="E1411" s="14">
        <v>46.761925609756091</v>
      </c>
    </row>
    <row r="1412" spans="2:5" x14ac:dyDescent="0.2">
      <c r="B1412" s="14">
        <v>1997</v>
      </c>
      <c r="C1412" s="14">
        <v>1</v>
      </c>
      <c r="D1412" s="14">
        <v>10</v>
      </c>
      <c r="E1412" s="14">
        <v>36.804105182926833</v>
      </c>
    </row>
    <row r="1413" spans="2:5" x14ac:dyDescent="0.2">
      <c r="B1413" s="14">
        <v>1997</v>
      </c>
      <c r="C1413" s="14">
        <v>1</v>
      </c>
      <c r="D1413" s="14">
        <v>11</v>
      </c>
      <c r="E1413" s="14">
        <v>42.98783231707317</v>
      </c>
    </row>
    <row r="1414" spans="2:5" x14ac:dyDescent="0.2">
      <c r="B1414" s="14">
        <v>1997</v>
      </c>
      <c r="C1414" s="14">
        <v>1</v>
      </c>
      <c r="D1414" s="14">
        <v>12</v>
      </c>
      <c r="E1414" s="14">
        <v>38.807798780487801</v>
      </c>
    </row>
    <row r="1415" spans="2:5" x14ac:dyDescent="0.2">
      <c r="B1415" s="14">
        <v>1997</v>
      </c>
      <c r="C1415" s="14">
        <v>1</v>
      </c>
      <c r="D1415" s="14">
        <v>13</v>
      </c>
      <c r="E1415" s="14">
        <v>39.500154878048775</v>
      </c>
    </row>
    <row r="1416" spans="2:5" x14ac:dyDescent="0.2">
      <c r="B1416" s="14">
        <v>1997</v>
      </c>
      <c r="C1416" s="14">
        <v>1</v>
      </c>
      <c r="D1416" s="14">
        <v>14</v>
      </c>
      <c r="E1416" s="14">
        <v>35.191964634146338</v>
      </c>
    </row>
    <row r="1417" spans="2:5" x14ac:dyDescent="0.2">
      <c r="B1417" s="14">
        <v>1997</v>
      </c>
      <c r="C1417" s="14">
        <v>2</v>
      </c>
      <c r="D1417" s="14">
        <v>1</v>
      </c>
      <c r="E1417" s="14">
        <v>16.707739024390243</v>
      </c>
    </row>
    <row r="1418" spans="2:5" x14ac:dyDescent="0.2">
      <c r="B1418" s="14">
        <v>1997</v>
      </c>
      <c r="C1418" s="14">
        <v>2</v>
      </c>
      <c r="D1418" s="14">
        <v>2</v>
      </c>
      <c r="E1418" s="14">
        <v>18.852205792682927</v>
      </c>
    </row>
    <row r="1419" spans="2:5" x14ac:dyDescent="0.2">
      <c r="B1419" s="14">
        <v>1997</v>
      </c>
      <c r="C1419" s="14">
        <v>2</v>
      </c>
      <c r="D1419" s="14">
        <v>3</v>
      </c>
      <c r="E1419" s="14">
        <v>22.226335060975607</v>
      </c>
    </row>
    <row r="1420" spans="2:5" x14ac:dyDescent="0.2">
      <c r="B1420" s="14">
        <v>1997</v>
      </c>
      <c r="C1420" s="14">
        <v>2</v>
      </c>
      <c r="D1420" s="14">
        <v>4</v>
      </c>
      <c r="E1420" s="14">
        <v>38.308858231707312</v>
      </c>
    </row>
    <row r="1421" spans="2:5" x14ac:dyDescent="0.2">
      <c r="B1421" s="14">
        <v>1997</v>
      </c>
      <c r="C1421" s="14">
        <v>2</v>
      </c>
      <c r="D1421" s="14">
        <v>5</v>
      </c>
      <c r="E1421" s="14">
        <v>29.298969512195121</v>
      </c>
    </row>
    <row r="1422" spans="2:5" x14ac:dyDescent="0.2">
      <c r="B1422" s="14">
        <v>1997</v>
      </c>
      <c r="C1422" s="14">
        <v>2</v>
      </c>
      <c r="D1422" s="14">
        <v>6</v>
      </c>
      <c r="E1422" s="14">
        <v>46.426187499999997</v>
      </c>
    </row>
    <row r="1423" spans="2:5" x14ac:dyDescent="0.2">
      <c r="B1423" s="14">
        <v>1997</v>
      </c>
      <c r="C1423" s="14">
        <v>2</v>
      </c>
      <c r="D1423" s="14">
        <v>7</v>
      </c>
      <c r="E1423" s="14">
        <v>63.750159603658538</v>
      </c>
    </row>
    <row r="1424" spans="2:5" x14ac:dyDescent="0.2">
      <c r="B1424" s="14">
        <v>1997</v>
      </c>
      <c r="C1424" s="14">
        <v>2</v>
      </c>
      <c r="D1424" s="14">
        <v>8</v>
      </c>
      <c r="E1424" s="14">
        <v>40.294660060975609</v>
      </c>
    </row>
    <row r="1425" spans="2:5" x14ac:dyDescent="0.2">
      <c r="B1425" s="14">
        <v>1997</v>
      </c>
      <c r="C1425" s="14">
        <v>2</v>
      </c>
      <c r="D1425" s="14">
        <v>9</v>
      </c>
      <c r="E1425" s="14">
        <v>48.674703201219501</v>
      </c>
    </row>
    <row r="1426" spans="2:5" x14ac:dyDescent="0.2">
      <c r="B1426" s="14">
        <v>1997</v>
      </c>
      <c r="C1426" s="14">
        <v>2</v>
      </c>
      <c r="D1426" s="14">
        <v>10</v>
      </c>
      <c r="E1426" s="14">
        <v>28.691571646341462</v>
      </c>
    </row>
    <row r="1427" spans="2:5" x14ac:dyDescent="0.2">
      <c r="B1427" s="14">
        <v>1997</v>
      </c>
      <c r="C1427" s="14">
        <v>2</v>
      </c>
      <c r="D1427" s="14">
        <v>11</v>
      </c>
      <c r="E1427" s="14">
        <v>28.404971341463416</v>
      </c>
    </row>
    <row r="1428" spans="2:5" x14ac:dyDescent="0.2">
      <c r="B1428" s="14">
        <v>1997</v>
      </c>
      <c r="C1428" s="14">
        <v>2</v>
      </c>
      <c r="D1428" s="14">
        <v>12</v>
      </c>
      <c r="E1428" s="14">
        <v>50.974717682926823</v>
      </c>
    </row>
    <row r="1429" spans="2:5" x14ac:dyDescent="0.2">
      <c r="B1429" s="14">
        <v>1997</v>
      </c>
      <c r="C1429" s="14">
        <v>2</v>
      </c>
      <c r="D1429" s="14">
        <v>13</v>
      </c>
      <c r="E1429" s="14">
        <v>64.092740853658526</v>
      </c>
    </row>
    <row r="1430" spans="2:5" x14ac:dyDescent="0.2">
      <c r="B1430" s="14">
        <v>1997</v>
      </c>
      <c r="C1430" s="14">
        <v>2</v>
      </c>
      <c r="D1430" s="14">
        <v>14</v>
      </c>
      <c r="E1430" s="14">
        <v>51.531907926829263</v>
      </c>
    </row>
    <row r="1431" spans="2:5" x14ac:dyDescent="0.2">
      <c r="B1431" s="14">
        <v>1997</v>
      </c>
      <c r="C1431" s="14">
        <v>3</v>
      </c>
      <c r="D1431" s="14">
        <v>1</v>
      </c>
      <c r="E1431" s="14">
        <v>27.020996951219512</v>
      </c>
    </row>
    <row r="1432" spans="2:5" x14ac:dyDescent="0.2">
      <c r="B1432" s="14">
        <v>1997</v>
      </c>
      <c r="C1432" s="14">
        <v>3</v>
      </c>
      <c r="D1432" s="14">
        <v>2</v>
      </c>
      <c r="E1432" s="14">
        <v>18.467034756097561</v>
      </c>
    </row>
    <row r="1433" spans="2:5" x14ac:dyDescent="0.2">
      <c r="B1433" s="14">
        <v>1997</v>
      </c>
      <c r="C1433" s="14">
        <v>3</v>
      </c>
      <c r="D1433" s="14">
        <v>3</v>
      </c>
      <c r="E1433" s="14">
        <v>35.172707926829268</v>
      </c>
    </row>
    <row r="1434" spans="2:5" x14ac:dyDescent="0.2">
      <c r="B1434" s="14">
        <v>1997</v>
      </c>
      <c r="C1434" s="14">
        <v>3</v>
      </c>
      <c r="D1434" s="14">
        <v>4</v>
      </c>
      <c r="E1434" s="14">
        <v>33.529229115853653</v>
      </c>
    </row>
    <row r="1435" spans="2:5" x14ac:dyDescent="0.2">
      <c r="B1435" s="14">
        <v>1997</v>
      </c>
      <c r="C1435" s="14">
        <v>3</v>
      </c>
      <c r="D1435" s="14">
        <v>5</v>
      </c>
      <c r="E1435" s="14">
        <v>36.920346341463407</v>
      </c>
    </row>
    <row r="1436" spans="2:5" x14ac:dyDescent="0.2">
      <c r="B1436" s="14">
        <v>1997</v>
      </c>
      <c r="C1436" s="14">
        <v>3</v>
      </c>
      <c r="D1436" s="14">
        <v>6</v>
      </c>
      <c r="E1436" s="14">
        <v>49.140460975609741</v>
      </c>
    </row>
    <row r="1437" spans="2:5" x14ac:dyDescent="0.2">
      <c r="B1437" s="14">
        <v>1997</v>
      </c>
      <c r="C1437" s="14">
        <v>3</v>
      </c>
      <c r="D1437" s="14">
        <v>7</v>
      </c>
      <c r="E1437" s="14">
        <v>36.999309908536581</v>
      </c>
    </row>
    <row r="1438" spans="2:5" x14ac:dyDescent="0.2">
      <c r="B1438" s="14">
        <v>1997</v>
      </c>
      <c r="C1438" s="14">
        <v>3</v>
      </c>
      <c r="D1438" s="14">
        <v>8</v>
      </c>
      <c r="E1438" s="14">
        <v>46.847732317073159</v>
      </c>
    </row>
    <row r="1439" spans="2:5" x14ac:dyDescent="0.2">
      <c r="B1439" s="14">
        <v>1997</v>
      </c>
      <c r="C1439" s="14">
        <v>3</v>
      </c>
      <c r="D1439" s="14">
        <v>9</v>
      </c>
      <c r="E1439" s="14">
        <v>36.373559146341464</v>
      </c>
    </row>
    <row r="1440" spans="2:5" x14ac:dyDescent="0.2">
      <c r="B1440" s="14">
        <v>1997</v>
      </c>
      <c r="C1440" s="14">
        <v>3</v>
      </c>
      <c r="D1440" s="14">
        <v>10</v>
      </c>
      <c r="E1440" s="14">
        <v>37.992856402439017</v>
      </c>
    </row>
    <row r="1441" spans="2:5" x14ac:dyDescent="0.2">
      <c r="B1441" s="14">
        <v>1997</v>
      </c>
      <c r="C1441" s="14">
        <v>3</v>
      </c>
      <c r="D1441" s="14">
        <v>11</v>
      </c>
      <c r="E1441" s="14">
        <v>45.478200457317065</v>
      </c>
    </row>
    <row r="1442" spans="2:5" x14ac:dyDescent="0.2">
      <c r="B1442" s="14">
        <v>1997</v>
      </c>
      <c r="C1442" s="14">
        <v>3</v>
      </c>
      <c r="D1442" s="14">
        <v>12</v>
      </c>
      <c r="E1442" s="14">
        <v>36.848779268292681</v>
      </c>
    </row>
    <row r="1443" spans="2:5" x14ac:dyDescent="0.2">
      <c r="B1443" s="14">
        <v>1997</v>
      </c>
      <c r="C1443" s="14">
        <v>3</v>
      </c>
      <c r="D1443" s="14">
        <v>13</v>
      </c>
      <c r="E1443" s="14">
        <v>57.133765243902431</v>
      </c>
    </row>
    <row r="1444" spans="2:5" x14ac:dyDescent="0.2">
      <c r="B1444" s="14">
        <v>1997</v>
      </c>
      <c r="C1444" s="14">
        <v>3</v>
      </c>
      <c r="D1444" s="14">
        <v>14</v>
      </c>
      <c r="E1444" s="14">
        <v>42.458549542682924</v>
      </c>
    </row>
    <row r="1445" spans="2:5" x14ac:dyDescent="0.2">
      <c r="B1445" s="14">
        <v>1997</v>
      </c>
      <c r="C1445" s="14">
        <v>4</v>
      </c>
      <c r="D1445" s="14">
        <v>1</v>
      </c>
      <c r="E1445" s="14">
        <v>20.479692682926828</v>
      </c>
    </row>
    <row r="1446" spans="2:5" x14ac:dyDescent="0.2">
      <c r="B1446" s="14">
        <v>1997</v>
      </c>
      <c r="C1446" s="14">
        <v>4</v>
      </c>
      <c r="D1446" s="14">
        <v>2</v>
      </c>
      <c r="E1446" s="14">
        <v>20.442802439024391</v>
      </c>
    </row>
    <row r="1447" spans="2:5" x14ac:dyDescent="0.2">
      <c r="B1447" s="14">
        <v>1997</v>
      </c>
      <c r="C1447" s="14">
        <v>4</v>
      </c>
      <c r="D1447" s="14">
        <v>3</v>
      </c>
      <c r="E1447" s="14">
        <v>34.099275609756099</v>
      </c>
    </row>
    <row r="1448" spans="2:5" x14ac:dyDescent="0.2">
      <c r="B1448" s="14">
        <v>1997</v>
      </c>
      <c r="C1448" s="14">
        <v>4</v>
      </c>
      <c r="D1448" s="14">
        <v>4</v>
      </c>
      <c r="E1448" s="14">
        <v>25.742749999999997</v>
      </c>
    </row>
    <row r="1449" spans="2:5" x14ac:dyDescent="0.2">
      <c r="B1449" s="14">
        <v>1997</v>
      </c>
      <c r="C1449" s="14">
        <v>4</v>
      </c>
      <c r="D1449" s="14">
        <v>5</v>
      </c>
      <c r="E1449" s="14">
        <v>48.462713414634138</v>
      </c>
    </row>
    <row r="1450" spans="2:5" x14ac:dyDescent="0.2">
      <c r="B1450" s="14">
        <v>1997</v>
      </c>
      <c r="C1450" s="14">
        <v>4</v>
      </c>
      <c r="D1450" s="14">
        <v>6</v>
      </c>
      <c r="E1450" s="14">
        <v>52.146665396341469</v>
      </c>
    </row>
    <row r="1451" spans="2:5" x14ac:dyDescent="0.2">
      <c r="B1451" s="14">
        <v>1997</v>
      </c>
      <c r="C1451" s="14">
        <v>4</v>
      </c>
      <c r="D1451" s="14">
        <v>7</v>
      </c>
      <c r="E1451" s="14">
        <v>55.924576829268297</v>
      </c>
    </row>
    <row r="1452" spans="2:5" x14ac:dyDescent="0.2">
      <c r="B1452" s="14">
        <v>1997</v>
      </c>
      <c r="C1452" s="14">
        <v>4</v>
      </c>
      <c r="D1452" s="14">
        <v>8</v>
      </c>
      <c r="E1452" s="14">
        <v>41.174326371951217</v>
      </c>
    </row>
    <row r="1453" spans="2:5" x14ac:dyDescent="0.2">
      <c r="B1453" s="14">
        <v>1997</v>
      </c>
      <c r="C1453" s="14">
        <v>4</v>
      </c>
      <c r="D1453" s="14">
        <v>9</v>
      </c>
      <c r="E1453" s="14">
        <v>37.505351829268292</v>
      </c>
    </row>
    <row r="1454" spans="2:5" x14ac:dyDescent="0.2">
      <c r="B1454" s="14">
        <v>1997</v>
      </c>
      <c r="C1454" s="14">
        <v>4</v>
      </c>
      <c r="D1454" s="14">
        <v>10</v>
      </c>
      <c r="E1454" s="14">
        <v>41.929156097560977</v>
      </c>
    </row>
    <row r="1455" spans="2:5" x14ac:dyDescent="0.2">
      <c r="B1455" s="14">
        <v>1997</v>
      </c>
      <c r="C1455" s="14">
        <v>4</v>
      </c>
      <c r="D1455" s="14">
        <v>11</v>
      </c>
      <c r="E1455" s="14">
        <v>33.717682926829269</v>
      </c>
    </row>
    <row r="1456" spans="2:5" x14ac:dyDescent="0.2">
      <c r="B1456" s="14">
        <v>1997</v>
      </c>
      <c r="C1456" s="14">
        <v>4</v>
      </c>
      <c r="D1456" s="14">
        <v>12</v>
      </c>
      <c r="E1456" s="14">
        <v>39.125977134146339</v>
      </c>
    </row>
    <row r="1457" spans="2:5" x14ac:dyDescent="0.2">
      <c r="B1457" s="14">
        <v>1997</v>
      </c>
      <c r="C1457" s="14">
        <v>4</v>
      </c>
      <c r="D1457" s="14">
        <v>13</v>
      </c>
      <c r="E1457" s="14">
        <v>48.273189786585363</v>
      </c>
    </row>
    <row r="1458" spans="2:5" x14ac:dyDescent="0.2">
      <c r="B1458" s="14">
        <v>1997</v>
      </c>
      <c r="C1458" s="14">
        <v>4</v>
      </c>
      <c r="D1458" s="14">
        <v>14</v>
      </c>
      <c r="E1458" s="14">
        <v>33.101560518292686</v>
      </c>
    </row>
    <row r="1459" spans="2:5" x14ac:dyDescent="0.2">
      <c r="B1459" s="14">
        <v>1998</v>
      </c>
      <c r="C1459" s="14">
        <v>1</v>
      </c>
      <c r="D1459" s="14">
        <v>1</v>
      </c>
      <c r="E1459" s="14">
        <v>24.901836890243899</v>
      </c>
    </row>
    <row r="1460" spans="2:5" x14ac:dyDescent="0.2">
      <c r="B1460" s="14">
        <v>1998</v>
      </c>
      <c r="C1460" s="14">
        <v>1</v>
      </c>
      <c r="D1460" s="14">
        <v>2</v>
      </c>
      <c r="E1460" s="14">
        <v>25.658004962779156</v>
      </c>
    </row>
    <row r="1461" spans="2:5" x14ac:dyDescent="0.2">
      <c r="B1461" s="14">
        <v>1998</v>
      </c>
      <c r="C1461" s="14">
        <v>1</v>
      </c>
      <c r="D1461" s="14">
        <v>3</v>
      </c>
      <c r="E1461" s="14">
        <v>31.212995864350709</v>
      </c>
    </row>
    <row r="1462" spans="2:5" x14ac:dyDescent="0.2">
      <c r="B1462" s="14">
        <v>1998</v>
      </c>
      <c r="C1462" s="14">
        <v>1</v>
      </c>
      <c r="D1462" s="14">
        <v>4</v>
      </c>
      <c r="E1462" s="14">
        <v>34.228287841191069</v>
      </c>
    </row>
    <row r="1463" spans="2:5" x14ac:dyDescent="0.2">
      <c r="B1463" s="14">
        <v>1998</v>
      </c>
      <c r="C1463" s="14">
        <v>1</v>
      </c>
      <c r="D1463" s="14">
        <v>5</v>
      </c>
      <c r="E1463" s="14">
        <v>49.514921422663356</v>
      </c>
    </row>
    <row r="1464" spans="2:5" x14ac:dyDescent="0.2">
      <c r="B1464" s="14">
        <v>1998</v>
      </c>
      <c r="C1464" s="14">
        <v>1</v>
      </c>
      <c r="D1464" s="14">
        <v>6</v>
      </c>
      <c r="E1464" s="14">
        <v>48.543118279569889</v>
      </c>
    </row>
    <row r="1465" spans="2:5" x14ac:dyDescent="0.2">
      <c r="B1465" s="14">
        <v>1998</v>
      </c>
      <c r="C1465" s="14">
        <v>1</v>
      </c>
      <c r="D1465" s="14">
        <v>7</v>
      </c>
      <c r="E1465" s="14">
        <v>55.213631100082708</v>
      </c>
    </row>
    <row r="1466" spans="2:5" x14ac:dyDescent="0.2">
      <c r="B1466" s="14">
        <v>1998</v>
      </c>
      <c r="C1466" s="14">
        <v>1</v>
      </c>
      <c r="D1466" s="14">
        <v>8</v>
      </c>
      <c r="E1466" s="14">
        <v>38.380609756097556</v>
      </c>
    </row>
    <row r="1467" spans="2:5" x14ac:dyDescent="0.2">
      <c r="B1467" s="14">
        <v>1998</v>
      </c>
      <c r="C1467" s="14">
        <v>1</v>
      </c>
      <c r="D1467" s="14">
        <v>9</v>
      </c>
      <c r="E1467" s="14">
        <v>45.155687499999999</v>
      </c>
    </row>
    <row r="1468" spans="2:5" x14ac:dyDescent="0.2">
      <c r="B1468" s="14">
        <v>1998</v>
      </c>
      <c r="C1468" s="14">
        <v>1</v>
      </c>
      <c r="D1468" s="14">
        <v>10</v>
      </c>
      <c r="E1468" s="14">
        <v>48.989137195121948</v>
      </c>
    </row>
    <row r="1469" spans="2:5" x14ac:dyDescent="0.2">
      <c r="B1469" s="14">
        <v>1998</v>
      </c>
      <c r="C1469" s="14">
        <v>1</v>
      </c>
      <c r="D1469" s="14">
        <v>11</v>
      </c>
      <c r="E1469" s="14">
        <v>55.994963414634142</v>
      </c>
    </row>
    <row r="1470" spans="2:5" x14ac:dyDescent="0.2">
      <c r="B1470" s="14">
        <v>1998</v>
      </c>
      <c r="C1470" s="14">
        <v>1</v>
      </c>
      <c r="D1470" s="14">
        <v>12</v>
      </c>
      <c r="E1470" s="14">
        <v>49.664597560975601</v>
      </c>
    </row>
    <row r="1471" spans="2:5" x14ac:dyDescent="0.2">
      <c r="B1471" s="14">
        <v>1998</v>
      </c>
      <c r="C1471" s="14">
        <v>1</v>
      </c>
      <c r="D1471" s="14">
        <v>13</v>
      </c>
      <c r="E1471" s="14">
        <v>61.951446646341459</v>
      </c>
    </row>
    <row r="1472" spans="2:5" x14ac:dyDescent="0.2">
      <c r="B1472" s="14">
        <v>1998</v>
      </c>
      <c r="C1472" s="14">
        <v>1</v>
      </c>
      <c r="D1472" s="14">
        <v>14</v>
      </c>
      <c r="E1472" s="14">
        <v>46.305556402439024</v>
      </c>
    </row>
    <row r="1473" spans="2:5" x14ac:dyDescent="0.2">
      <c r="B1473" s="14">
        <v>1998</v>
      </c>
      <c r="C1473" s="14">
        <v>2</v>
      </c>
      <c r="D1473" s="14">
        <v>1</v>
      </c>
      <c r="E1473" s="14">
        <v>22.326713414634145</v>
      </c>
    </row>
    <row r="1474" spans="2:5" x14ac:dyDescent="0.2">
      <c r="B1474" s="14">
        <v>1998</v>
      </c>
      <c r="C1474" s="14">
        <v>2</v>
      </c>
      <c r="D1474" s="14">
        <v>2</v>
      </c>
      <c r="E1474" s="14">
        <v>29.17371050454922</v>
      </c>
    </row>
    <row r="1475" spans="2:5" x14ac:dyDescent="0.2">
      <c r="B1475" s="14">
        <v>1998</v>
      </c>
      <c r="C1475" s="14">
        <v>2</v>
      </c>
      <c r="D1475" s="14">
        <v>3</v>
      </c>
      <c r="E1475" s="14">
        <v>28.415483870967741</v>
      </c>
    </row>
    <row r="1476" spans="2:5" x14ac:dyDescent="0.2">
      <c r="B1476" s="14">
        <v>1998</v>
      </c>
      <c r="C1476" s="14">
        <v>2</v>
      </c>
      <c r="D1476" s="14">
        <v>4</v>
      </c>
      <c r="E1476" s="14">
        <v>37.702358974358972</v>
      </c>
    </row>
    <row r="1477" spans="2:5" x14ac:dyDescent="0.2">
      <c r="B1477" s="14">
        <v>1998</v>
      </c>
      <c r="C1477" s="14">
        <v>2</v>
      </c>
      <c r="D1477" s="14">
        <v>5</v>
      </c>
      <c r="E1477" s="14">
        <v>50.539368072787425</v>
      </c>
    </row>
    <row r="1478" spans="2:5" x14ac:dyDescent="0.2">
      <c r="B1478" s="14">
        <v>1998</v>
      </c>
      <c r="C1478" s="14">
        <v>2</v>
      </c>
      <c r="D1478" s="14">
        <v>6</v>
      </c>
      <c r="E1478" s="14">
        <v>56.250287841191067</v>
      </c>
    </row>
    <row r="1479" spans="2:5" x14ac:dyDescent="0.2">
      <c r="B1479" s="14">
        <v>1998</v>
      </c>
      <c r="C1479" s="14">
        <v>2</v>
      </c>
      <c r="D1479" s="14">
        <v>7</v>
      </c>
      <c r="E1479" s="14">
        <v>55.365356492969411</v>
      </c>
    </row>
    <row r="1480" spans="2:5" x14ac:dyDescent="0.2">
      <c r="B1480" s="14">
        <v>1998</v>
      </c>
      <c r="C1480" s="14">
        <v>2</v>
      </c>
      <c r="D1480" s="14">
        <v>8</v>
      </c>
      <c r="E1480" s="14">
        <v>38.562109756097563</v>
      </c>
    </row>
    <row r="1481" spans="2:5" x14ac:dyDescent="0.2">
      <c r="B1481" s="14">
        <v>1998</v>
      </c>
      <c r="C1481" s="14">
        <v>2</v>
      </c>
      <c r="D1481" s="14">
        <v>9</v>
      </c>
      <c r="E1481" s="14">
        <v>50.406829268292675</v>
      </c>
    </row>
    <row r="1482" spans="2:5" x14ac:dyDescent="0.2">
      <c r="B1482" s="14">
        <v>1998</v>
      </c>
      <c r="C1482" s="14">
        <v>2</v>
      </c>
      <c r="D1482" s="14">
        <v>10</v>
      </c>
      <c r="E1482" s="14">
        <v>53.87229878048781</v>
      </c>
    </row>
    <row r="1483" spans="2:5" x14ac:dyDescent="0.2">
      <c r="B1483" s="14">
        <v>1998</v>
      </c>
      <c r="C1483" s="14">
        <v>2</v>
      </c>
      <c r="D1483" s="14">
        <v>11</v>
      </c>
      <c r="E1483" s="14">
        <v>51.543786585365851</v>
      </c>
    </row>
    <row r="1484" spans="2:5" x14ac:dyDescent="0.2">
      <c r="B1484" s="14">
        <v>1998</v>
      </c>
      <c r="C1484" s="14">
        <v>2</v>
      </c>
      <c r="D1484" s="14">
        <v>12</v>
      </c>
      <c r="E1484" s="14">
        <v>56.371981707317076</v>
      </c>
    </row>
    <row r="1485" spans="2:5" x14ac:dyDescent="0.2">
      <c r="B1485" s="14">
        <v>1998</v>
      </c>
      <c r="C1485" s="14">
        <v>2</v>
      </c>
      <c r="D1485" s="14">
        <v>13</v>
      </c>
      <c r="E1485" s="14">
        <v>57.78616920731708</v>
      </c>
    </row>
    <row r="1486" spans="2:5" x14ac:dyDescent="0.2">
      <c r="B1486" s="14">
        <v>1998</v>
      </c>
      <c r="C1486" s="14">
        <v>2</v>
      </c>
      <c r="D1486" s="14">
        <v>14</v>
      </c>
      <c r="E1486" s="14">
        <v>54.433030487804871</v>
      </c>
    </row>
    <row r="1487" spans="2:5" x14ac:dyDescent="0.2">
      <c r="B1487" s="14">
        <v>1998</v>
      </c>
      <c r="C1487" s="14">
        <v>3</v>
      </c>
      <c r="D1487" s="14">
        <v>1</v>
      </c>
      <c r="E1487" s="14">
        <v>19.535228658536585</v>
      </c>
    </row>
    <row r="1488" spans="2:5" x14ac:dyDescent="0.2">
      <c r="B1488" s="14">
        <v>1998</v>
      </c>
      <c r="C1488" s="14">
        <v>3</v>
      </c>
      <c r="D1488" s="14">
        <v>2</v>
      </c>
      <c r="E1488" s="14">
        <v>30.331467328370554</v>
      </c>
    </row>
    <row r="1489" spans="2:5" x14ac:dyDescent="0.2">
      <c r="B1489" s="14">
        <v>1998</v>
      </c>
      <c r="C1489" s="14">
        <v>3</v>
      </c>
      <c r="D1489" s="14">
        <v>3</v>
      </c>
      <c r="E1489" s="14">
        <v>34.053743589743597</v>
      </c>
    </row>
    <row r="1490" spans="2:5" x14ac:dyDescent="0.2">
      <c r="B1490" s="14">
        <v>1998</v>
      </c>
      <c r="C1490" s="14">
        <v>3</v>
      </c>
      <c r="D1490" s="14">
        <v>4</v>
      </c>
      <c r="E1490" s="14">
        <v>45.405525227460707</v>
      </c>
    </row>
    <row r="1491" spans="2:5" x14ac:dyDescent="0.2">
      <c r="B1491" s="14">
        <v>1998</v>
      </c>
      <c r="C1491" s="14">
        <v>3</v>
      </c>
      <c r="D1491" s="14">
        <v>5</v>
      </c>
      <c r="E1491" s="14">
        <v>56.15961290322582</v>
      </c>
    </row>
    <row r="1492" spans="2:5" x14ac:dyDescent="0.2">
      <c r="B1492" s="14">
        <v>1998</v>
      </c>
      <c r="C1492" s="14">
        <v>3</v>
      </c>
      <c r="D1492" s="14">
        <v>6</v>
      </c>
      <c r="E1492" s="14">
        <v>53.130109181141435</v>
      </c>
    </row>
    <row r="1493" spans="2:5" x14ac:dyDescent="0.2">
      <c r="B1493" s="14">
        <v>1998</v>
      </c>
      <c r="C1493" s="14">
        <v>3</v>
      </c>
      <c r="D1493" s="14">
        <v>7</v>
      </c>
      <c r="E1493" s="14">
        <v>55.32011910669975</v>
      </c>
    </row>
    <row r="1494" spans="2:5" x14ac:dyDescent="0.2">
      <c r="B1494" s="14">
        <v>1998</v>
      </c>
      <c r="C1494" s="14">
        <v>3</v>
      </c>
      <c r="D1494" s="14">
        <v>8</v>
      </c>
      <c r="E1494" s="14">
        <v>44.159835365853652</v>
      </c>
    </row>
    <row r="1495" spans="2:5" x14ac:dyDescent="0.2">
      <c r="B1495" s="14">
        <v>1998</v>
      </c>
      <c r="C1495" s="14">
        <v>3</v>
      </c>
      <c r="D1495" s="14">
        <v>9</v>
      </c>
      <c r="E1495" s="14">
        <v>49.794635670731701</v>
      </c>
    </row>
    <row r="1496" spans="2:5" x14ac:dyDescent="0.2">
      <c r="B1496" s="14">
        <v>1998</v>
      </c>
      <c r="C1496" s="14">
        <v>3</v>
      </c>
      <c r="D1496" s="14">
        <v>10</v>
      </c>
      <c r="E1496" s="14">
        <v>54.408498475609754</v>
      </c>
    </row>
    <row r="1497" spans="2:5" x14ac:dyDescent="0.2">
      <c r="B1497" s="14">
        <v>1998</v>
      </c>
      <c r="C1497" s="14">
        <v>3</v>
      </c>
      <c r="D1497" s="14">
        <v>11</v>
      </c>
      <c r="E1497" s="14">
        <v>56.38876676829269</v>
      </c>
    </row>
    <row r="1498" spans="2:5" x14ac:dyDescent="0.2">
      <c r="B1498" s="14">
        <v>1998</v>
      </c>
      <c r="C1498" s="14">
        <v>3</v>
      </c>
      <c r="D1498" s="14">
        <v>12</v>
      </c>
      <c r="E1498" s="14">
        <v>57.337768292682917</v>
      </c>
    </row>
    <row r="1499" spans="2:5" x14ac:dyDescent="0.2">
      <c r="B1499" s="14">
        <v>1998</v>
      </c>
      <c r="C1499" s="14">
        <v>3</v>
      </c>
      <c r="D1499" s="14">
        <v>13</v>
      </c>
      <c r="E1499" s="14">
        <v>59.89167987804877</v>
      </c>
    </row>
    <row r="1500" spans="2:5" x14ac:dyDescent="0.2">
      <c r="B1500" s="14">
        <v>1998</v>
      </c>
      <c r="C1500" s="14">
        <v>3</v>
      </c>
      <c r="D1500" s="14">
        <v>14</v>
      </c>
      <c r="E1500" s="14">
        <v>42.649179878048777</v>
      </c>
    </row>
    <row r="1501" spans="2:5" x14ac:dyDescent="0.2">
      <c r="B1501" s="14">
        <v>1998</v>
      </c>
      <c r="C1501" s="14">
        <v>4</v>
      </c>
      <c r="D1501" s="14">
        <v>1</v>
      </c>
      <c r="E1501" s="14">
        <v>26.112390243902439</v>
      </c>
    </row>
    <row r="1502" spans="2:5" x14ac:dyDescent="0.2">
      <c r="B1502" s="14">
        <v>1998</v>
      </c>
      <c r="C1502" s="14">
        <v>4</v>
      </c>
      <c r="D1502" s="14">
        <v>2</v>
      </c>
      <c r="E1502" s="14">
        <v>28.691912324234906</v>
      </c>
    </row>
    <row r="1503" spans="2:5" x14ac:dyDescent="0.2">
      <c r="B1503" s="14">
        <v>1998</v>
      </c>
      <c r="C1503" s="14">
        <v>4</v>
      </c>
      <c r="D1503" s="14">
        <v>3</v>
      </c>
      <c r="E1503" s="14">
        <v>37.223963606286183</v>
      </c>
    </row>
    <row r="1504" spans="2:5" x14ac:dyDescent="0.2">
      <c r="B1504" s="14">
        <v>1998</v>
      </c>
      <c r="C1504" s="14">
        <v>4</v>
      </c>
      <c r="D1504" s="14">
        <v>4</v>
      </c>
      <c r="E1504" s="14">
        <v>47.406178660049626</v>
      </c>
    </row>
    <row r="1505" spans="2:5" x14ac:dyDescent="0.2">
      <c r="B1505" s="14">
        <v>1998</v>
      </c>
      <c r="C1505" s="14">
        <v>4</v>
      </c>
      <c r="D1505" s="14">
        <v>5</v>
      </c>
      <c r="E1505" s="14">
        <v>52.747593052109181</v>
      </c>
    </row>
    <row r="1506" spans="2:5" x14ac:dyDescent="0.2">
      <c r="B1506" s="14">
        <v>1998</v>
      </c>
      <c r="C1506" s="14">
        <v>4</v>
      </c>
      <c r="D1506" s="14">
        <v>6</v>
      </c>
      <c r="E1506" s="14">
        <v>55.897796526054599</v>
      </c>
    </row>
    <row r="1507" spans="2:5" x14ac:dyDescent="0.2">
      <c r="B1507" s="14">
        <v>1998</v>
      </c>
      <c r="C1507" s="14">
        <v>4</v>
      </c>
      <c r="D1507" s="14">
        <v>7</v>
      </c>
      <c r="E1507" s="14">
        <v>59.108249793217546</v>
      </c>
    </row>
    <row r="1508" spans="2:5" x14ac:dyDescent="0.2">
      <c r="B1508" s="14">
        <v>1998</v>
      </c>
      <c r="C1508" s="14">
        <v>4</v>
      </c>
      <c r="D1508" s="14">
        <v>8</v>
      </c>
      <c r="E1508" s="14">
        <v>42.352213414634136</v>
      </c>
    </row>
    <row r="1509" spans="2:5" x14ac:dyDescent="0.2">
      <c r="B1509" s="14">
        <v>1998</v>
      </c>
      <c r="C1509" s="14">
        <v>4</v>
      </c>
      <c r="D1509" s="14">
        <v>9</v>
      </c>
      <c r="E1509" s="14">
        <v>47.018460365853656</v>
      </c>
    </row>
    <row r="1510" spans="2:5" x14ac:dyDescent="0.2">
      <c r="B1510" s="14">
        <v>1998</v>
      </c>
      <c r="C1510" s="14">
        <v>4</v>
      </c>
      <c r="D1510" s="14">
        <v>10</v>
      </c>
      <c r="E1510" s="14">
        <v>53.954195121951223</v>
      </c>
    </row>
    <row r="1511" spans="2:5" x14ac:dyDescent="0.2">
      <c r="B1511" s="14">
        <v>1998</v>
      </c>
      <c r="C1511" s="14">
        <v>4</v>
      </c>
      <c r="D1511" s="14">
        <v>11</v>
      </c>
      <c r="E1511" s="14">
        <v>54.692368902439036</v>
      </c>
    </row>
    <row r="1512" spans="2:5" x14ac:dyDescent="0.2">
      <c r="B1512" s="14">
        <v>1998</v>
      </c>
      <c r="C1512" s="14">
        <v>4</v>
      </c>
      <c r="D1512" s="14">
        <v>12</v>
      </c>
      <c r="E1512" s="14">
        <v>50.714862804878045</v>
      </c>
    </row>
    <row r="1513" spans="2:5" x14ac:dyDescent="0.2">
      <c r="B1513" s="14">
        <v>1998</v>
      </c>
      <c r="C1513" s="14">
        <v>4</v>
      </c>
      <c r="D1513" s="14">
        <v>13</v>
      </c>
      <c r="E1513" s="14">
        <v>56.087926829268298</v>
      </c>
    </row>
    <row r="1514" spans="2:5" x14ac:dyDescent="0.2">
      <c r="B1514" s="14">
        <v>1998</v>
      </c>
      <c r="C1514" s="14">
        <v>4</v>
      </c>
      <c r="D1514" s="14">
        <v>14</v>
      </c>
      <c r="E1514" s="14">
        <v>49.664597560975601</v>
      </c>
    </row>
    <row r="1515" spans="2:5" x14ac:dyDescent="0.2">
      <c r="B1515" s="14">
        <v>1999</v>
      </c>
      <c r="C1515" s="14">
        <v>1</v>
      </c>
      <c r="D1515" s="14">
        <v>1</v>
      </c>
      <c r="E1515" s="14">
        <v>17.656851219512195</v>
      </c>
    </row>
    <row r="1516" spans="2:5" x14ac:dyDescent="0.2">
      <c r="B1516" s="14">
        <v>1999</v>
      </c>
      <c r="C1516" s="14">
        <v>1</v>
      </c>
      <c r="D1516" s="14">
        <v>2</v>
      </c>
      <c r="E1516" s="14">
        <v>17.927602966343411</v>
      </c>
    </row>
    <row r="1517" spans="2:5" x14ac:dyDescent="0.2">
      <c r="B1517" s="14">
        <v>1999</v>
      </c>
      <c r="C1517" s="14">
        <v>1</v>
      </c>
      <c r="D1517" s="14">
        <v>3</v>
      </c>
      <c r="E1517" s="14">
        <v>23.276197786651451</v>
      </c>
    </row>
    <row r="1518" spans="2:5" x14ac:dyDescent="0.2">
      <c r="B1518" s="14">
        <v>1999</v>
      </c>
      <c r="C1518" s="14">
        <v>1</v>
      </c>
      <c r="D1518" s="14">
        <v>4</v>
      </c>
      <c r="E1518" s="14">
        <v>23.275733941814032</v>
      </c>
    </row>
    <row r="1519" spans="2:5" x14ac:dyDescent="0.2">
      <c r="B1519" s="14">
        <v>1999</v>
      </c>
      <c r="C1519" s="14">
        <v>1</v>
      </c>
      <c r="D1519" s="14">
        <v>5</v>
      </c>
      <c r="E1519" s="14">
        <v>31.593399566457503</v>
      </c>
    </row>
    <row r="1520" spans="2:5" x14ac:dyDescent="0.2">
      <c r="B1520" s="14">
        <v>1999</v>
      </c>
      <c r="C1520" s="14">
        <v>1</v>
      </c>
      <c r="D1520" s="14">
        <v>6</v>
      </c>
      <c r="E1520" s="14">
        <v>37.074190165430686</v>
      </c>
    </row>
    <row r="1521" spans="2:5" x14ac:dyDescent="0.2">
      <c r="B1521" s="14">
        <v>1999</v>
      </c>
      <c r="C1521" s="14">
        <v>1</v>
      </c>
      <c r="D1521" s="14">
        <v>7</v>
      </c>
      <c r="E1521" s="14">
        <v>53.091680091272096</v>
      </c>
    </row>
    <row r="1522" spans="2:5" x14ac:dyDescent="0.2">
      <c r="B1522" s="14">
        <v>1999</v>
      </c>
      <c r="C1522" s="14">
        <v>1</v>
      </c>
      <c r="D1522" s="14">
        <v>8</v>
      </c>
      <c r="E1522" s="14">
        <v>49.18136487804879</v>
      </c>
    </row>
    <row r="1523" spans="2:5" x14ac:dyDescent="0.2">
      <c r="B1523" s="14">
        <v>1999</v>
      </c>
      <c r="C1523" s="14">
        <v>1</v>
      </c>
      <c r="D1523" s="14">
        <v>9</v>
      </c>
      <c r="E1523" s="14">
        <v>34.832151951219508</v>
      </c>
    </row>
    <row r="1524" spans="2:5" x14ac:dyDescent="0.2">
      <c r="B1524" s="14">
        <v>1999</v>
      </c>
      <c r="C1524" s="14">
        <v>1</v>
      </c>
      <c r="D1524" s="14">
        <v>10</v>
      </c>
      <c r="E1524" s="14">
        <v>39.174782926829273</v>
      </c>
    </row>
    <row r="1525" spans="2:5" x14ac:dyDescent="0.2">
      <c r="B1525" s="14">
        <v>1999</v>
      </c>
      <c r="C1525" s="14">
        <v>1</v>
      </c>
      <c r="D1525" s="14">
        <v>11</v>
      </c>
      <c r="E1525" s="14">
        <v>46.407336585365854</v>
      </c>
    </row>
    <row r="1526" spans="2:5" x14ac:dyDescent="0.2">
      <c r="B1526" s="14">
        <v>1999</v>
      </c>
      <c r="C1526" s="14">
        <v>1</v>
      </c>
      <c r="D1526" s="14">
        <v>12</v>
      </c>
      <c r="E1526" s="14">
        <v>42.752428292682929</v>
      </c>
    </row>
    <row r="1527" spans="2:5" x14ac:dyDescent="0.2">
      <c r="B1527" s="14">
        <v>1999</v>
      </c>
      <c r="C1527" s="14">
        <v>1</v>
      </c>
      <c r="D1527" s="14">
        <v>13</v>
      </c>
      <c r="E1527" s="14">
        <v>57.304508048780477</v>
      </c>
    </row>
    <row r="1528" spans="2:5" x14ac:dyDescent="0.2">
      <c r="B1528" s="14">
        <v>1999</v>
      </c>
      <c r="C1528" s="14">
        <v>1</v>
      </c>
      <c r="D1528" s="14">
        <v>14</v>
      </c>
      <c r="E1528" s="14">
        <v>41.198079999999997</v>
      </c>
    </row>
    <row r="1529" spans="2:5" x14ac:dyDescent="0.2">
      <c r="B1529" s="14">
        <v>1999</v>
      </c>
      <c r="C1529" s="14">
        <v>2</v>
      </c>
      <c r="D1529" s="14">
        <v>1</v>
      </c>
      <c r="E1529" s="14">
        <v>16.372716585365854</v>
      </c>
    </row>
    <row r="1530" spans="2:5" x14ac:dyDescent="0.2">
      <c r="B1530" s="14">
        <v>1999</v>
      </c>
      <c r="C1530" s="14">
        <v>2</v>
      </c>
      <c r="D1530" s="14">
        <v>2</v>
      </c>
      <c r="E1530" s="14">
        <v>19.487049309754703</v>
      </c>
    </row>
    <row r="1531" spans="2:5" x14ac:dyDescent="0.2">
      <c r="B1531" s="14">
        <v>1999</v>
      </c>
      <c r="C1531" s="14">
        <v>2</v>
      </c>
      <c r="D1531" s="14">
        <v>3</v>
      </c>
      <c r="E1531" s="14">
        <v>21.993898733599544</v>
      </c>
    </row>
    <row r="1532" spans="2:5" x14ac:dyDescent="0.2">
      <c r="B1532" s="14">
        <v>1999</v>
      </c>
      <c r="C1532" s="14">
        <v>2</v>
      </c>
      <c r="D1532" s="14">
        <v>4</v>
      </c>
      <c r="E1532" s="14">
        <v>30.437498231602959</v>
      </c>
    </row>
    <row r="1533" spans="2:5" x14ac:dyDescent="0.2">
      <c r="B1533" s="14">
        <v>1999</v>
      </c>
      <c r="C1533" s="14">
        <v>2</v>
      </c>
      <c r="D1533" s="14">
        <v>5</v>
      </c>
      <c r="E1533" s="14">
        <v>36.808870918425555</v>
      </c>
    </row>
    <row r="1534" spans="2:5" x14ac:dyDescent="0.2">
      <c r="B1534" s="14">
        <v>1999</v>
      </c>
      <c r="C1534" s="14">
        <v>2</v>
      </c>
      <c r="D1534" s="14">
        <v>6</v>
      </c>
      <c r="E1534" s="14">
        <v>49.980672766685679</v>
      </c>
    </row>
    <row r="1535" spans="2:5" x14ac:dyDescent="0.2">
      <c r="B1535" s="14">
        <v>1999</v>
      </c>
      <c r="C1535" s="14">
        <v>2</v>
      </c>
      <c r="D1535" s="14">
        <v>7</v>
      </c>
      <c r="E1535" s="14">
        <v>51.765083856246434</v>
      </c>
    </row>
    <row r="1536" spans="2:5" x14ac:dyDescent="0.2">
      <c r="B1536" s="14">
        <v>1999</v>
      </c>
      <c r="C1536" s="14">
        <v>2</v>
      </c>
      <c r="D1536" s="14">
        <v>8</v>
      </c>
      <c r="E1536" s="14">
        <v>47.587765365853663</v>
      </c>
    </row>
    <row r="1537" spans="2:5" x14ac:dyDescent="0.2">
      <c r="B1537" s="14">
        <v>1999</v>
      </c>
      <c r="C1537" s="14">
        <v>2</v>
      </c>
      <c r="D1537" s="14">
        <v>9</v>
      </c>
      <c r="E1537" s="14">
        <v>45.324002926829266</v>
      </c>
    </row>
    <row r="1538" spans="2:5" x14ac:dyDescent="0.2">
      <c r="B1538" s="14">
        <v>1999</v>
      </c>
      <c r="C1538" s="14">
        <v>2</v>
      </c>
      <c r="D1538" s="14">
        <v>10</v>
      </c>
      <c r="E1538" s="14">
        <v>46.246199999999995</v>
      </c>
    </row>
    <row r="1539" spans="2:5" x14ac:dyDescent="0.2">
      <c r="B1539" s="14">
        <v>1999</v>
      </c>
      <c r="C1539" s="14">
        <v>2</v>
      </c>
      <c r="D1539" s="14">
        <v>11</v>
      </c>
      <c r="E1539" s="14">
        <v>45.762790243902437</v>
      </c>
    </row>
    <row r="1540" spans="2:5" x14ac:dyDescent="0.2">
      <c r="B1540" s="14">
        <v>1999</v>
      </c>
      <c r="C1540" s="14">
        <v>2</v>
      </c>
      <c r="D1540" s="14">
        <v>12</v>
      </c>
      <c r="E1540" s="14">
        <v>45.911738292682919</v>
      </c>
    </row>
    <row r="1541" spans="2:5" x14ac:dyDescent="0.2">
      <c r="B1541" s="14">
        <v>1999</v>
      </c>
      <c r="C1541" s="14">
        <v>2</v>
      </c>
      <c r="D1541" s="14">
        <v>13</v>
      </c>
      <c r="E1541" s="14">
        <v>59.47510048780488</v>
      </c>
    </row>
    <row r="1542" spans="2:5" x14ac:dyDescent="0.2">
      <c r="B1542" s="14">
        <v>1999</v>
      </c>
      <c r="C1542" s="14">
        <v>2</v>
      </c>
      <c r="D1542" s="14">
        <v>14</v>
      </c>
      <c r="E1542" s="14">
        <v>44.085317073170728</v>
      </c>
    </row>
    <row r="1543" spans="2:5" x14ac:dyDescent="0.2">
      <c r="B1543" s="14">
        <v>1999</v>
      </c>
      <c r="C1543" s="14">
        <v>3</v>
      </c>
      <c r="D1543" s="14">
        <v>1</v>
      </c>
      <c r="E1543" s="14">
        <v>1.9162858536585365</v>
      </c>
    </row>
    <row r="1544" spans="2:5" x14ac:dyDescent="0.2">
      <c r="B1544" s="14">
        <v>1999</v>
      </c>
      <c r="C1544" s="14">
        <v>3</v>
      </c>
      <c r="D1544" s="14">
        <v>2</v>
      </c>
      <c r="E1544" s="14">
        <v>17.546322509982886</v>
      </c>
    </row>
    <row r="1545" spans="2:5" x14ac:dyDescent="0.2">
      <c r="B1545" s="14">
        <v>1999</v>
      </c>
      <c r="C1545" s="14">
        <v>3</v>
      </c>
      <c r="D1545" s="14">
        <v>3</v>
      </c>
      <c r="E1545" s="14">
        <v>20.002612846548775</v>
      </c>
    </row>
    <row r="1546" spans="2:5" x14ac:dyDescent="0.2">
      <c r="B1546" s="14">
        <v>1999</v>
      </c>
      <c r="C1546" s="14">
        <v>3</v>
      </c>
      <c r="D1546" s="14">
        <v>4</v>
      </c>
      <c r="E1546" s="14">
        <v>32.117544232743874</v>
      </c>
    </row>
    <row r="1547" spans="2:5" x14ac:dyDescent="0.2">
      <c r="B1547" s="14">
        <v>1999</v>
      </c>
      <c r="C1547" s="14">
        <v>3</v>
      </c>
      <c r="D1547" s="14">
        <v>5</v>
      </c>
      <c r="E1547" s="14">
        <v>36.354302977752425</v>
      </c>
    </row>
    <row r="1548" spans="2:5" x14ac:dyDescent="0.2">
      <c r="B1548" s="14">
        <v>1999</v>
      </c>
      <c r="C1548" s="14">
        <v>3</v>
      </c>
      <c r="D1548" s="14">
        <v>6</v>
      </c>
      <c r="E1548" s="14">
        <v>56.910282715345119</v>
      </c>
    </row>
    <row r="1549" spans="2:5" x14ac:dyDescent="0.2">
      <c r="B1549" s="14">
        <v>1999</v>
      </c>
      <c r="C1549" s="14">
        <v>3</v>
      </c>
      <c r="D1549" s="14">
        <v>7</v>
      </c>
      <c r="E1549" s="14">
        <v>54.241319520821449</v>
      </c>
    </row>
    <row r="1550" spans="2:5" x14ac:dyDescent="0.2">
      <c r="B1550" s="14">
        <v>1999</v>
      </c>
      <c r="C1550" s="14">
        <v>3</v>
      </c>
      <c r="D1550" s="14">
        <v>8</v>
      </c>
      <c r="E1550" s="14">
        <v>51.175740000000005</v>
      </c>
    </row>
    <row r="1551" spans="2:5" x14ac:dyDescent="0.2">
      <c r="B1551" s="14">
        <v>1999</v>
      </c>
      <c r="C1551" s="14">
        <v>3</v>
      </c>
      <c r="D1551" s="14">
        <v>9</v>
      </c>
      <c r="E1551" s="14">
        <v>39.981705365853649</v>
      </c>
    </row>
    <row r="1552" spans="2:5" x14ac:dyDescent="0.2">
      <c r="B1552" s="14">
        <v>1999</v>
      </c>
      <c r="C1552" s="14">
        <v>3</v>
      </c>
      <c r="D1552" s="14">
        <v>10</v>
      </c>
      <c r="E1552" s="14">
        <v>45.265745853658537</v>
      </c>
    </row>
    <row r="1553" spans="2:5" x14ac:dyDescent="0.2">
      <c r="B1553" s="14">
        <v>1999</v>
      </c>
      <c r="C1553" s="14">
        <v>3</v>
      </c>
      <c r="D1553" s="14">
        <v>11</v>
      </c>
      <c r="E1553" s="14">
        <v>57.203487804878051</v>
      </c>
    </row>
    <row r="1554" spans="2:5" x14ac:dyDescent="0.2">
      <c r="B1554" s="14">
        <v>1999</v>
      </c>
      <c r="C1554" s="14">
        <v>3</v>
      </c>
      <c r="D1554" s="14">
        <v>12</v>
      </c>
      <c r="E1554" s="14">
        <v>45.629542682926818</v>
      </c>
    </row>
    <row r="1555" spans="2:5" x14ac:dyDescent="0.2">
      <c r="B1555" s="14">
        <v>1999</v>
      </c>
      <c r="C1555" s="14">
        <v>3</v>
      </c>
      <c r="D1555" s="14">
        <v>13</v>
      </c>
      <c r="E1555" s="14">
        <v>60.436961951219509</v>
      </c>
    </row>
    <row r="1556" spans="2:5" x14ac:dyDescent="0.2">
      <c r="B1556" s="14">
        <v>1999</v>
      </c>
      <c r="C1556" s="14">
        <v>3</v>
      </c>
      <c r="D1556" s="14">
        <v>14</v>
      </c>
      <c r="E1556" s="14">
        <v>44.017557073170728</v>
      </c>
    </row>
    <row r="1557" spans="2:5" x14ac:dyDescent="0.2">
      <c r="B1557" s="14">
        <v>1999</v>
      </c>
      <c r="C1557" s="14">
        <v>4</v>
      </c>
      <c r="D1557" s="14">
        <v>1</v>
      </c>
      <c r="E1557" s="14">
        <v>22.225693170731706</v>
      </c>
    </row>
    <row r="1558" spans="2:5" x14ac:dyDescent="0.2">
      <c r="B1558" s="14">
        <v>1999</v>
      </c>
      <c r="C1558" s="14">
        <v>4</v>
      </c>
      <c r="D1558" s="14">
        <v>2</v>
      </c>
      <c r="E1558" s="14">
        <v>21.776587427267536</v>
      </c>
    </row>
    <row r="1559" spans="2:5" x14ac:dyDescent="0.2">
      <c r="B1559" s="14">
        <v>1999</v>
      </c>
      <c r="C1559" s="14">
        <v>4</v>
      </c>
      <c r="D1559" s="14">
        <v>3</v>
      </c>
      <c r="E1559" s="14">
        <v>28.967573941814031</v>
      </c>
    </row>
    <row r="1560" spans="2:5" x14ac:dyDescent="0.2">
      <c r="B1560" s="14">
        <v>1999</v>
      </c>
      <c r="C1560" s="14">
        <v>4</v>
      </c>
      <c r="D1560" s="14">
        <v>4</v>
      </c>
      <c r="E1560" s="14">
        <v>38.216176155162572</v>
      </c>
    </row>
    <row r="1561" spans="2:5" x14ac:dyDescent="0.2">
      <c r="B1561" s="14">
        <v>1999</v>
      </c>
      <c r="C1561" s="14">
        <v>4</v>
      </c>
      <c r="D1561" s="14">
        <v>5</v>
      </c>
      <c r="E1561" s="14">
        <v>43.573584027381621</v>
      </c>
    </row>
    <row r="1562" spans="2:5" x14ac:dyDescent="0.2">
      <c r="B1562" s="14">
        <v>1999</v>
      </c>
      <c r="C1562" s="14">
        <v>4</v>
      </c>
      <c r="D1562" s="14">
        <v>6</v>
      </c>
      <c r="E1562" s="14">
        <v>45.954035733029087</v>
      </c>
    </row>
    <row r="1563" spans="2:5" x14ac:dyDescent="0.2">
      <c r="B1563" s="14">
        <v>1999</v>
      </c>
      <c r="C1563" s="14">
        <v>4</v>
      </c>
      <c r="D1563" s="14">
        <v>7</v>
      </c>
      <c r="E1563" s="14">
        <v>57.009777432972051</v>
      </c>
    </row>
    <row r="1564" spans="2:5" x14ac:dyDescent="0.2">
      <c r="B1564" s="14">
        <v>1999</v>
      </c>
      <c r="C1564" s="14">
        <v>4</v>
      </c>
      <c r="D1564" s="14">
        <v>8</v>
      </c>
      <c r="E1564" s="14">
        <v>43.073875121951218</v>
      </c>
    </row>
    <row r="1565" spans="2:5" x14ac:dyDescent="0.2">
      <c r="B1565" s="14">
        <v>1999</v>
      </c>
      <c r="C1565" s="14">
        <v>4</v>
      </c>
      <c r="D1565" s="14">
        <v>9</v>
      </c>
      <c r="E1565" s="14">
        <v>42.055409268292678</v>
      </c>
    </row>
    <row r="1566" spans="2:5" x14ac:dyDescent="0.2">
      <c r="B1566" s="14">
        <v>1999</v>
      </c>
      <c r="C1566" s="14">
        <v>4</v>
      </c>
      <c r="D1566" s="14">
        <v>10</v>
      </c>
      <c r="E1566" s="14">
        <v>52.556556585365861</v>
      </c>
    </row>
    <row r="1567" spans="2:5" x14ac:dyDescent="0.2">
      <c r="B1567" s="14">
        <v>1999</v>
      </c>
      <c r="C1567" s="14">
        <v>4</v>
      </c>
      <c r="D1567" s="14">
        <v>11</v>
      </c>
      <c r="E1567" s="14">
        <v>45.543189999999996</v>
      </c>
    </row>
    <row r="1568" spans="2:5" x14ac:dyDescent="0.2">
      <c r="B1568" s="14">
        <v>1999</v>
      </c>
      <c r="C1568" s="14">
        <v>4</v>
      </c>
      <c r="D1568" s="14">
        <v>12</v>
      </c>
      <c r="E1568" s="14">
        <v>45.047178536585371</v>
      </c>
    </row>
    <row r="1569" spans="2:5" x14ac:dyDescent="0.2">
      <c r="B1569" s="14">
        <v>1999</v>
      </c>
      <c r="C1569" s="14">
        <v>4</v>
      </c>
      <c r="D1569" s="14">
        <v>13</v>
      </c>
      <c r="E1569" s="14">
        <v>57.33983414634146</v>
      </c>
    </row>
    <row r="1570" spans="2:5" x14ac:dyDescent="0.2">
      <c r="B1570" s="14">
        <v>1999</v>
      </c>
      <c r="C1570" s="14">
        <v>4</v>
      </c>
      <c r="D1570" s="14">
        <v>14</v>
      </c>
      <c r="E1570" s="14">
        <v>44.738539999999986</v>
      </c>
    </row>
    <row r="1571" spans="2:5" x14ac:dyDescent="0.2">
      <c r="B1571" s="14">
        <v>2000</v>
      </c>
      <c r="C1571" s="14">
        <v>1</v>
      </c>
      <c r="D1571" s="14">
        <v>1</v>
      </c>
      <c r="E1571" s="14">
        <v>19.898302439024388</v>
      </c>
    </row>
    <row r="1572" spans="2:5" x14ac:dyDescent="0.2">
      <c r="B1572" s="14">
        <v>2000</v>
      </c>
      <c r="C1572" s="14">
        <v>1</v>
      </c>
      <c r="D1572" s="14">
        <v>2</v>
      </c>
      <c r="E1572" s="14">
        <v>19.009985365853659</v>
      </c>
    </row>
    <row r="1573" spans="2:5" x14ac:dyDescent="0.2">
      <c r="B1573" s="14">
        <v>2000</v>
      </c>
      <c r="C1573" s="14">
        <v>1</v>
      </c>
      <c r="D1573" s="14">
        <v>3</v>
      </c>
      <c r="E1573" s="14">
        <v>41.928565853658533</v>
      </c>
    </row>
    <row r="1574" spans="2:5" x14ac:dyDescent="0.2">
      <c r="B1574" s="14">
        <v>2000</v>
      </c>
      <c r="C1574" s="14">
        <v>1</v>
      </c>
      <c r="D1574" s="14">
        <v>4</v>
      </c>
      <c r="E1574" s="14">
        <v>30.558107317073169</v>
      </c>
    </row>
    <row r="1575" spans="2:5" x14ac:dyDescent="0.2">
      <c r="B1575" s="14">
        <v>2000</v>
      </c>
      <c r="C1575" s="14">
        <v>1</v>
      </c>
      <c r="D1575" s="14">
        <v>5</v>
      </c>
      <c r="E1575" s="14">
        <v>39.441278048780489</v>
      </c>
    </row>
    <row r="1576" spans="2:5" x14ac:dyDescent="0.2">
      <c r="B1576" s="14">
        <v>2000</v>
      </c>
      <c r="C1576" s="14">
        <v>1</v>
      </c>
      <c r="D1576" s="14">
        <v>6</v>
      </c>
      <c r="E1576" s="14">
        <v>45.304170731707316</v>
      </c>
    </row>
    <row r="1577" spans="2:5" x14ac:dyDescent="0.2">
      <c r="B1577" s="14">
        <v>2000</v>
      </c>
      <c r="C1577" s="14">
        <v>1</v>
      </c>
      <c r="D1577" s="14">
        <v>7</v>
      </c>
      <c r="E1577" s="14">
        <v>42.994546341463405</v>
      </c>
    </row>
    <row r="1578" spans="2:5" x14ac:dyDescent="0.2">
      <c r="B1578" s="14">
        <v>2000</v>
      </c>
      <c r="C1578" s="14">
        <v>1</v>
      </c>
      <c r="D1578" s="14">
        <v>8</v>
      </c>
      <c r="E1578" s="14">
        <v>25.405868292682921</v>
      </c>
    </row>
    <row r="1579" spans="2:5" x14ac:dyDescent="0.2">
      <c r="B1579" s="14">
        <v>2000</v>
      </c>
      <c r="C1579" s="14">
        <v>1</v>
      </c>
      <c r="D1579" s="14">
        <v>9</v>
      </c>
      <c r="E1579" s="14">
        <v>39.796604878048775</v>
      </c>
    </row>
    <row r="1580" spans="2:5" x14ac:dyDescent="0.2">
      <c r="B1580" s="14">
        <v>2000</v>
      </c>
      <c r="C1580" s="14">
        <v>1</v>
      </c>
      <c r="D1580" s="14">
        <v>10</v>
      </c>
      <c r="E1580" s="14">
        <v>41.21791219512194</v>
      </c>
    </row>
    <row r="1581" spans="2:5" x14ac:dyDescent="0.2">
      <c r="B1581" s="14">
        <v>2000</v>
      </c>
      <c r="C1581" s="14">
        <v>1</v>
      </c>
      <c r="D1581" s="14">
        <v>11</v>
      </c>
      <c r="E1581" s="14">
        <v>44.948843902439016</v>
      </c>
    </row>
    <row r="1582" spans="2:5" x14ac:dyDescent="0.2">
      <c r="B1582" s="14">
        <v>2000</v>
      </c>
      <c r="C1582" s="14">
        <v>1</v>
      </c>
      <c r="D1582" s="14">
        <v>12</v>
      </c>
      <c r="E1582" s="14">
        <v>43.172209756097566</v>
      </c>
    </row>
    <row r="1583" spans="2:5" x14ac:dyDescent="0.2">
      <c r="B1583" s="14">
        <v>2000</v>
      </c>
      <c r="C1583" s="14">
        <v>1</v>
      </c>
      <c r="D1583" s="14">
        <v>13</v>
      </c>
      <c r="E1583" s="14">
        <v>44.59351707317073</v>
      </c>
    </row>
    <row r="1584" spans="2:5" x14ac:dyDescent="0.2">
      <c r="B1584" s="14">
        <v>2000</v>
      </c>
      <c r="C1584" s="14">
        <v>1</v>
      </c>
      <c r="D1584" s="14">
        <v>14</v>
      </c>
      <c r="E1584" s="14">
        <v>35.177356097560974</v>
      </c>
    </row>
    <row r="1585" spans="2:5" x14ac:dyDescent="0.2">
      <c r="B1585" s="14">
        <v>2000</v>
      </c>
      <c r="C1585" s="14">
        <v>2</v>
      </c>
      <c r="D1585" s="14">
        <v>1</v>
      </c>
      <c r="E1585" s="14">
        <v>15.456717073170731</v>
      </c>
    </row>
    <row r="1586" spans="2:5" x14ac:dyDescent="0.2">
      <c r="B1586" s="14">
        <v>2000</v>
      </c>
      <c r="C1586" s="14">
        <v>2</v>
      </c>
      <c r="D1586" s="14">
        <v>2</v>
      </c>
      <c r="E1586" s="14">
        <v>23.096243902439024</v>
      </c>
    </row>
    <row r="1587" spans="2:5" x14ac:dyDescent="0.2">
      <c r="B1587" s="14">
        <v>2000</v>
      </c>
      <c r="C1587" s="14">
        <v>2</v>
      </c>
      <c r="D1587" s="14">
        <v>3</v>
      </c>
      <c r="E1587" s="14">
        <v>25.938858536585364</v>
      </c>
    </row>
    <row r="1588" spans="2:5" x14ac:dyDescent="0.2">
      <c r="B1588" s="14">
        <v>2000</v>
      </c>
      <c r="C1588" s="14">
        <v>2</v>
      </c>
      <c r="D1588" s="14">
        <v>4</v>
      </c>
      <c r="E1588" s="14">
        <v>36.243336585365846</v>
      </c>
    </row>
    <row r="1589" spans="2:5" x14ac:dyDescent="0.2">
      <c r="B1589" s="14">
        <v>2000</v>
      </c>
      <c r="C1589" s="14">
        <v>2</v>
      </c>
      <c r="D1589" s="14">
        <v>5</v>
      </c>
      <c r="E1589" s="14">
        <v>42.106229268292672</v>
      </c>
    </row>
    <row r="1590" spans="2:5" x14ac:dyDescent="0.2">
      <c r="B1590" s="14">
        <v>2000</v>
      </c>
      <c r="C1590" s="14">
        <v>2</v>
      </c>
      <c r="D1590" s="14">
        <v>6</v>
      </c>
      <c r="E1590" s="14">
        <v>49.035102439024392</v>
      </c>
    </row>
    <row r="1591" spans="2:5" x14ac:dyDescent="0.2">
      <c r="B1591" s="14">
        <v>2000</v>
      </c>
      <c r="C1591" s="14">
        <v>2</v>
      </c>
      <c r="D1591" s="14">
        <v>7</v>
      </c>
      <c r="E1591" s="14">
        <v>39.441278048780489</v>
      </c>
    </row>
    <row r="1592" spans="2:5" x14ac:dyDescent="0.2">
      <c r="B1592" s="14">
        <v>2000</v>
      </c>
      <c r="C1592" s="14">
        <v>2</v>
      </c>
      <c r="D1592" s="14">
        <v>8</v>
      </c>
      <c r="E1592" s="14">
        <v>30.025117073170726</v>
      </c>
    </row>
    <row r="1593" spans="2:5" x14ac:dyDescent="0.2">
      <c r="B1593" s="14">
        <v>2000</v>
      </c>
      <c r="C1593" s="14">
        <v>2</v>
      </c>
      <c r="D1593" s="14">
        <v>9</v>
      </c>
      <c r="E1593" s="14">
        <v>45.837160975609748</v>
      </c>
    </row>
    <row r="1594" spans="2:5" x14ac:dyDescent="0.2">
      <c r="B1594" s="14">
        <v>2000</v>
      </c>
      <c r="C1594" s="14">
        <v>2</v>
      </c>
      <c r="D1594" s="14">
        <v>10</v>
      </c>
      <c r="E1594" s="14">
        <v>42.816882926829265</v>
      </c>
    </row>
    <row r="1595" spans="2:5" x14ac:dyDescent="0.2">
      <c r="B1595" s="14">
        <v>2000</v>
      </c>
      <c r="C1595" s="14">
        <v>2</v>
      </c>
      <c r="D1595" s="14">
        <v>11</v>
      </c>
      <c r="E1595" s="14">
        <v>38.908287804878043</v>
      </c>
    </row>
    <row r="1596" spans="2:5" x14ac:dyDescent="0.2">
      <c r="B1596" s="14">
        <v>2000</v>
      </c>
      <c r="C1596" s="14">
        <v>2</v>
      </c>
      <c r="D1596" s="14">
        <v>12</v>
      </c>
      <c r="E1596" s="14">
        <v>46.370151219512195</v>
      </c>
    </row>
    <row r="1597" spans="2:5" x14ac:dyDescent="0.2">
      <c r="B1597" s="14">
        <v>2000</v>
      </c>
      <c r="C1597" s="14">
        <v>2</v>
      </c>
      <c r="D1597" s="14">
        <v>13</v>
      </c>
      <c r="E1597" s="14">
        <v>33.045395121951216</v>
      </c>
    </row>
    <row r="1598" spans="2:5" x14ac:dyDescent="0.2">
      <c r="B1598" s="14">
        <v>2000</v>
      </c>
      <c r="C1598" s="14">
        <v>2</v>
      </c>
      <c r="D1598" s="14">
        <v>14</v>
      </c>
      <c r="E1598" s="14">
        <v>45.304170731707316</v>
      </c>
    </row>
    <row r="1599" spans="2:5" x14ac:dyDescent="0.2">
      <c r="B1599" s="14">
        <v>2000</v>
      </c>
      <c r="C1599" s="14">
        <v>3</v>
      </c>
      <c r="D1599" s="14">
        <v>1</v>
      </c>
      <c r="E1599" s="14">
        <v>22.207926829268292</v>
      </c>
    </row>
    <row r="1600" spans="2:5" x14ac:dyDescent="0.2">
      <c r="B1600" s="14">
        <v>2000</v>
      </c>
      <c r="C1600" s="14">
        <v>3</v>
      </c>
      <c r="D1600" s="14">
        <v>2</v>
      </c>
      <c r="E1600" s="14">
        <v>21.497273170731702</v>
      </c>
    </row>
    <row r="1601" spans="2:5" x14ac:dyDescent="0.2">
      <c r="B1601" s="14">
        <v>2000</v>
      </c>
      <c r="C1601" s="14">
        <v>3</v>
      </c>
      <c r="D1601" s="14">
        <v>3</v>
      </c>
      <c r="E1601" s="14">
        <v>30.202780487804876</v>
      </c>
    </row>
    <row r="1602" spans="2:5" x14ac:dyDescent="0.2">
      <c r="B1602" s="14">
        <v>2000</v>
      </c>
      <c r="C1602" s="14">
        <v>3</v>
      </c>
      <c r="D1602" s="14">
        <v>4</v>
      </c>
      <c r="E1602" s="14">
        <v>37.309317073170732</v>
      </c>
    </row>
    <row r="1603" spans="2:5" x14ac:dyDescent="0.2">
      <c r="B1603" s="14">
        <v>2000</v>
      </c>
      <c r="C1603" s="14">
        <v>3</v>
      </c>
      <c r="D1603" s="14">
        <v>5</v>
      </c>
      <c r="E1603" s="14">
        <v>37.486980487804878</v>
      </c>
    </row>
    <row r="1604" spans="2:5" x14ac:dyDescent="0.2">
      <c r="B1604" s="14">
        <v>2000</v>
      </c>
      <c r="C1604" s="14">
        <v>3</v>
      </c>
      <c r="D1604" s="14">
        <v>6</v>
      </c>
      <c r="E1604" s="14">
        <v>54.542668292682926</v>
      </c>
    </row>
    <row r="1605" spans="2:5" x14ac:dyDescent="0.2">
      <c r="B1605" s="14">
        <v>2000</v>
      </c>
      <c r="C1605" s="14">
        <v>3</v>
      </c>
      <c r="D1605" s="14">
        <v>7</v>
      </c>
      <c r="E1605" s="14">
        <v>45.659497560975616</v>
      </c>
    </row>
    <row r="1606" spans="2:5" x14ac:dyDescent="0.2">
      <c r="B1606" s="14">
        <v>2000</v>
      </c>
      <c r="C1606" s="14">
        <v>3</v>
      </c>
      <c r="D1606" s="14">
        <v>8</v>
      </c>
      <c r="E1606" s="14">
        <v>44.948843902439016</v>
      </c>
    </row>
    <row r="1607" spans="2:5" x14ac:dyDescent="0.2">
      <c r="B1607" s="14">
        <v>2000</v>
      </c>
      <c r="C1607" s="14">
        <v>3</v>
      </c>
      <c r="D1607" s="14">
        <v>9</v>
      </c>
      <c r="E1607" s="14">
        <v>38.197634146341457</v>
      </c>
    </row>
    <row r="1608" spans="2:5" x14ac:dyDescent="0.2">
      <c r="B1608" s="14">
        <v>2000</v>
      </c>
      <c r="C1608" s="14">
        <v>3</v>
      </c>
      <c r="D1608" s="14">
        <v>10</v>
      </c>
      <c r="E1608" s="14">
        <v>48.857439024390239</v>
      </c>
    </row>
    <row r="1609" spans="2:5" x14ac:dyDescent="0.2">
      <c r="B1609" s="14">
        <v>2000</v>
      </c>
      <c r="C1609" s="14">
        <v>3</v>
      </c>
      <c r="D1609" s="14">
        <v>11</v>
      </c>
      <c r="E1609" s="14">
        <v>48.502112195121953</v>
      </c>
    </row>
    <row r="1610" spans="2:5" x14ac:dyDescent="0.2">
      <c r="B1610" s="14">
        <v>2000</v>
      </c>
      <c r="C1610" s="14">
        <v>3</v>
      </c>
      <c r="D1610" s="14">
        <v>12</v>
      </c>
      <c r="E1610" s="14">
        <v>35.710346341463413</v>
      </c>
    </row>
    <row r="1611" spans="2:5" x14ac:dyDescent="0.2">
      <c r="B1611" s="14">
        <v>2000</v>
      </c>
      <c r="C1611" s="14">
        <v>3</v>
      </c>
      <c r="D1611" s="14">
        <v>13</v>
      </c>
      <c r="E1611" s="14">
        <v>33.223058536585363</v>
      </c>
    </row>
    <row r="1612" spans="2:5" x14ac:dyDescent="0.2">
      <c r="B1612" s="14">
        <v>2000</v>
      </c>
      <c r="C1612" s="14">
        <v>3</v>
      </c>
      <c r="D1612" s="14">
        <v>14</v>
      </c>
      <c r="E1612" s="14">
        <v>34.289039024390242</v>
      </c>
    </row>
    <row r="1613" spans="2:5" x14ac:dyDescent="0.2">
      <c r="B1613" s="14">
        <v>2000</v>
      </c>
      <c r="C1613" s="14">
        <v>4</v>
      </c>
      <c r="D1613" s="14">
        <v>1</v>
      </c>
      <c r="E1613" s="14">
        <v>24.33988780487805</v>
      </c>
    </row>
    <row r="1614" spans="2:5" x14ac:dyDescent="0.2">
      <c r="B1614" s="14">
        <v>2000</v>
      </c>
      <c r="C1614" s="14">
        <v>4</v>
      </c>
      <c r="D1614" s="14">
        <v>2</v>
      </c>
      <c r="E1614" s="14">
        <v>33.223058536585363</v>
      </c>
    </row>
    <row r="1615" spans="2:5" x14ac:dyDescent="0.2">
      <c r="B1615" s="14">
        <v>2000</v>
      </c>
      <c r="C1615" s="14">
        <v>4</v>
      </c>
      <c r="D1615" s="14">
        <v>3</v>
      </c>
      <c r="E1615" s="14">
        <v>33.756048780487802</v>
      </c>
    </row>
    <row r="1616" spans="2:5" x14ac:dyDescent="0.2">
      <c r="B1616" s="14">
        <v>2000</v>
      </c>
      <c r="C1616" s="14">
        <v>4</v>
      </c>
      <c r="D1616" s="14">
        <v>4</v>
      </c>
      <c r="E1616" s="14">
        <v>40.507258536585368</v>
      </c>
    </row>
    <row r="1617" spans="2:5" x14ac:dyDescent="0.2">
      <c r="B1617" s="14">
        <v>2000</v>
      </c>
      <c r="C1617" s="14">
        <v>4</v>
      </c>
      <c r="D1617" s="14">
        <v>5</v>
      </c>
      <c r="E1617" s="14">
        <v>47.258468292682927</v>
      </c>
    </row>
    <row r="1618" spans="2:5" x14ac:dyDescent="0.2">
      <c r="B1618" s="14">
        <v>2000</v>
      </c>
      <c r="C1618" s="14">
        <v>4</v>
      </c>
      <c r="D1618" s="14">
        <v>6</v>
      </c>
      <c r="E1618" s="14">
        <v>42.639219512195119</v>
      </c>
    </row>
    <row r="1619" spans="2:5" x14ac:dyDescent="0.2">
      <c r="B1619" s="14">
        <v>2000</v>
      </c>
      <c r="C1619" s="14">
        <v>4</v>
      </c>
      <c r="D1619" s="14">
        <v>7</v>
      </c>
      <c r="E1619" s="14">
        <v>29.492126829268294</v>
      </c>
    </row>
    <row r="1620" spans="2:5" x14ac:dyDescent="0.2">
      <c r="B1620" s="14">
        <v>2000</v>
      </c>
      <c r="C1620" s="14">
        <v>4</v>
      </c>
      <c r="D1620" s="14">
        <v>8</v>
      </c>
      <c r="E1620" s="14">
        <v>45.481834146341463</v>
      </c>
    </row>
    <row r="1621" spans="2:5" x14ac:dyDescent="0.2">
      <c r="B1621" s="14">
        <v>2000</v>
      </c>
      <c r="C1621" s="14">
        <v>4</v>
      </c>
      <c r="D1621" s="14">
        <v>9</v>
      </c>
      <c r="E1621" s="14">
        <v>46.90314146341462</v>
      </c>
    </row>
    <row r="1622" spans="2:5" x14ac:dyDescent="0.2">
      <c r="B1622" s="14">
        <v>2000</v>
      </c>
      <c r="C1622" s="14">
        <v>4</v>
      </c>
      <c r="D1622" s="14">
        <v>10</v>
      </c>
      <c r="E1622" s="14">
        <v>44.948843902439016</v>
      </c>
    </row>
    <row r="1623" spans="2:5" x14ac:dyDescent="0.2">
      <c r="B1623" s="14">
        <v>2000</v>
      </c>
      <c r="C1623" s="14">
        <v>4</v>
      </c>
      <c r="D1623" s="14">
        <v>11</v>
      </c>
      <c r="E1623" s="14">
        <v>43.172209756097566</v>
      </c>
    </row>
    <row r="1624" spans="2:5" x14ac:dyDescent="0.2">
      <c r="B1624" s="14">
        <v>2000</v>
      </c>
      <c r="C1624" s="14">
        <v>4</v>
      </c>
      <c r="D1624" s="14">
        <v>12</v>
      </c>
      <c r="E1624" s="14">
        <v>39.263614634146343</v>
      </c>
    </row>
    <row r="1625" spans="2:5" x14ac:dyDescent="0.2">
      <c r="B1625" s="14">
        <v>2000</v>
      </c>
      <c r="C1625" s="14">
        <v>4</v>
      </c>
      <c r="D1625" s="14">
        <v>13</v>
      </c>
      <c r="E1625" s="14">
        <v>38.55296097560975</v>
      </c>
    </row>
    <row r="1626" spans="2:5" x14ac:dyDescent="0.2">
      <c r="B1626" s="14">
        <v>2000</v>
      </c>
      <c r="C1626" s="14">
        <v>4</v>
      </c>
      <c r="D1626" s="14">
        <v>14</v>
      </c>
      <c r="E1626" s="14">
        <v>45.481834146341463</v>
      </c>
    </row>
    <row r="1627" spans="2:5" x14ac:dyDescent="0.2">
      <c r="B1627" s="14">
        <v>2001</v>
      </c>
      <c r="C1627" s="14">
        <v>1</v>
      </c>
      <c r="D1627" s="14">
        <v>1</v>
      </c>
      <c r="E1627" s="14">
        <v>19.883221707317073</v>
      </c>
    </row>
    <row r="1628" spans="2:5" x14ac:dyDescent="0.2">
      <c r="B1628" s="14">
        <v>2001</v>
      </c>
      <c r="C1628" s="14">
        <v>1</v>
      </c>
      <c r="D1628" s="14">
        <v>2</v>
      </c>
      <c r="E1628" s="14">
        <v>21.87656390243902</v>
      </c>
    </row>
    <row r="1629" spans="2:5" x14ac:dyDescent="0.2">
      <c r="B1629" s="14">
        <v>2001</v>
      </c>
      <c r="C1629" s="14">
        <v>1</v>
      </c>
      <c r="D1629" s="14">
        <v>3</v>
      </c>
      <c r="E1629" s="14">
        <v>28.553402926829278</v>
      </c>
    </row>
    <row r="1630" spans="2:5" x14ac:dyDescent="0.2">
      <c r="B1630" s="14">
        <v>2001</v>
      </c>
      <c r="C1630" s="14">
        <v>1</v>
      </c>
      <c r="D1630" s="14">
        <v>4</v>
      </c>
      <c r="E1630" s="14">
        <v>35.570901219512194</v>
      </c>
    </row>
    <row r="1631" spans="2:5" x14ac:dyDescent="0.2">
      <c r="B1631" s="14">
        <v>2001</v>
      </c>
      <c r="C1631" s="14">
        <v>1</v>
      </c>
      <c r="D1631" s="14">
        <v>5</v>
      </c>
      <c r="E1631" s="14">
        <v>25.629393658536582</v>
      </c>
    </row>
    <row r="1632" spans="2:5" x14ac:dyDescent="0.2">
      <c r="B1632" s="14">
        <v>2001</v>
      </c>
      <c r="C1632" s="14">
        <v>1</v>
      </c>
      <c r="D1632" s="14">
        <v>6</v>
      </c>
      <c r="E1632" s="14">
        <v>31.201000975609755</v>
      </c>
    </row>
    <row r="1633" spans="2:5" x14ac:dyDescent="0.2">
      <c r="B1633" s="14">
        <v>2001</v>
      </c>
      <c r="C1633" s="14">
        <v>1</v>
      </c>
      <c r="D1633" s="14">
        <v>7</v>
      </c>
      <c r="E1633" s="14">
        <v>27.909476341463414</v>
      </c>
    </row>
    <row r="1634" spans="2:5" x14ac:dyDescent="0.2">
      <c r="B1634" s="14">
        <v>2001</v>
      </c>
      <c r="C1634" s="14">
        <v>1</v>
      </c>
      <c r="D1634" s="14">
        <v>8</v>
      </c>
      <c r="E1634" s="14">
        <v>19.838392682926827</v>
      </c>
    </row>
    <row r="1635" spans="2:5" x14ac:dyDescent="0.2">
      <c r="B1635" s="14">
        <v>2001</v>
      </c>
      <c r="C1635" s="14">
        <v>1</v>
      </c>
      <c r="D1635" s="14">
        <v>9</v>
      </c>
      <c r="E1635" s="14">
        <v>28.347230731707313</v>
      </c>
    </row>
    <row r="1636" spans="2:5" x14ac:dyDescent="0.2">
      <c r="B1636" s="14">
        <v>2001</v>
      </c>
      <c r="C1636" s="14">
        <v>1</v>
      </c>
      <c r="D1636" s="14">
        <v>10</v>
      </c>
      <c r="E1636" s="14">
        <v>32.425639024390243</v>
      </c>
    </row>
    <row r="1637" spans="2:5" x14ac:dyDescent="0.2">
      <c r="B1637" s="14">
        <v>2001</v>
      </c>
      <c r="C1637" s="14">
        <v>1</v>
      </c>
      <c r="D1637" s="14">
        <v>11</v>
      </c>
      <c r="E1637" s="14">
        <v>37.237012195121949</v>
      </c>
    </row>
    <row r="1638" spans="2:5" x14ac:dyDescent="0.2">
      <c r="B1638" s="14">
        <v>2001</v>
      </c>
      <c r="C1638" s="14">
        <v>1</v>
      </c>
      <c r="D1638" s="14">
        <v>12</v>
      </c>
      <c r="E1638" s="14">
        <v>29.996195121951214</v>
      </c>
    </row>
    <row r="1639" spans="2:5" x14ac:dyDescent="0.2">
      <c r="B1639" s="14">
        <v>2001</v>
      </c>
      <c r="C1639" s="14">
        <v>1</v>
      </c>
      <c r="D1639" s="14">
        <v>13</v>
      </c>
      <c r="E1639" s="14">
        <v>36.221851707317079</v>
      </c>
    </row>
    <row r="1640" spans="2:5" x14ac:dyDescent="0.2">
      <c r="B1640" s="14">
        <v>2001</v>
      </c>
      <c r="C1640" s="14">
        <v>1</v>
      </c>
      <c r="D1640" s="14">
        <v>14</v>
      </c>
      <c r="E1640" s="14">
        <v>30.624214634146334</v>
      </c>
    </row>
    <row r="1641" spans="2:5" x14ac:dyDescent="0.2">
      <c r="B1641" s="14">
        <v>2001</v>
      </c>
      <c r="C1641" s="14">
        <v>2</v>
      </c>
      <c r="D1641" s="14">
        <v>1</v>
      </c>
      <c r="E1641" s="14">
        <v>18.893264634146341</v>
      </c>
    </row>
    <row r="1642" spans="2:5" x14ac:dyDescent="0.2">
      <c r="B1642" s="14">
        <v>2001</v>
      </c>
      <c r="C1642" s="14">
        <v>2</v>
      </c>
      <c r="D1642" s="14">
        <v>2</v>
      </c>
      <c r="E1642" s="14">
        <v>29.814399999999996</v>
      </c>
    </row>
    <row r="1643" spans="2:5" x14ac:dyDescent="0.2">
      <c r="B1643" s="14">
        <v>2001</v>
      </c>
      <c r="C1643" s="14">
        <v>2</v>
      </c>
      <c r="D1643" s="14">
        <v>3</v>
      </c>
      <c r="E1643" s="14">
        <v>24.106033170731713</v>
      </c>
    </row>
    <row r="1644" spans="2:5" x14ac:dyDescent="0.2">
      <c r="B1644" s="14">
        <v>2001</v>
      </c>
      <c r="C1644" s="14">
        <v>2</v>
      </c>
      <c r="D1644" s="14">
        <v>4</v>
      </c>
      <c r="E1644" s="14">
        <v>23.036334146341463</v>
      </c>
    </row>
    <row r="1645" spans="2:5" x14ac:dyDescent="0.2">
      <c r="B1645" s="14">
        <v>2001</v>
      </c>
      <c r="C1645" s="14">
        <v>2</v>
      </c>
      <c r="D1645" s="14">
        <v>5</v>
      </c>
      <c r="E1645" s="14">
        <v>28.604842682926833</v>
      </c>
    </row>
    <row r="1646" spans="2:5" x14ac:dyDescent="0.2">
      <c r="B1646" s="14">
        <v>2001</v>
      </c>
      <c r="C1646" s="14">
        <v>2</v>
      </c>
      <c r="D1646" s="14">
        <v>6</v>
      </c>
      <c r="E1646" s="14">
        <v>20.63787804878049</v>
      </c>
    </row>
    <row r="1647" spans="2:5" x14ac:dyDescent="0.2">
      <c r="B1647" s="14">
        <v>2001</v>
      </c>
      <c r="C1647" s="14">
        <v>2</v>
      </c>
      <c r="D1647" s="14">
        <v>7</v>
      </c>
      <c r="E1647" s="14">
        <v>8.4038926829268288</v>
      </c>
    </row>
    <row r="1648" spans="2:5" x14ac:dyDescent="0.2">
      <c r="B1648" s="14">
        <v>2001</v>
      </c>
      <c r="C1648" s="14">
        <v>2</v>
      </c>
      <c r="D1648" s="14">
        <v>8</v>
      </c>
      <c r="E1648" s="14">
        <v>22.72397707317073</v>
      </c>
    </row>
    <row r="1649" spans="2:5" x14ac:dyDescent="0.2">
      <c r="B1649" s="14">
        <v>2001</v>
      </c>
      <c r="C1649" s="14">
        <v>2</v>
      </c>
      <c r="D1649" s="14">
        <v>9</v>
      </c>
      <c r="E1649" s="14">
        <v>18.427208048780486</v>
      </c>
    </row>
    <row r="1650" spans="2:5" x14ac:dyDescent="0.2">
      <c r="B1650" s="14">
        <v>2001</v>
      </c>
      <c r="C1650" s="14">
        <v>2</v>
      </c>
      <c r="D1650" s="14">
        <v>10</v>
      </c>
      <c r="E1650" s="14">
        <v>29.120273170731707</v>
      </c>
    </row>
    <row r="1651" spans="2:5" x14ac:dyDescent="0.2">
      <c r="B1651" s="14">
        <v>2001</v>
      </c>
      <c r="C1651" s="14">
        <v>2</v>
      </c>
      <c r="D1651" s="14">
        <v>11</v>
      </c>
      <c r="E1651" s="14">
        <v>32.68056536585366</v>
      </c>
    </row>
    <row r="1652" spans="2:5" x14ac:dyDescent="0.2">
      <c r="B1652" s="14">
        <v>2001</v>
      </c>
      <c r="C1652" s="14">
        <v>2</v>
      </c>
      <c r="D1652" s="14">
        <v>12</v>
      </c>
      <c r="E1652" s="14">
        <v>15.798202682926826</v>
      </c>
    </row>
    <row r="1653" spans="2:5" x14ac:dyDescent="0.2">
      <c r="B1653" s="14">
        <v>2001</v>
      </c>
      <c r="C1653" s="14">
        <v>2</v>
      </c>
      <c r="D1653" s="14">
        <v>13</v>
      </c>
      <c r="E1653" s="14">
        <v>26.150608536585363</v>
      </c>
    </row>
    <row r="1654" spans="2:5" x14ac:dyDescent="0.2">
      <c r="B1654" s="14">
        <v>2001</v>
      </c>
      <c r="C1654" s="14">
        <v>2</v>
      </c>
      <c r="D1654" s="14">
        <v>14</v>
      </c>
      <c r="E1654" s="14">
        <v>26.02975609756097</v>
      </c>
    </row>
    <row r="1655" spans="2:5" x14ac:dyDescent="0.2">
      <c r="B1655" s="14">
        <v>2001</v>
      </c>
      <c r="C1655" s="14">
        <v>3</v>
      </c>
      <c r="D1655" s="14">
        <v>1</v>
      </c>
      <c r="E1655" s="14">
        <v>16.250004878048777</v>
      </c>
    </row>
    <row r="1656" spans="2:5" x14ac:dyDescent="0.2">
      <c r="B1656" s="14">
        <v>2001</v>
      </c>
      <c r="C1656" s="14">
        <v>3</v>
      </c>
      <c r="D1656" s="14">
        <v>2</v>
      </c>
      <c r="E1656" s="14">
        <v>28.708341951219509</v>
      </c>
    </row>
    <row r="1657" spans="2:5" x14ac:dyDescent="0.2">
      <c r="B1657" s="14">
        <v>2001</v>
      </c>
      <c r="C1657" s="14">
        <v>3</v>
      </c>
      <c r="D1657" s="14">
        <v>3</v>
      </c>
      <c r="E1657" s="14">
        <v>15.166671219512192</v>
      </c>
    </row>
    <row r="1658" spans="2:5" x14ac:dyDescent="0.2">
      <c r="B1658" s="14">
        <v>2001</v>
      </c>
      <c r="C1658" s="14">
        <v>3</v>
      </c>
      <c r="D1658" s="14">
        <v>4</v>
      </c>
      <c r="E1658" s="14">
        <v>21.548919512195127</v>
      </c>
    </row>
    <row r="1659" spans="2:5" x14ac:dyDescent="0.2">
      <c r="B1659" s="14">
        <v>2001</v>
      </c>
      <c r="C1659" s="14">
        <v>3</v>
      </c>
      <c r="D1659" s="14">
        <v>5</v>
      </c>
      <c r="E1659" s="14">
        <v>31.616857317073176</v>
      </c>
    </row>
    <row r="1660" spans="2:5" x14ac:dyDescent="0.2">
      <c r="B1660" s="14">
        <v>2001</v>
      </c>
      <c r="C1660" s="14">
        <v>3</v>
      </c>
      <c r="D1660" s="14">
        <v>6</v>
      </c>
      <c r="E1660" s="14">
        <v>26.41958268292683</v>
      </c>
    </row>
    <row r="1661" spans="2:5" x14ac:dyDescent="0.2">
      <c r="B1661" s="14">
        <v>2001</v>
      </c>
      <c r="C1661" s="14">
        <v>3</v>
      </c>
      <c r="D1661" s="14">
        <v>7</v>
      </c>
      <c r="E1661" s="14">
        <v>20.339775365853662</v>
      </c>
    </row>
    <row r="1662" spans="2:5" x14ac:dyDescent="0.2">
      <c r="B1662" s="14">
        <v>2001</v>
      </c>
      <c r="C1662" s="14">
        <v>3</v>
      </c>
      <c r="D1662" s="14">
        <v>8</v>
      </c>
      <c r="E1662" s="14">
        <v>23.426780487804873</v>
      </c>
    </row>
    <row r="1663" spans="2:5" x14ac:dyDescent="0.2">
      <c r="B1663" s="14">
        <v>2001</v>
      </c>
      <c r="C1663" s="14">
        <v>3</v>
      </c>
      <c r="D1663" s="14">
        <v>9</v>
      </c>
      <c r="E1663" s="14">
        <v>28.938271463414633</v>
      </c>
    </row>
    <row r="1664" spans="2:5" x14ac:dyDescent="0.2">
      <c r="B1664" s="14">
        <v>2001</v>
      </c>
      <c r="C1664" s="14">
        <v>3</v>
      </c>
      <c r="D1664" s="14">
        <v>10</v>
      </c>
      <c r="E1664" s="14">
        <v>30.098454878048777</v>
      </c>
    </row>
    <row r="1665" spans="2:5" x14ac:dyDescent="0.2">
      <c r="B1665" s="14">
        <v>2001</v>
      </c>
      <c r="C1665" s="14">
        <v>3</v>
      </c>
      <c r="D1665" s="14">
        <v>11</v>
      </c>
      <c r="E1665" s="14">
        <v>27.263897073170725</v>
      </c>
    </row>
    <row r="1666" spans="2:5" x14ac:dyDescent="0.2">
      <c r="B1666" s="14">
        <v>2001</v>
      </c>
      <c r="C1666" s="14">
        <v>3</v>
      </c>
      <c r="D1666" s="14">
        <v>12</v>
      </c>
      <c r="E1666" s="14">
        <v>34.807361707317071</v>
      </c>
    </row>
    <row r="1667" spans="2:5" x14ac:dyDescent="0.2">
      <c r="B1667" s="14">
        <v>2001</v>
      </c>
      <c r="C1667" s="14">
        <v>3</v>
      </c>
      <c r="D1667" s="14">
        <v>13</v>
      </c>
      <c r="E1667" s="14">
        <v>29.746639999999996</v>
      </c>
    </row>
    <row r="1668" spans="2:5" x14ac:dyDescent="0.2">
      <c r="B1668" s="14">
        <v>2001</v>
      </c>
      <c r="C1668" s="14">
        <v>3</v>
      </c>
      <c r="D1668" s="14">
        <v>14</v>
      </c>
      <c r="E1668" s="14">
        <v>28.185061219512193</v>
      </c>
    </row>
    <row r="1669" spans="2:5" x14ac:dyDescent="0.2">
      <c r="B1669" s="14">
        <v>2001</v>
      </c>
      <c r="C1669" s="14">
        <v>4</v>
      </c>
      <c r="D1669" s="14">
        <v>1</v>
      </c>
      <c r="E1669" s="14">
        <v>19.632427073170735</v>
      </c>
    </row>
    <row r="1670" spans="2:5" x14ac:dyDescent="0.2">
      <c r="B1670" s="14">
        <v>2001</v>
      </c>
      <c r="C1670" s="14">
        <v>4</v>
      </c>
      <c r="D1670" s="14">
        <v>2</v>
      </c>
      <c r="E1670" s="14">
        <v>29.689415853658538</v>
      </c>
    </row>
    <row r="1671" spans="2:5" x14ac:dyDescent="0.2">
      <c r="B1671" s="14">
        <v>2001</v>
      </c>
      <c r="C1671" s="14">
        <v>4</v>
      </c>
      <c r="D1671" s="14">
        <v>3</v>
      </c>
      <c r="E1671" s="14" t="s">
        <v>17</v>
      </c>
    </row>
    <row r="1672" spans="2:5" x14ac:dyDescent="0.2">
      <c r="B1672" s="14">
        <v>2001</v>
      </c>
      <c r="C1672" s="14">
        <v>4</v>
      </c>
      <c r="D1672" s="14">
        <v>4</v>
      </c>
      <c r="E1672" s="14">
        <v>29.718544390243906</v>
      </c>
    </row>
    <row r="1673" spans="2:5" x14ac:dyDescent="0.2">
      <c r="B1673" s="14">
        <v>2001</v>
      </c>
      <c r="C1673" s="14">
        <v>4</v>
      </c>
      <c r="D1673" s="14">
        <v>5</v>
      </c>
      <c r="E1673" s="14">
        <v>25.895269024390245</v>
      </c>
    </row>
    <row r="1674" spans="2:5" x14ac:dyDescent="0.2">
      <c r="B1674" s="14">
        <v>2001</v>
      </c>
      <c r="C1674" s="14">
        <v>4</v>
      </c>
      <c r="D1674" s="14">
        <v>6</v>
      </c>
      <c r="E1674" s="14">
        <v>24.542341463414637</v>
      </c>
    </row>
    <row r="1675" spans="2:5" x14ac:dyDescent="0.2">
      <c r="B1675" s="14">
        <v>2001</v>
      </c>
      <c r="C1675" s="14">
        <v>4</v>
      </c>
      <c r="D1675" s="14">
        <v>7</v>
      </c>
      <c r="E1675" s="14">
        <v>28.004299024390242</v>
      </c>
    </row>
    <row r="1676" spans="2:5" x14ac:dyDescent="0.2">
      <c r="B1676" s="14">
        <v>2001</v>
      </c>
      <c r="C1676" s="14">
        <v>4</v>
      </c>
      <c r="D1676" s="14">
        <v>8</v>
      </c>
      <c r="E1676" s="14">
        <v>23.21916219512195</v>
      </c>
    </row>
    <row r="1677" spans="2:5" x14ac:dyDescent="0.2">
      <c r="B1677" s="14">
        <v>2001</v>
      </c>
      <c r="C1677" s="14">
        <v>4</v>
      </c>
      <c r="D1677" s="14">
        <v>9</v>
      </c>
      <c r="E1677" s="14">
        <v>24.570230487804874</v>
      </c>
    </row>
    <row r="1678" spans="2:5" x14ac:dyDescent="0.2">
      <c r="B1678" s="14">
        <v>2001</v>
      </c>
      <c r="C1678" s="14">
        <v>4</v>
      </c>
      <c r="D1678" s="14">
        <v>10</v>
      </c>
      <c r="E1678" s="14">
        <v>33.918424878048775</v>
      </c>
    </row>
    <row r="1679" spans="2:5" x14ac:dyDescent="0.2">
      <c r="B1679" s="14">
        <v>2001</v>
      </c>
      <c r="C1679" s="14">
        <v>4</v>
      </c>
      <c r="D1679" s="14">
        <v>11</v>
      </c>
      <c r="E1679" s="14">
        <v>29.326858536585359</v>
      </c>
    </row>
    <row r="1680" spans="2:5" x14ac:dyDescent="0.2">
      <c r="B1680" s="14">
        <v>2001</v>
      </c>
      <c r="C1680" s="14">
        <v>4</v>
      </c>
      <c r="D1680" s="14">
        <v>12</v>
      </c>
      <c r="E1680" s="14">
        <v>27.877868780487802</v>
      </c>
    </row>
    <row r="1681" spans="2:5" x14ac:dyDescent="0.2">
      <c r="B1681" s="14">
        <v>2001</v>
      </c>
      <c r="C1681" s="14">
        <v>4</v>
      </c>
      <c r="D1681" s="14">
        <v>13</v>
      </c>
      <c r="E1681" s="14">
        <v>27.858036585365848</v>
      </c>
    </row>
    <row r="1682" spans="2:5" x14ac:dyDescent="0.2">
      <c r="B1682" s="14">
        <v>2001</v>
      </c>
      <c r="C1682" s="14">
        <v>4</v>
      </c>
      <c r="D1682" s="14">
        <v>14</v>
      </c>
      <c r="E1682" s="14">
        <v>29.40783999999999</v>
      </c>
    </row>
    <row r="1683" spans="2:5" x14ac:dyDescent="0.2">
      <c r="B1683" s="14">
        <v>2002</v>
      </c>
      <c r="C1683" s="14">
        <v>1</v>
      </c>
      <c r="D1683" s="14">
        <v>1</v>
      </c>
      <c r="E1683" s="14">
        <v>31.45055609756098</v>
      </c>
    </row>
    <row r="1684" spans="2:5" x14ac:dyDescent="0.2">
      <c r="B1684" s="14">
        <v>2002</v>
      </c>
      <c r="C1684" s="14">
        <v>1</v>
      </c>
      <c r="D1684" s="14">
        <v>2</v>
      </c>
      <c r="E1684" s="14">
        <v>32.356432926829264</v>
      </c>
    </row>
    <row r="1685" spans="2:5" x14ac:dyDescent="0.2">
      <c r="B1685" s="14">
        <v>2002</v>
      </c>
      <c r="C1685" s="14">
        <v>1</v>
      </c>
      <c r="D1685" s="14">
        <v>3</v>
      </c>
      <c r="E1685" s="14">
        <v>52.871392682926803</v>
      </c>
    </row>
    <row r="1686" spans="2:5" x14ac:dyDescent="0.2">
      <c r="B1686" s="14">
        <v>2002</v>
      </c>
      <c r="C1686" s="14">
        <v>1</v>
      </c>
      <c r="D1686" s="14">
        <v>4</v>
      </c>
      <c r="E1686" s="14">
        <v>43.183365365853668</v>
      </c>
    </row>
    <row r="1687" spans="2:5" x14ac:dyDescent="0.2">
      <c r="B1687" s="14">
        <v>2002</v>
      </c>
      <c r="C1687" s="14">
        <v>1</v>
      </c>
      <c r="D1687" s="14">
        <v>5</v>
      </c>
      <c r="E1687" s="14">
        <v>41.637693658536591</v>
      </c>
    </row>
    <row r="1688" spans="2:5" x14ac:dyDescent="0.2">
      <c r="B1688" s="14">
        <v>2002</v>
      </c>
      <c r="C1688" s="14">
        <v>1</v>
      </c>
      <c r="D1688" s="14">
        <v>6</v>
      </c>
      <c r="E1688" s="14">
        <v>45.524184146341469</v>
      </c>
    </row>
    <row r="1689" spans="2:5" x14ac:dyDescent="0.2">
      <c r="B1689" s="14">
        <v>2002</v>
      </c>
      <c r="C1689" s="14">
        <v>1</v>
      </c>
      <c r="D1689" s="14">
        <v>7</v>
      </c>
      <c r="E1689" s="14">
        <v>45.760311219512204</v>
      </c>
    </row>
    <row r="1690" spans="2:5" x14ac:dyDescent="0.2">
      <c r="B1690" s="14">
        <v>2002</v>
      </c>
      <c r="C1690" s="14">
        <v>1</v>
      </c>
      <c r="D1690" s="14">
        <v>8</v>
      </c>
      <c r="E1690" s="14">
        <v>26.663146829268289</v>
      </c>
    </row>
    <row r="1691" spans="2:5" x14ac:dyDescent="0.2">
      <c r="B1691" s="14">
        <v>2002</v>
      </c>
      <c r="C1691" s="14">
        <v>1</v>
      </c>
      <c r="D1691" s="14">
        <v>9</v>
      </c>
      <c r="E1691" s="14">
        <v>40.70475414634145</v>
      </c>
    </row>
    <row r="1692" spans="2:5" x14ac:dyDescent="0.2">
      <c r="B1692" s="14">
        <v>2002</v>
      </c>
      <c r="C1692" s="14">
        <v>1</v>
      </c>
      <c r="D1692" s="14">
        <v>10</v>
      </c>
      <c r="E1692" s="14">
        <v>48.08274390243902</v>
      </c>
    </row>
    <row r="1693" spans="2:5" x14ac:dyDescent="0.2">
      <c r="B1693" s="14">
        <v>2002</v>
      </c>
      <c r="C1693" s="14">
        <v>1</v>
      </c>
      <c r="D1693" s="14">
        <v>11</v>
      </c>
      <c r="E1693" s="14">
        <v>49.755259024390242</v>
      </c>
    </row>
    <row r="1694" spans="2:5" x14ac:dyDescent="0.2">
      <c r="B1694" s="14">
        <v>2002</v>
      </c>
      <c r="C1694" s="14">
        <v>1</v>
      </c>
      <c r="D1694" s="14">
        <v>12</v>
      </c>
      <c r="E1694" s="14">
        <v>44.948843902439016</v>
      </c>
    </row>
    <row r="1695" spans="2:5" x14ac:dyDescent="0.2">
      <c r="B1695" s="14">
        <v>2002</v>
      </c>
      <c r="C1695" s="14">
        <v>1</v>
      </c>
      <c r="D1695" s="14">
        <v>13</v>
      </c>
      <c r="E1695" s="14">
        <v>54.720331707317072</v>
      </c>
    </row>
    <row r="1696" spans="2:5" x14ac:dyDescent="0.2">
      <c r="B1696" s="14">
        <v>2002</v>
      </c>
      <c r="C1696" s="14">
        <v>1</v>
      </c>
      <c r="D1696" s="14">
        <v>14</v>
      </c>
      <c r="E1696" s="14">
        <v>43.925213414634143</v>
      </c>
    </row>
    <row r="1697" spans="2:5" x14ac:dyDescent="0.2">
      <c r="B1697" s="14">
        <v>2002</v>
      </c>
      <c r="C1697" s="14">
        <v>2</v>
      </c>
      <c r="D1697" s="14">
        <v>1</v>
      </c>
      <c r="E1697" s="14">
        <v>25.183375853658536</v>
      </c>
    </row>
    <row r="1698" spans="2:5" x14ac:dyDescent="0.2">
      <c r="B1698" s="14">
        <v>2002</v>
      </c>
      <c r="C1698" s="14">
        <v>2</v>
      </c>
      <c r="D1698" s="14">
        <v>2</v>
      </c>
      <c r="E1698" s="14">
        <v>38.124709512195111</v>
      </c>
    </row>
    <row r="1699" spans="2:5" x14ac:dyDescent="0.2">
      <c r="B1699" s="14">
        <v>2002</v>
      </c>
      <c r="C1699" s="14">
        <v>2</v>
      </c>
      <c r="D1699" s="14">
        <v>3</v>
      </c>
      <c r="E1699" s="14">
        <v>47.116337560975609</v>
      </c>
    </row>
    <row r="1700" spans="2:5" x14ac:dyDescent="0.2">
      <c r="B1700" s="14">
        <v>2002</v>
      </c>
      <c r="C1700" s="14">
        <v>2</v>
      </c>
      <c r="D1700" s="14">
        <v>4</v>
      </c>
      <c r="E1700" s="14">
        <v>37.212635121951216</v>
      </c>
    </row>
    <row r="1701" spans="2:5" x14ac:dyDescent="0.2">
      <c r="B1701" s="14">
        <v>2002</v>
      </c>
      <c r="C1701" s="14">
        <v>2</v>
      </c>
      <c r="D1701" s="14">
        <v>5</v>
      </c>
      <c r="E1701" s="14">
        <v>53.249443902439019</v>
      </c>
    </row>
    <row r="1702" spans="2:5" x14ac:dyDescent="0.2">
      <c r="B1702" s="14">
        <v>2002</v>
      </c>
      <c r="C1702" s="14">
        <v>2</v>
      </c>
      <c r="D1702" s="14">
        <v>6</v>
      </c>
      <c r="E1702" s="14">
        <v>47.063038536585374</v>
      </c>
    </row>
    <row r="1703" spans="2:5" x14ac:dyDescent="0.2">
      <c r="B1703" s="14">
        <v>2002</v>
      </c>
      <c r="C1703" s="14">
        <v>2</v>
      </c>
      <c r="D1703" s="14">
        <v>7</v>
      </c>
      <c r="E1703" s="14">
        <v>39.446236097560977</v>
      </c>
    </row>
    <row r="1704" spans="2:5" x14ac:dyDescent="0.2">
      <c r="B1704" s="14">
        <v>2002</v>
      </c>
      <c r="C1704" s="14">
        <v>2</v>
      </c>
      <c r="D1704" s="14">
        <v>8</v>
      </c>
      <c r="E1704" s="14">
        <v>35.186445853658547</v>
      </c>
    </row>
    <row r="1705" spans="2:5" x14ac:dyDescent="0.2">
      <c r="B1705" s="14">
        <v>2002</v>
      </c>
      <c r="C1705" s="14">
        <v>2</v>
      </c>
      <c r="D1705" s="14">
        <v>9</v>
      </c>
      <c r="E1705" s="14">
        <v>39.586920731707309</v>
      </c>
    </row>
    <row r="1706" spans="2:5" x14ac:dyDescent="0.2">
      <c r="B1706" s="14">
        <v>2002</v>
      </c>
      <c r="C1706" s="14">
        <v>2</v>
      </c>
      <c r="D1706" s="14">
        <v>10</v>
      </c>
      <c r="E1706" s="14">
        <v>45.778284146341456</v>
      </c>
    </row>
    <row r="1707" spans="2:5" x14ac:dyDescent="0.2">
      <c r="B1707" s="14">
        <v>2002</v>
      </c>
      <c r="C1707" s="14">
        <v>2</v>
      </c>
      <c r="D1707" s="14">
        <v>11</v>
      </c>
      <c r="E1707" s="14">
        <v>48.359568292682916</v>
      </c>
    </row>
    <row r="1708" spans="2:5" x14ac:dyDescent="0.2">
      <c r="B1708" s="14">
        <v>2002</v>
      </c>
      <c r="C1708" s="14">
        <v>2</v>
      </c>
      <c r="D1708" s="14">
        <v>12</v>
      </c>
      <c r="E1708" s="14">
        <v>42.448954390243898</v>
      </c>
    </row>
    <row r="1709" spans="2:5" x14ac:dyDescent="0.2">
      <c r="B1709" s="14">
        <v>2002</v>
      </c>
      <c r="C1709" s="14">
        <v>2</v>
      </c>
      <c r="D1709" s="14">
        <v>13</v>
      </c>
      <c r="E1709" s="14">
        <v>36.6751</v>
      </c>
    </row>
    <row r="1710" spans="2:5" x14ac:dyDescent="0.2">
      <c r="B1710" s="14">
        <v>2002</v>
      </c>
      <c r="C1710" s="14">
        <v>2</v>
      </c>
      <c r="D1710" s="14">
        <v>14</v>
      </c>
      <c r="E1710" s="14">
        <v>46.980817560975602</v>
      </c>
    </row>
    <row r="1711" spans="2:5" x14ac:dyDescent="0.2">
      <c r="B1711" s="14">
        <v>2002</v>
      </c>
      <c r="C1711" s="14">
        <v>3</v>
      </c>
      <c r="D1711" s="14">
        <v>1</v>
      </c>
      <c r="E1711" s="14">
        <v>37.469627317073169</v>
      </c>
    </row>
    <row r="1712" spans="2:5" x14ac:dyDescent="0.2">
      <c r="B1712" s="14">
        <v>2002</v>
      </c>
      <c r="C1712" s="14">
        <v>3</v>
      </c>
      <c r="D1712" s="14">
        <v>2</v>
      </c>
      <c r="E1712" s="14">
        <v>38.683109756097551</v>
      </c>
    </row>
    <row r="1713" spans="2:5" x14ac:dyDescent="0.2">
      <c r="B1713" s="14">
        <v>2002</v>
      </c>
      <c r="C1713" s="14">
        <v>3</v>
      </c>
      <c r="D1713" s="14">
        <v>3</v>
      </c>
      <c r="E1713" s="14">
        <v>42.185558048780493</v>
      </c>
    </row>
    <row r="1714" spans="2:5" x14ac:dyDescent="0.2">
      <c r="B1714" s="14">
        <v>2002</v>
      </c>
      <c r="C1714" s="14">
        <v>3</v>
      </c>
      <c r="D1714" s="14">
        <v>4</v>
      </c>
      <c r="E1714" s="14">
        <v>51.64303609756098</v>
      </c>
    </row>
    <row r="1715" spans="2:5" x14ac:dyDescent="0.2">
      <c r="B1715" s="14">
        <v>2002</v>
      </c>
      <c r="C1715" s="14">
        <v>3</v>
      </c>
      <c r="D1715" s="14">
        <v>5</v>
      </c>
      <c r="E1715" s="14">
        <v>49.140460975609763</v>
      </c>
    </row>
    <row r="1716" spans="2:5" x14ac:dyDescent="0.2">
      <c r="B1716" s="14">
        <v>2002</v>
      </c>
      <c r="C1716" s="14">
        <v>3</v>
      </c>
      <c r="D1716" s="14">
        <v>6</v>
      </c>
      <c r="E1716" s="14">
        <v>35.218260000000001</v>
      </c>
    </row>
    <row r="1717" spans="2:5" x14ac:dyDescent="0.2">
      <c r="B1717" s="14">
        <v>2002</v>
      </c>
      <c r="C1717" s="14">
        <v>3</v>
      </c>
      <c r="D1717" s="14">
        <v>7</v>
      </c>
      <c r="E1717" s="14">
        <v>38.898371707317075</v>
      </c>
    </row>
    <row r="1718" spans="2:5" x14ac:dyDescent="0.2">
      <c r="B1718" s="14">
        <v>2002</v>
      </c>
      <c r="C1718" s="14">
        <v>3</v>
      </c>
      <c r="D1718" s="14">
        <v>8</v>
      </c>
      <c r="E1718" s="14">
        <v>38.228002195121945</v>
      </c>
    </row>
    <row r="1719" spans="2:5" x14ac:dyDescent="0.2">
      <c r="B1719" s="14">
        <v>2002</v>
      </c>
      <c r="C1719" s="14">
        <v>3</v>
      </c>
      <c r="D1719" s="14">
        <v>9</v>
      </c>
      <c r="E1719" s="14">
        <v>49.776330731707311</v>
      </c>
    </row>
    <row r="1720" spans="2:5" x14ac:dyDescent="0.2">
      <c r="B1720" s="14">
        <v>2002</v>
      </c>
      <c r="C1720" s="14">
        <v>3</v>
      </c>
      <c r="D1720" s="14">
        <v>10</v>
      </c>
      <c r="E1720" s="14">
        <v>45.215752195121951</v>
      </c>
    </row>
    <row r="1721" spans="2:5" x14ac:dyDescent="0.2">
      <c r="B1721" s="14">
        <v>2002</v>
      </c>
      <c r="C1721" s="14">
        <v>3</v>
      </c>
      <c r="D1721" s="14">
        <v>11</v>
      </c>
      <c r="E1721" s="14">
        <v>45.830963414634134</v>
      </c>
    </row>
    <row r="1722" spans="2:5" x14ac:dyDescent="0.2">
      <c r="B1722" s="14">
        <v>2002</v>
      </c>
      <c r="C1722" s="14">
        <v>3</v>
      </c>
      <c r="D1722" s="14">
        <v>12</v>
      </c>
      <c r="E1722" s="14">
        <v>44.701148048780489</v>
      </c>
    </row>
    <row r="1723" spans="2:5" x14ac:dyDescent="0.2">
      <c r="B1723" s="14">
        <v>2002</v>
      </c>
      <c r="C1723" s="14">
        <v>3</v>
      </c>
      <c r="D1723" s="14">
        <v>13</v>
      </c>
      <c r="E1723" s="14">
        <v>40.93117170731707</v>
      </c>
    </row>
    <row r="1724" spans="2:5" x14ac:dyDescent="0.2">
      <c r="B1724" s="14">
        <v>2002</v>
      </c>
      <c r="C1724" s="14">
        <v>3</v>
      </c>
      <c r="D1724" s="14">
        <v>14</v>
      </c>
      <c r="E1724" s="14">
        <v>48.471124390243901</v>
      </c>
    </row>
    <row r="1725" spans="2:5" x14ac:dyDescent="0.2">
      <c r="B1725" s="14">
        <v>2002</v>
      </c>
      <c r="C1725" s="14">
        <v>4</v>
      </c>
      <c r="D1725" s="14">
        <v>1</v>
      </c>
      <c r="E1725" s="14">
        <v>34.767490731707312</v>
      </c>
    </row>
    <row r="1726" spans="2:5" x14ac:dyDescent="0.2">
      <c r="B1726" s="14">
        <v>2002</v>
      </c>
      <c r="C1726" s="14">
        <v>4</v>
      </c>
      <c r="D1726" s="14">
        <v>2</v>
      </c>
      <c r="E1726" s="14">
        <v>36.430502926829263</v>
      </c>
    </row>
    <row r="1727" spans="2:5" x14ac:dyDescent="0.2">
      <c r="B1727" s="14">
        <v>2002</v>
      </c>
      <c r="C1727" s="14">
        <v>4</v>
      </c>
      <c r="D1727" s="14">
        <v>3</v>
      </c>
      <c r="E1727" s="14">
        <v>45.026519999999998</v>
      </c>
    </row>
    <row r="1728" spans="2:5" x14ac:dyDescent="0.2">
      <c r="B1728" s="14">
        <v>2002</v>
      </c>
      <c r="C1728" s="14">
        <v>4</v>
      </c>
      <c r="D1728" s="14">
        <v>4</v>
      </c>
      <c r="E1728" s="14">
        <v>60.333256097560977</v>
      </c>
    </row>
    <row r="1729" spans="2:5" x14ac:dyDescent="0.2">
      <c r="B1729" s="14">
        <v>2002</v>
      </c>
      <c r="C1729" s="14">
        <v>4</v>
      </c>
      <c r="D1729" s="14">
        <v>5</v>
      </c>
      <c r="E1729" s="14">
        <v>34.398322682926832</v>
      </c>
    </row>
    <row r="1730" spans="2:5" x14ac:dyDescent="0.2">
      <c r="B1730" s="14">
        <v>2002</v>
      </c>
      <c r="C1730" s="14">
        <v>4</v>
      </c>
      <c r="D1730" s="14">
        <v>6</v>
      </c>
      <c r="E1730" s="14">
        <v>42.391317073170732</v>
      </c>
    </row>
    <row r="1731" spans="2:5" x14ac:dyDescent="0.2">
      <c r="B1731" s="14">
        <v>2002</v>
      </c>
      <c r="C1731" s="14">
        <v>4</v>
      </c>
      <c r="D1731" s="14">
        <v>7</v>
      </c>
      <c r="E1731" s="14">
        <v>51.557509756097566</v>
      </c>
    </row>
    <row r="1732" spans="2:5" x14ac:dyDescent="0.2">
      <c r="B1732" s="14">
        <v>2002</v>
      </c>
      <c r="C1732" s="14">
        <v>4</v>
      </c>
      <c r="D1732" s="14">
        <v>8</v>
      </c>
      <c r="E1732" s="14">
        <v>43.30091243902438</v>
      </c>
    </row>
    <row r="1733" spans="2:5" x14ac:dyDescent="0.2">
      <c r="B1733" s="14">
        <v>2002</v>
      </c>
      <c r="C1733" s="14">
        <v>4</v>
      </c>
      <c r="D1733" s="14">
        <v>9</v>
      </c>
      <c r="E1733" s="14">
        <v>45.883642682926833</v>
      </c>
    </row>
    <row r="1734" spans="2:5" x14ac:dyDescent="0.2">
      <c r="B1734" s="14">
        <v>2002</v>
      </c>
      <c r="C1734" s="14">
        <v>4</v>
      </c>
      <c r="D1734" s="14">
        <v>10</v>
      </c>
      <c r="E1734" s="14">
        <v>44.134897560975602</v>
      </c>
    </row>
    <row r="1735" spans="2:5" x14ac:dyDescent="0.2">
      <c r="B1735" s="14">
        <v>2002</v>
      </c>
      <c r="C1735" s="14">
        <v>4</v>
      </c>
      <c r="D1735" s="14">
        <v>11</v>
      </c>
      <c r="E1735" s="14">
        <v>51.340595121951225</v>
      </c>
    </row>
    <row r="1736" spans="2:5" x14ac:dyDescent="0.2">
      <c r="B1736" s="14">
        <v>2002</v>
      </c>
      <c r="C1736" s="14">
        <v>4</v>
      </c>
      <c r="D1736" s="14">
        <v>12</v>
      </c>
      <c r="E1736" s="14">
        <v>50.317377804878042</v>
      </c>
    </row>
    <row r="1737" spans="2:5" x14ac:dyDescent="0.2">
      <c r="B1737" s="14">
        <v>2002</v>
      </c>
      <c r="C1737" s="14">
        <v>4</v>
      </c>
      <c r="D1737" s="14">
        <v>13</v>
      </c>
      <c r="E1737" s="14">
        <v>33.944454634146346</v>
      </c>
    </row>
    <row r="1738" spans="2:5" x14ac:dyDescent="0.2">
      <c r="B1738" s="14">
        <v>2002</v>
      </c>
      <c r="C1738" s="14">
        <v>4</v>
      </c>
      <c r="D1738" s="14">
        <v>14</v>
      </c>
      <c r="E1738" s="14">
        <v>51.579820975609756</v>
      </c>
    </row>
    <row r="1739" spans="2:5" x14ac:dyDescent="0.2">
      <c r="B1739" s="14">
        <v>2003</v>
      </c>
      <c r="C1739" s="14">
        <v>1</v>
      </c>
      <c r="D1739" s="14">
        <v>1</v>
      </c>
      <c r="E1739" s="14">
        <v>29.881097560975618</v>
      </c>
    </row>
    <row r="1740" spans="2:5" x14ac:dyDescent="0.2">
      <c r="B1740" s="14">
        <v>2003</v>
      </c>
      <c r="C1740" s="14">
        <v>1</v>
      </c>
      <c r="D1740" s="14">
        <v>2</v>
      </c>
      <c r="E1740" s="14">
        <v>32.094512195121958</v>
      </c>
    </row>
    <row r="1741" spans="2:5" x14ac:dyDescent="0.2">
      <c r="B1741" s="14">
        <v>2003</v>
      </c>
      <c r="C1741" s="14">
        <v>1</v>
      </c>
      <c r="D1741" s="14">
        <v>3</v>
      </c>
      <c r="E1741" s="14">
        <v>53.951981707317081</v>
      </c>
    </row>
    <row r="1742" spans="2:5" x14ac:dyDescent="0.2">
      <c r="B1742" s="14">
        <v>2003</v>
      </c>
      <c r="C1742" s="14">
        <v>1</v>
      </c>
      <c r="D1742" s="14">
        <v>4</v>
      </c>
      <c r="E1742" s="14">
        <v>50.355182926829272</v>
      </c>
    </row>
    <row r="1743" spans="2:5" x14ac:dyDescent="0.2">
      <c r="B1743" s="14">
        <v>2003</v>
      </c>
      <c r="C1743" s="14">
        <v>1</v>
      </c>
      <c r="D1743" s="14">
        <v>5</v>
      </c>
      <c r="E1743" s="14">
        <v>71.935975609756099</v>
      </c>
    </row>
    <row r="1744" spans="2:5" x14ac:dyDescent="0.2">
      <c r="B1744" s="14">
        <v>2003</v>
      </c>
      <c r="C1744" s="14">
        <v>1</v>
      </c>
      <c r="D1744" s="14">
        <v>6</v>
      </c>
      <c r="E1744" s="14">
        <v>80.78963414634147</v>
      </c>
    </row>
    <row r="1745" spans="2:5" x14ac:dyDescent="0.2">
      <c r="B1745" s="14">
        <v>2003</v>
      </c>
      <c r="C1745" s="14">
        <v>1</v>
      </c>
      <c r="D1745" s="14">
        <v>7</v>
      </c>
      <c r="E1745" s="14">
        <v>88.813262195121965</v>
      </c>
    </row>
    <row r="1746" spans="2:5" x14ac:dyDescent="0.2">
      <c r="B1746" s="14">
        <v>2003</v>
      </c>
      <c r="C1746" s="14">
        <v>1</v>
      </c>
      <c r="D1746" s="14">
        <v>8</v>
      </c>
      <c r="E1746" s="14">
        <v>70.275914634146346</v>
      </c>
    </row>
    <row r="1747" spans="2:5" x14ac:dyDescent="0.2">
      <c r="B1747" s="14">
        <v>2003</v>
      </c>
      <c r="C1747" s="14">
        <v>1</v>
      </c>
      <c r="D1747" s="14">
        <v>9</v>
      </c>
      <c r="E1747" s="14">
        <v>73.319359756097569</v>
      </c>
    </row>
    <row r="1748" spans="2:5" x14ac:dyDescent="0.2">
      <c r="B1748" s="14">
        <v>2003</v>
      </c>
      <c r="C1748" s="14">
        <v>1</v>
      </c>
      <c r="D1748" s="14">
        <v>10</v>
      </c>
      <c r="E1748" s="14">
        <v>83.279725609756113</v>
      </c>
    </row>
    <row r="1749" spans="2:5" x14ac:dyDescent="0.2">
      <c r="B1749" s="14">
        <v>2003</v>
      </c>
      <c r="C1749" s="14">
        <v>1</v>
      </c>
      <c r="D1749" s="14">
        <v>11</v>
      </c>
      <c r="E1749" s="14">
        <v>73.042682926829272</v>
      </c>
    </row>
    <row r="1750" spans="2:5" x14ac:dyDescent="0.2">
      <c r="B1750" s="14">
        <v>2003</v>
      </c>
      <c r="C1750" s="14">
        <v>1</v>
      </c>
      <c r="D1750" s="14">
        <v>12</v>
      </c>
      <c r="E1750" s="14">
        <v>97.943597560975618</v>
      </c>
    </row>
    <row r="1751" spans="2:5" x14ac:dyDescent="0.2">
      <c r="B1751" s="14">
        <v>2003</v>
      </c>
      <c r="C1751" s="14">
        <v>1</v>
      </c>
      <c r="D1751" s="14">
        <v>13</v>
      </c>
      <c r="E1751" s="14">
        <v>71.382621951219519</v>
      </c>
    </row>
    <row r="1752" spans="2:5" x14ac:dyDescent="0.2">
      <c r="B1752" s="14">
        <v>2003</v>
      </c>
      <c r="C1752" s="14">
        <v>1</v>
      </c>
      <c r="D1752" s="14">
        <v>14</v>
      </c>
      <c r="E1752" s="14">
        <v>76.639481707317088</v>
      </c>
    </row>
    <row r="1753" spans="2:5" x14ac:dyDescent="0.2">
      <c r="B1753" s="14">
        <v>2003</v>
      </c>
      <c r="C1753" s="14">
        <v>2</v>
      </c>
      <c r="D1753" s="14">
        <v>1</v>
      </c>
      <c r="E1753" s="14">
        <v>22.6875</v>
      </c>
    </row>
    <row r="1754" spans="2:5" x14ac:dyDescent="0.2">
      <c r="B1754" s="14">
        <v>2003</v>
      </c>
      <c r="C1754" s="14">
        <v>2</v>
      </c>
      <c r="D1754" s="14">
        <v>2</v>
      </c>
      <c r="E1754" s="14">
        <v>39.564786585365859</v>
      </c>
    </row>
    <row r="1755" spans="2:5" x14ac:dyDescent="0.2">
      <c r="B1755" s="14">
        <v>2003</v>
      </c>
      <c r="C1755" s="14">
        <v>2</v>
      </c>
      <c r="D1755" s="14">
        <v>3</v>
      </c>
      <c r="E1755" s="14">
        <v>44.268292682926834</v>
      </c>
    </row>
    <row r="1756" spans="2:5" x14ac:dyDescent="0.2">
      <c r="B1756" s="14">
        <v>2003</v>
      </c>
      <c r="C1756" s="14">
        <v>2</v>
      </c>
      <c r="D1756" s="14">
        <v>4</v>
      </c>
      <c r="E1756" s="14">
        <v>73.596036585365866</v>
      </c>
    </row>
    <row r="1757" spans="2:5" x14ac:dyDescent="0.2">
      <c r="B1757" s="14">
        <v>2003</v>
      </c>
      <c r="C1757" s="14">
        <v>2</v>
      </c>
      <c r="D1757" s="14">
        <v>5</v>
      </c>
      <c r="E1757" s="14">
        <v>69.999237804878064</v>
      </c>
    </row>
    <row r="1758" spans="2:5" x14ac:dyDescent="0.2">
      <c r="B1758" s="14">
        <v>2003</v>
      </c>
      <c r="C1758" s="14">
        <v>2</v>
      </c>
      <c r="D1758" s="14">
        <v>6</v>
      </c>
      <c r="E1758" s="14">
        <v>98.773628048780509</v>
      </c>
    </row>
    <row r="1759" spans="2:5" x14ac:dyDescent="0.2">
      <c r="B1759" s="14">
        <v>2003</v>
      </c>
      <c r="C1759" s="14">
        <v>2</v>
      </c>
      <c r="D1759" s="14">
        <v>7</v>
      </c>
      <c r="E1759" s="14">
        <v>84.939786585365866</v>
      </c>
    </row>
    <row r="1760" spans="2:5" x14ac:dyDescent="0.2">
      <c r="B1760" s="14">
        <v>2003</v>
      </c>
      <c r="C1760" s="14">
        <v>2</v>
      </c>
      <c r="D1760" s="14">
        <v>8</v>
      </c>
      <c r="E1760" s="14">
        <v>74.149390243902445</v>
      </c>
    </row>
    <row r="1761" spans="2:5" x14ac:dyDescent="0.2">
      <c r="B1761" s="14">
        <v>2003</v>
      </c>
      <c r="C1761" s="14">
        <v>2</v>
      </c>
      <c r="D1761" s="14">
        <v>9</v>
      </c>
      <c r="E1761" s="14">
        <v>90.473323170731732</v>
      </c>
    </row>
    <row r="1762" spans="2:5" x14ac:dyDescent="0.2">
      <c r="B1762" s="14">
        <v>2003</v>
      </c>
      <c r="C1762" s="14">
        <v>2</v>
      </c>
      <c r="D1762" s="14">
        <v>10</v>
      </c>
      <c r="E1762" s="14">
        <v>97.113567073170742</v>
      </c>
    </row>
    <row r="1763" spans="2:5" x14ac:dyDescent="0.2">
      <c r="B1763" s="14">
        <v>2003</v>
      </c>
      <c r="C1763" s="14">
        <v>2</v>
      </c>
      <c r="D1763" s="14">
        <v>11</v>
      </c>
      <c r="E1763" s="14">
        <v>87.153201219512212</v>
      </c>
    </row>
    <row r="1764" spans="2:5" x14ac:dyDescent="0.2">
      <c r="B1764" s="14">
        <v>2003</v>
      </c>
      <c r="C1764" s="14">
        <v>2</v>
      </c>
      <c r="D1764" s="14">
        <v>12</v>
      </c>
      <c r="E1764" s="14">
        <v>97.666920731707307</v>
      </c>
    </row>
    <row r="1765" spans="2:5" x14ac:dyDescent="0.2">
      <c r="B1765" s="14">
        <v>2003</v>
      </c>
      <c r="C1765" s="14">
        <v>2</v>
      </c>
      <c r="D1765" s="14">
        <v>13</v>
      </c>
      <c r="E1765" s="14">
        <v>77.746189024390247</v>
      </c>
    </row>
    <row r="1766" spans="2:5" x14ac:dyDescent="0.2">
      <c r="B1766" s="14">
        <v>2003</v>
      </c>
      <c r="C1766" s="14">
        <v>2</v>
      </c>
      <c r="D1766" s="14">
        <v>14</v>
      </c>
      <c r="E1766" s="14">
        <v>95.730182926829286</v>
      </c>
    </row>
    <row r="1767" spans="2:5" x14ac:dyDescent="0.2">
      <c r="B1767" s="14">
        <v>2003</v>
      </c>
      <c r="C1767" s="14">
        <v>3</v>
      </c>
      <c r="D1767" s="14">
        <v>1</v>
      </c>
      <c r="E1767" s="14">
        <v>32.094512195121958</v>
      </c>
    </row>
    <row r="1768" spans="2:5" x14ac:dyDescent="0.2">
      <c r="B1768" s="14">
        <v>2003</v>
      </c>
      <c r="C1768" s="14">
        <v>3</v>
      </c>
      <c r="D1768" s="14">
        <v>2</v>
      </c>
      <c r="E1768" s="14">
        <v>38.734756097560982</v>
      </c>
    </row>
    <row r="1769" spans="2:5" x14ac:dyDescent="0.2">
      <c r="B1769" s="14">
        <v>2003</v>
      </c>
      <c r="C1769" s="14">
        <v>3</v>
      </c>
      <c r="D1769" s="14">
        <v>3</v>
      </c>
      <c r="E1769" s="14">
        <v>63.082317073170742</v>
      </c>
    </row>
    <row r="1770" spans="2:5" x14ac:dyDescent="0.2">
      <c r="B1770" s="14">
        <v>2003</v>
      </c>
      <c r="C1770" s="14">
        <v>3</v>
      </c>
      <c r="D1770" s="14">
        <v>4</v>
      </c>
      <c r="E1770" s="14">
        <v>74.426067073170742</v>
      </c>
    </row>
    <row r="1771" spans="2:5" x14ac:dyDescent="0.2">
      <c r="B1771" s="14">
        <v>2003</v>
      </c>
      <c r="C1771" s="14">
        <v>3</v>
      </c>
      <c r="D1771" s="14">
        <v>5</v>
      </c>
      <c r="E1771" s="14">
        <v>73.319359756097569</v>
      </c>
    </row>
    <row r="1772" spans="2:5" x14ac:dyDescent="0.2">
      <c r="B1772" s="14">
        <v>2003</v>
      </c>
      <c r="C1772" s="14">
        <v>3</v>
      </c>
      <c r="D1772" s="14">
        <v>6</v>
      </c>
      <c r="E1772" s="14">
        <v>91.856707317073202</v>
      </c>
    </row>
    <row r="1773" spans="2:5" x14ac:dyDescent="0.2">
      <c r="B1773" s="14">
        <v>2003</v>
      </c>
      <c r="C1773" s="14">
        <v>3</v>
      </c>
      <c r="D1773" s="14">
        <v>7</v>
      </c>
      <c r="E1773" s="14">
        <v>85.769817073170742</v>
      </c>
    </row>
    <row r="1774" spans="2:5" x14ac:dyDescent="0.2">
      <c r="B1774" s="14">
        <v>2003</v>
      </c>
      <c r="C1774" s="14">
        <v>3</v>
      </c>
      <c r="D1774" s="14">
        <v>8</v>
      </c>
      <c r="E1774" s="14">
        <v>91.580030487804891</v>
      </c>
    </row>
    <row r="1775" spans="2:5" x14ac:dyDescent="0.2">
      <c r="B1775" s="14">
        <v>2003</v>
      </c>
      <c r="C1775" s="14">
        <v>3</v>
      </c>
      <c r="D1775" s="14">
        <v>9</v>
      </c>
      <c r="E1775" s="14">
        <v>72.489329268292693</v>
      </c>
    </row>
    <row r="1776" spans="2:5" x14ac:dyDescent="0.2">
      <c r="B1776" s="14">
        <v>2003</v>
      </c>
      <c r="C1776" s="14">
        <v>3</v>
      </c>
      <c r="D1776" s="14">
        <v>10</v>
      </c>
      <c r="E1776" s="14">
        <v>96.006859756097583</v>
      </c>
    </row>
    <row r="1777" spans="2:5" x14ac:dyDescent="0.2">
      <c r="B1777" s="14">
        <v>2003</v>
      </c>
      <c r="C1777" s="14">
        <v>3</v>
      </c>
      <c r="D1777" s="14">
        <v>11</v>
      </c>
      <c r="E1777" s="14">
        <v>86.876524390243915</v>
      </c>
    </row>
    <row r="1778" spans="2:5" x14ac:dyDescent="0.2">
      <c r="B1778" s="14">
        <v>2003</v>
      </c>
      <c r="C1778" s="14">
        <v>3</v>
      </c>
      <c r="D1778" s="14">
        <v>12</v>
      </c>
      <c r="E1778" s="14">
        <v>78.576219512195138</v>
      </c>
    </row>
    <row r="1779" spans="2:5" x14ac:dyDescent="0.2">
      <c r="B1779" s="14">
        <v>2003</v>
      </c>
      <c r="C1779" s="14">
        <v>3</v>
      </c>
      <c r="D1779" s="14">
        <v>13</v>
      </c>
      <c r="E1779" s="14">
        <v>71.935975609756099</v>
      </c>
    </row>
    <row r="1780" spans="2:5" x14ac:dyDescent="0.2">
      <c r="B1780" s="14">
        <v>2003</v>
      </c>
      <c r="C1780" s="14">
        <v>3</v>
      </c>
      <c r="D1780" s="14">
        <v>14</v>
      </c>
      <c r="E1780" s="14">
        <v>88.259908536585371</v>
      </c>
    </row>
    <row r="1781" spans="2:5" x14ac:dyDescent="0.2">
      <c r="B1781" s="14">
        <v>2003</v>
      </c>
      <c r="C1781" s="14">
        <v>4</v>
      </c>
      <c r="D1781" s="14">
        <v>1</v>
      </c>
      <c r="E1781" s="14">
        <v>36.798018292682933</v>
      </c>
    </row>
    <row r="1782" spans="2:5" x14ac:dyDescent="0.2">
      <c r="B1782" s="14">
        <v>2003</v>
      </c>
      <c r="C1782" s="14">
        <v>4</v>
      </c>
      <c r="D1782" s="14">
        <v>2</v>
      </c>
      <c r="E1782" s="14">
        <v>48.141768292682926</v>
      </c>
    </row>
    <row r="1783" spans="2:5" x14ac:dyDescent="0.2">
      <c r="B1783" s="14">
        <v>2003</v>
      </c>
      <c r="C1783" s="14">
        <v>4</v>
      </c>
      <c r="D1783" s="14">
        <v>3</v>
      </c>
      <c r="E1783" s="14">
        <v>57.548780487804883</v>
      </c>
    </row>
    <row r="1784" spans="2:5" x14ac:dyDescent="0.2">
      <c r="B1784" s="14">
        <v>2003</v>
      </c>
      <c r="C1784" s="14">
        <v>4</v>
      </c>
      <c r="D1784" s="14">
        <v>4</v>
      </c>
      <c r="E1784" s="14">
        <v>72.766006097560989</v>
      </c>
    </row>
    <row r="1785" spans="2:5" x14ac:dyDescent="0.2">
      <c r="B1785" s="14">
        <v>2003</v>
      </c>
      <c r="C1785" s="14">
        <v>4</v>
      </c>
      <c r="D1785" s="14">
        <v>5</v>
      </c>
      <c r="E1785" s="14">
        <v>87.706554878048792</v>
      </c>
    </row>
    <row r="1786" spans="2:5" x14ac:dyDescent="0.2">
      <c r="B1786" s="14">
        <v>2003</v>
      </c>
      <c r="C1786" s="14">
        <v>4</v>
      </c>
      <c r="D1786" s="14">
        <v>6</v>
      </c>
      <c r="E1786" s="14">
        <v>85.493140243902445</v>
      </c>
    </row>
    <row r="1787" spans="2:5" x14ac:dyDescent="0.2">
      <c r="B1787" s="14">
        <v>2003</v>
      </c>
      <c r="C1787" s="14">
        <v>4</v>
      </c>
      <c r="D1787" s="14">
        <v>7</v>
      </c>
      <c r="E1787" s="14">
        <v>93.793445121951237</v>
      </c>
    </row>
    <row r="1788" spans="2:5" x14ac:dyDescent="0.2">
      <c r="B1788" s="14">
        <v>2003</v>
      </c>
      <c r="C1788" s="14">
        <v>4</v>
      </c>
      <c r="D1788" s="14">
        <v>8</v>
      </c>
      <c r="E1788" s="14">
        <v>81.896341463414643</v>
      </c>
    </row>
    <row r="1789" spans="2:5" x14ac:dyDescent="0.2">
      <c r="B1789" s="14">
        <v>2003</v>
      </c>
      <c r="C1789" s="14">
        <v>4</v>
      </c>
      <c r="D1789" s="14">
        <v>9</v>
      </c>
      <c r="E1789" s="14">
        <v>93.793445121951237</v>
      </c>
    </row>
    <row r="1790" spans="2:5" x14ac:dyDescent="0.2">
      <c r="B1790" s="14">
        <v>2003</v>
      </c>
      <c r="C1790" s="14">
        <v>4</v>
      </c>
      <c r="D1790" s="14">
        <v>10</v>
      </c>
      <c r="E1790" s="14">
        <v>89.089939024390276</v>
      </c>
    </row>
    <row r="1791" spans="2:5" x14ac:dyDescent="0.2">
      <c r="B1791" s="14">
        <v>2003</v>
      </c>
      <c r="C1791" s="14">
        <v>4</v>
      </c>
      <c r="D1791" s="14">
        <v>11</v>
      </c>
      <c r="E1791" s="14">
        <v>89.643292682926841</v>
      </c>
    </row>
    <row r="1792" spans="2:5" x14ac:dyDescent="0.2">
      <c r="B1792" s="14">
        <v>2003</v>
      </c>
      <c r="C1792" s="14">
        <v>4</v>
      </c>
      <c r="D1792" s="14">
        <v>12</v>
      </c>
      <c r="E1792" s="14">
        <v>100.15701219512198</v>
      </c>
    </row>
    <row r="1793" spans="2:5" x14ac:dyDescent="0.2">
      <c r="B1793" s="14">
        <v>2003</v>
      </c>
      <c r="C1793" s="14">
        <v>4</v>
      </c>
      <c r="D1793" s="14">
        <v>13</v>
      </c>
      <c r="E1793" s="14">
        <v>68.339176829268297</v>
      </c>
    </row>
    <row r="1794" spans="2:5" x14ac:dyDescent="0.2">
      <c r="B1794" s="14">
        <v>2003</v>
      </c>
      <c r="C1794" s="14">
        <v>4</v>
      </c>
      <c r="D1794" s="14">
        <v>14</v>
      </c>
      <c r="E1794" s="14">
        <v>96.006859756097583</v>
      </c>
    </row>
    <row r="1795" spans="2:5" x14ac:dyDescent="0.2">
      <c r="B1795" s="14">
        <v>2004</v>
      </c>
      <c r="C1795" s="14">
        <v>1</v>
      </c>
      <c r="D1795" s="14">
        <v>1</v>
      </c>
      <c r="E1795" s="14">
        <v>28.829725609756103</v>
      </c>
    </row>
    <row r="1796" spans="2:5" x14ac:dyDescent="0.2">
      <c r="B1796" s="14">
        <v>2004</v>
      </c>
      <c r="C1796" s="14">
        <v>1</v>
      </c>
      <c r="D1796" s="14">
        <v>2</v>
      </c>
      <c r="E1796" s="14">
        <v>15.862804878048783</v>
      </c>
    </row>
    <row r="1797" spans="2:5" x14ac:dyDescent="0.2">
      <c r="B1797" s="14">
        <v>2004</v>
      </c>
      <c r="C1797" s="14">
        <v>1</v>
      </c>
      <c r="D1797" s="14">
        <v>3</v>
      </c>
      <c r="E1797" s="14">
        <v>25.8969512195122</v>
      </c>
    </row>
    <row r="1798" spans="2:5" x14ac:dyDescent="0.2">
      <c r="B1798" s="14">
        <v>2004</v>
      </c>
      <c r="C1798" s="14">
        <v>1</v>
      </c>
      <c r="D1798" s="14">
        <v>4</v>
      </c>
      <c r="E1798" s="14">
        <v>26.19207317073171</v>
      </c>
    </row>
    <row r="1799" spans="2:5" x14ac:dyDescent="0.2">
      <c r="B1799" s="14">
        <v>2004</v>
      </c>
      <c r="C1799" s="14">
        <v>1</v>
      </c>
      <c r="D1799" s="14">
        <v>5</v>
      </c>
      <c r="E1799" s="14">
        <v>45.780792682926837</v>
      </c>
    </row>
    <row r="1800" spans="2:5" x14ac:dyDescent="0.2">
      <c r="B1800" s="14">
        <v>2004</v>
      </c>
      <c r="C1800" s="14">
        <v>1</v>
      </c>
      <c r="D1800" s="14">
        <v>6</v>
      </c>
      <c r="E1800" s="14">
        <v>46.850609756097569</v>
      </c>
    </row>
    <row r="1801" spans="2:5" x14ac:dyDescent="0.2">
      <c r="B1801" s="14">
        <v>2004</v>
      </c>
      <c r="C1801" s="14">
        <v>1</v>
      </c>
      <c r="D1801" s="14">
        <v>7</v>
      </c>
      <c r="E1801" s="14">
        <v>64.816158536585377</v>
      </c>
    </row>
    <row r="1802" spans="2:5" x14ac:dyDescent="0.2">
      <c r="B1802" s="14">
        <v>2004</v>
      </c>
      <c r="C1802" s="14">
        <v>1</v>
      </c>
      <c r="D1802" s="14">
        <v>8</v>
      </c>
      <c r="E1802" s="14">
        <v>60.647560975609764</v>
      </c>
    </row>
    <row r="1803" spans="2:5" x14ac:dyDescent="0.2">
      <c r="B1803" s="14">
        <v>2004</v>
      </c>
      <c r="C1803" s="14">
        <v>1</v>
      </c>
      <c r="D1803" s="14">
        <v>9</v>
      </c>
      <c r="E1803" s="14">
        <v>53.656859756097568</v>
      </c>
    </row>
    <row r="1804" spans="2:5" x14ac:dyDescent="0.2">
      <c r="B1804" s="14">
        <v>2004</v>
      </c>
      <c r="C1804" s="14">
        <v>1</v>
      </c>
      <c r="D1804" s="14">
        <v>10</v>
      </c>
      <c r="E1804" s="14">
        <v>51.757012195121952</v>
      </c>
    </row>
    <row r="1805" spans="2:5" x14ac:dyDescent="0.2">
      <c r="B1805" s="14">
        <v>2004</v>
      </c>
      <c r="C1805" s="14">
        <v>1</v>
      </c>
      <c r="D1805" s="14">
        <v>11</v>
      </c>
      <c r="E1805" s="14">
        <v>52.845274390243908</v>
      </c>
    </row>
    <row r="1806" spans="2:5" x14ac:dyDescent="0.2">
      <c r="B1806" s="14">
        <v>2004</v>
      </c>
      <c r="C1806" s="14">
        <v>1</v>
      </c>
      <c r="D1806" s="14">
        <v>12</v>
      </c>
      <c r="E1806" s="14">
        <v>58.268140243902444</v>
      </c>
    </row>
    <row r="1807" spans="2:5" x14ac:dyDescent="0.2">
      <c r="B1807" s="14">
        <v>2004</v>
      </c>
      <c r="C1807" s="14">
        <v>1</v>
      </c>
      <c r="D1807" s="14">
        <v>13</v>
      </c>
      <c r="E1807" s="14">
        <v>53.361737804878061</v>
      </c>
    </row>
    <row r="1808" spans="2:5" x14ac:dyDescent="0.2">
      <c r="B1808" s="14">
        <v>2004</v>
      </c>
      <c r="C1808" s="14">
        <v>1</v>
      </c>
      <c r="D1808" s="14">
        <v>14</v>
      </c>
      <c r="E1808" s="14">
        <v>56.29451219512196</v>
      </c>
    </row>
    <row r="1809" spans="2:5" x14ac:dyDescent="0.2">
      <c r="B1809" s="14">
        <v>2004</v>
      </c>
      <c r="C1809" s="14">
        <v>2</v>
      </c>
      <c r="D1809" s="14">
        <v>1</v>
      </c>
      <c r="E1809" s="14">
        <v>19.072256097560977</v>
      </c>
    </row>
    <row r="1810" spans="2:5" x14ac:dyDescent="0.2">
      <c r="B1810" s="14">
        <v>2004</v>
      </c>
      <c r="C1810" s="14">
        <v>2</v>
      </c>
      <c r="D1810" s="14">
        <v>2</v>
      </c>
      <c r="E1810" s="14">
        <v>20.086737804878052</v>
      </c>
    </row>
    <row r="1811" spans="2:5" x14ac:dyDescent="0.2">
      <c r="B1811" s="14">
        <v>2004</v>
      </c>
      <c r="C1811" s="14">
        <v>2</v>
      </c>
      <c r="D1811" s="14">
        <v>3</v>
      </c>
      <c r="E1811" s="14">
        <v>23.720426829268295</v>
      </c>
    </row>
    <row r="1812" spans="2:5" x14ac:dyDescent="0.2">
      <c r="B1812" s="14">
        <v>2004</v>
      </c>
      <c r="C1812" s="14">
        <v>2</v>
      </c>
      <c r="D1812" s="14">
        <v>4</v>
      </c>
      <c r="E1812" s="14">
        <v>39.122103658536595</v>
      </c>
    </row>
    <row r="1813" spans="2:5" x14ac:dyDescent="0.2">
      <c r="B1813" s="14">
        <v>2004</v>
      </c>
      <c r="C1813" s="14">
        <v>2</v>
      </c>
      <c r="D1813" s="14">
        <v>5</v>
      </c>
      <c r="E1813" s="14">
        <v>50.558079268292694</v>
      </c>
    </row>
    <row r="1814" spans="2:5" x14ac:dyDescent="0.2">
      <c r="B1814" s="14">
        <v>2004</v>
      </c>
      <c r="C1814" s="14">
        <v>2</v>
      </c>
      <c r="D1814" s="14">
        <v>6</v>
      </c>
      <c r="E1814" s="14">
        <v>63.543445121951237</v>
      </c>
    </row>
    <row r="1815" spans="2:5" x14ac:dyDescent="0.2">
      <c r="B1815" s="14">
        <v>2004</v>
      </c>
      <c r="C1815" s="14">
        <v>2</v>
      </c>
      <c r="D1815" s="14">
        <v>7</v>
      </c>
      <c r="E1815" s="14">
        <v>59.264176829268301</v>
      </c>
    </row>
    <row r="1816" spans="2:5" x14ac:dyDescent="0.2">
      <c r="B1816" s="14">
        <v>2004</v>
      </c>
      <c r="C1816" s="14">
        <v>2</v>
      </c>
      <c r="D1816" s="14">
        <v>8</v>
      </c>
      <c r="E1816" s="14">
        <v>61.625152439024397</v>
      </c>
    </row>
    <row r="1817" spans="2:5" x14ac:dyDescent="0.2">
      <c r="B1817" s="14">
        <v>2004</v>
      </c>
      <c r="C1817" s="14">
        <v>2</v>
      </c>
      <c r="D1817" s="14">
        <v>9</v>
      </c>
      <c r="E1817" s="14">
        <v>62.233841463414649</v>
      </c>
    </row>
    <row r="1818" spans="2:5" x14ac:dyDescent="0.2">
      <c r="B1818" s="14">
        <v>2004</v>
      </c>
      <c r="C1818" s="14">
        <v>2</v>
      </c>
      <c r="D1818" s="14">
        <v>10</v>
      </c>
      <c r="E1818" s="14">
        <v>56.995426829268304</v>
      </c>
    </row>
    <row r="1819" spans="2:5" x14ac:dyDescent="0.2">
      <c r="B1819" s="14">
        <v>2004</v>
      </c>
      <c r="C1819" s="14">
        <v>2</v>
      </c>
      <c r="D1819" s="14">
        <v>11</v>
      </c>
      <c r="E1819" s="14">
        <v>65.775304878048786</v>
      </c>
    </row>
    <row r="1820" spans="2:5" x14ac:dyDescent="0.2">
      <c r="B1820" s="14">
        <v>2004</v>
      </c>
      <c r="C1820" s="14">
        <v>2</v>
      </c>
      <c r="D1820" s="14">
        <v>12</v>
      </c>
      <c r="E1820" s="14">
        <v>69.685670731707333</v>
      </c>
    </row>
    <row r="1821" spans="2:5" x14ac:dyDescent="0.2">
      <c r="B1821" s="14">
        <v>2004</v>
      </c>
      <c r="C1821" s="14">
        <v>2</v>
      </c>
      <c r="D1821" s="14">
        <v>13</v>
      </c>
      <c r="E1821" s="14">
        <v>54.837347560975623</v>
      </c>
    </row>
    <row r="1822" spans="2:5" x14ac:dyDescent="0.2">
      <c r="B1822" s="14">
        <v>2004</v>
      </c>
      <c r="C1822" s="14">
        <v>2</v>
      </c>
      <c r="D1822" s="14">
        <v>14</v>
      </c>
      <c r="E1822" s="14">
        <v>63.045426829268301</v>
      </c>
    </row>
    <row r="1823" spans="2:5" x14ac:dyDescent="0.2">
      <c r="B1823" s="14">
        <v>2004</v>
      </c>
      <c r="C1823" s="14">
        <v>3</v>
      </c>
      <c r="D1823" s="14">
        <v>1</v>
      </c>
      <c r="E1823" s="14">
        <v>23.572865853658538</v>
      </c>
    </row>
    <row r="1824" spans="2:5" x14ac:dyDescent="0.2">
      <c r="B1824" s="14">
        <v>2004</v>
      </c>
      <c r="C1824" s="14">
        <v>3</v>
      </c>
      <c r="D1824" s="14">
        <v>2</v>
      </c>
      <c r="E1824" s="14">
        <v>20.289634146341466</v>
      </c>
    </row>
    <row r="1825" spans="2:5" x14ac:dyDescent="0.2">
      <c r="B1825" s="14">
        <v>2004</v>
      </c>
      <c r="C1825" s="14">
        <v>3</v>
      </c>
      <c r="D1825" s="14">
        <v>3</v>
      </c>
      <c r="E1825" s="14">
        <v>34.953506097560982</v>
      </c>
    </row>
    <row r="1826" spans="2:5" x14ac:dyDescent="0.2">
      <c r="B1826" s="14">
        <v>2004</v>
      </c>
      <c r="C1826" s="14">
        <v>3</v>
      </c>
      <c r="D1826" s="14">
        <v>4</v>
      </c>
      <c r="E1826" s="14">
        <v>41.888871951219521</v>
      </c>
    </row>
    <row r="1827" spans="2:5" x14ac:dyDescent="0.2">
      <c r="B1827" s="14">
        <v>2004</v>
      </c>
      <c r="C1827" s="14">
        <v>3</v>
      </c>
      <c r="D1827" s="14">
        <v>5</v>
      </c>
      <c r="E1827" s="14">
        <v>58.139024390243911</v>
      </c>
    </row>
    <row r="1828" spans="2:5" x14ac:dyDescent="0.2">
      <c r="B1828" s="14">
        <v>2004</v>
      </c>
      <c r="C1828" s="14">
        <v>3</v>
      </c>
      <c r="D1828" s="14">
        <v>6</v>
      </c>
      <c r="E1828" s="14">
        <v>63.266768292682926</v>
      </c>
    </row>
    <row r="1829" spans="2:5" x14ac:dyDescent="0.2">
      <c r="B1829" s="14">
        <v>2004</v>
      </c>
      <c r="C1829" s="14">
        <v>3</v>
      </c>
      <c r="D1829" s="14">
        <v>7</v>
      </c>
      <c r="E1829" s="14">
        <v>61.3484756097561</v>
      </c>
    </row>
    <row r="1830" spans="2:5" x14ac:dyDescent="0.2">
      <c r="B1830" s="14">
        <v>2004</v>
      </c>
      <c r="C1830" s="14">
        <v>3</v>
      </c>
      <c r="D1830" s="14">
        <v>8</v>
      </c>
      <c r="E1830" s="14">
        <v>59.78064024390244</v>
      </c>
    </row>
    <row r="1831" spans="2:5" x14ac:dyDescent="0.2">
      <c r="B1831" s="14">
        <v>2004</v>
      </c>
      <c r="C1831" s="14">
        <v>3</v>
      </c>
      <c r="D1831" s="14">
        <v>9</v>
      </c>
      <c r="E1831" s="14">
        <v>56.11006097560977</v>
      </c>
    </row>
    <row r="1832" spans="2:5" x14ac:dyDescent="0.2">
      <c r="B1832" s="14">
        <v>2004</v>
      </c>
      <c r="C1832" s="14">
        <v>3</v>
      </c>
      <c r="D1832" s="14">
        <v>10</v>
      </c>
      <c r="E1832" s="14">
        <v>58.175914634146345</v>
      </c>
    </row>
    <row r="1833" spans="2:5" x14ac:dyDescent="0.2">
      <c r="B1833" s="14">
        <v>2004</v>
      </c>
      <c r="C1833" s="14">
        <v>3</v>
      </c>
      <c r="D1833" s="14">
        <v>11</v>
      </c>
      <c r="E1833" s="14">
        <v>71.382621951219534</v>
      </c>
    </row>
    <row r="1834" spans="2:5" x14ac:dyDescent="0.2">
      <c r="B1834" s="14">
        <v>2004</v>
      </c>
      <c r="C1834" s="14">
        <v>3</v>
      </c>
      <c r="D1834" s="14">
        <v>12</v>
      </c>
      <c r="E1834" s="14">
        <v>62.658079268292688</v>
      </c>
    </row>
    <row r="1835" spans="2:5" x14ac:dyDescent="0.2">
      <c r="B1835" s="14">
        <v>2004</v>
      </c>
      <c r="C1835" s="14">
        <v>3</v>
      </c>
      <c r="D1835" s="14">
        <v>13</v>
      </c>
      <c r="E1835" s="14">
        <v>47.367073170731715</v>
      </c>
    </row>
    <row r="1836" spans="2:5" x14ac:dyDescent="0.2">
      <c r="B1836" s="14">
        <v>2004</v>
      </c>
      <c r="C1836" s="14">
        <v>3</v>
      </c>
      <c r="D1836" s="14">
        <v>14</v>
      </c>
      <c r="E1836" s="14">
        <v>65.609298780487819</v>
      </c>
    </row>
    <row r="1837" spans="2:5" x14ac:dyDescent="0.2">
      <c r="B1837" s="14">
        <v>2004</v>
      </c>
      <c r="C1837" s="14">
        <v>4</v>
      </c>
      <c r="D1837" s="14">
        <v>1</v>
      </c>
      <c r="E1837" s="14">
        <v>30.342225609756103</v>
      </c>
    </row>
    <row r="1838" spans="2:5" x14ac:dyDescent="0.2">
      <c r="B1838" s="14">
        <v>2004</v>
      </c>
      <c r="C1838" s="14">
        <v>4</v>
      </c>
      <c r="D1838" s="14">
        <v>2</v>
      </c>
      <c r="E1838" s="14">
        <v>23.92332317073171</v>
      </c>
    </row>
    <row r="1839" spans="2:5" x14ac:dyDescent="0.2">
      <c r="B1839" s="14">
        <v>2004</v>
      </c>
      <c r="C1839" s="14">
        <v>4</v>
      </c>
      <c r="D1839" s="14">
        <v>3</v>
      </c>
      <c r="E1839" s="14">
        <v>30.877134146341465</v>
      </c>
    </row>
    <row r="1840" spans="2:5" x14ac:dyDescent="0.2">
      <c r="B1840" s="14">
        <v>2004</v>
      </c>
      <c r="C1840" s="14">
        <v>4</v>
      </c>
      <c r="D1840" s="14">
        <v>4</v>
      </c>
      <c r="E1840" s="14">
        <v>37.166920731707329</v>
      </c>
    </row>
    <row r="1841" spans="2:5" x14ac:dyDescent="0.2">
      <c r="B1841" s="14">
        <v>2004</v>
      </c>
      <c r="C1841" s="14">
        <v>4</v>
      </c>
      <c r="D1841" s="14">
        <v>5</v>
      </c>
      <c r="E1841" s="14">
        <v>60.592225609756106</v>
      </c>
    </row>
    <row r="1842" spans="2:5" x14ac:dyDescent="0.2">
      <c r="B1842" s="14">
        <v>2004</v>
      </c>
      <c r="C1842" s="14">
        <v>4</v>
      </c>
      <c r="D1842" s="14">
        <v>6</v>
      </c>
      <c r="E1842" s="14">
        <v>51.240548780487813</v>
      </c>
    </row>
    <row r="1843" spans="2:5" x14ac:dyDescent="0.2">
      <c r="B1843" s="14">
        <v>2004</v>
      </c>
      <c r="C1843" s="14">
        <v>4</v>
      </c>
      <c r="D1843" s="14">
        <v>7</v>
      </c>
      <c r="E1843" s="14">
        <v>57.751676829268298</v>
      </c>
    </row>
    <row r="1844" spans="2:5" x14ac:dyDescent="0.2">
      <c r="B1844" s="14">
        <v>2004</v>
      </c>
      <c r="C1844" s="14">
        <v>4</v>
      </c>
      <c r="D1844" s="14">
        <v>8</v>
      </c>
      <c r="E1844" s="14">
        <v>61.293140243902442</v>
      </c>
    </row>
    <row r="1845" spans="2:5" x14ac:dyDescent="0.2">
      <c r="B1845" s="14">
        <v>2004</v>
      </c>
      <c r="C1845" s="14">
        <v>4</v>
      </c>
      <c r="D1845" s="14">
        <v>9</v>
      </c>
      <c r="E1845" s="14">
        <v>58.969054878048787</v>
      </c>
    </row>
    <row r="1846" spans="2:5" x14ac:dyDescent="0.2">
      <c r="B1846" s="14">
        <v>2004</v>
      </c>
      <c r="C1846" s="14">
        <v>4</v>
      </c>
      <c r="D1846" s="14">
        <v>10</v>
      </c>
      <c r="E1846" s="14">
        <v>63.082317073170749</v>
      </c>
    </row>
    <row r="1847" spans="2:5" x14ac:dyDescent="0.2">
      <c r="B1847" s="14">
        <v>2004</v>
      </c>
      <c r="C1847" s="14">
        <v>4</v>
      </c>
      <c r="D1847" s="14">
        <v>11</v>
      </c>
      <c r="E1847" s="14">
        <v>63.746341463414645</v>
      </c>
    </row>
    <row r="1848" spans="2:5" x14ac:dyDescent="0.2">
      <c r="B1848" s="14">
        <v>2004</v>
      </c>
      <c r="C1848" s="14">
        <v>4</v>
      </c>
      <c r="D1848" s="14">
        <v>12</v>
      </c>
      <c r="E1848" s="14">
        <v>64.078353658536599</v>
      </c>
    </row>
    <row r="1849" spans="2:5" x14ac:dyDescent="0.2">
      <c r="B1849" s="14">
        <v>2004</v>
      </c>
      <c r="C1849" s="14">
        <v>4</v>
      </c>
      <c r="D1849" s="14">
        <v>13</v>
      </c>
      <c r="E1849" s="14">
        <v>51.996798780487822</v>
      </c>
    </row>
    <row r="1850" spans="2:5" x14ac:dyDescent="0.2">
      <c r="B1850" s="14">
        <v>2004</v>
      </c>
      <c r="C1850" s="14">
        <v>4</v>
      </c>
      <c r="D1850" s="14">
        <v>14</v>
      </c>
      <c r="E1850" s="14">
        <v>58.323475609756102</v>
      </c>
    </row>
    <row r="1851" spans="2:5" x14ac:dyDescent="0.2">
      <c r="B1851" s="14">
        <v>2005</v>
      </c>
      <c r="C1851" s="14">
        <v>1</v>
      </c>
      <c r="D1851" s="14">
        <v>1</v>
      </c>
      <c r="E1851" s="14">
        <v>25.244089838472824</v>
      </c>
    </row>
    <row r="1852" spans="2:5" x14ac:dyDescent="0.2">
      <c r="B1852" s="14">
        <v>2005</v>
      </c>
      <c r="C1852" s="14">
        <v>1</v>
      </c>
      <c r="D1852" s="14">
        <v>2</v>
      </c>
      <c r="E1852" s="14">
        <v>21.668994553528229</v>
      </c>
    </row>
    <row r="1853" spans="2:5" x14ac:dyDescent="0.2">
      <c r="B1853" s="14">
        <v>2005</v>
      </c>
      <c r="C1853" s="14">
        <v>1</v>
      </c>
      <c r="D1853" s="14">
        <v>3</v>
      </c>
      <c r="E1853" s="14">
        <v>26.541831975454574</v>
      </c>
    </row>
    <row r="1854" spans="2:5" x14ac:dyDescent="0.2">
      <c r="B1854" s="14">
        <v>2005</v>
      </c>
      <c r="C1854" s="14">
        <v>1</v>
      </c>
      <c r="D1854" s="14">
        <v>4</v>
      </c>
      <c r="E1854" s="14">
        <v>31.254480918895819</v>
      </c>
    </row>
    <row r="1855" spans="2:5" x14ac:dyDescent="0.2">
      <c r="B1855" s="14">
        <v>2005</v>
      </c>
      <c r="C1855" s="14">
        <v>1</v>
      </c>
      <c r="D1855" s="14">
        <v>5</v>
      </c>
      <c r="E1855" s="14">
        <v>34.436756942308229</v>
      </c>
    </row>
    <row r="1856" spans="2:5" x14ac:dyDescent="0.2">
      <c r="B1856" s="14">
        <v>2005</v>
      </c>
      <c r="C1856" s="14">
        <v>1</v>
      </c>
      <c r="D1856" s="14">
        <v>6</v>
      </c>
      <c r="E1856" s="14">
        <v>32.529864759885712</v>
      </c>
    </row>
    <row r="1857" spans="2:5" x14ac:dyDescent="0.2">
      <c r="B1857" s="14">
        <v>2005</v>
      </c>
      <c r="C1857" s="14">
        <v>1</v>
      </c>
      <c r="D1857" s="14">
        <v>7</v>
      </c>
      <c r="E1857" s="14">
        <v>51.339962865693913</v>
      </c>
    </row>
    <row r="1858" spans="2:5" x14ac:dyDescent="0.2">
      <c r="B1858" s="14">
        <v>2005</v>
      </c>
      <c r="C1858" s="14">
        <v>1</v>
      </c>
      <c r="D1858" s="14">
        <v>8</v>
      </c>
      <c r="E1858" s="14">
        <v>49.080309525701217</v>
      </c>
    </row>
    <row r="1859" spans="2:5" x14ac:dyDescent="0.2">
      <c r="B1859" s="14">
        <v>2005</v>
      </c>
      <c r="C1859" s="14">
        <v>1</v>
      </c>
      <c r="D1859" s="14">
        <v>9</v>
      </c>
      <c r="E1859" s="14">
        <v>37.046587355015241</v>
      </c>
    </row>
    <row r="1860" spans="2:5" x14ac:dyDescent="0.2">
      <c r="B1860" s="14">
        <v>2005</v>
      </c>
      <c r="C1860" s="14">
        <v>1</v>
      </c>
      <c r="D1860" s="14">
        <v>10</v>
      </c>
      <c r="E1860" s="14">
        <v>36.978264415426828</v>
      </c>
    </row>
    <row r="1861" spans="2:5" x14ac:dyDescent="0.2">
      <c r="B1861" s="14">
        <v>2005</v>
      </c>
      <c r="C1861" s="14">
        <v>1</v>
      </c>
      <c r="D1861" s="14">
        <v>11</v>
      </c>
      <c r="E1861" s="14">
        <v>25.061124245152438</v>
      </c>
    </row>
    <row r="1862" spans="2:5" x14ac:dyDescent="0.2">
      <c r="B1862" s="14">
        <v>2005</v>
      </c>
      <c r="C1862" s="14">
        <v>1</v>
      </c>
      <c r="D1862" s="14">
        <v>12</v>
      </c>
      <c r="E1862" s="14">
        <v>37.296764365320122</v>
      </c>
    </row>
    <row r="1863" spans="2:5" x14ac:dyDescent="0.2">
      <c r="B1863" s="14">
        <v>2005</v>
      </c>
      <c r="C1863" s="14">
        <v>1</v>
      </c>
      <c r="D1863" s="14">
        <v>13</v>
      </c>
      <c r="E1863" s="14">
        <v>22.749951160045732</v>
      </c>
    </row>
    <row r="1864" spans="2:5" x14ac:dyDescent="0.2">
      <c r="B1864" s="14">
        <v>2005</v>
      </c>
      <c r="C1864" s="14">
        <v>1</v>
      </c>
      <c r="D1864" s="14">
        <v>14</v>
      </c>
      <c r="E1864" s="14">
        <v>36.178866702637194</v>
      </c>
    </row>
    <row r="1865" spans="2:5" x14ac:dyDescent="0.2">
      <c r="B1865" s="14">
        <v>2005</v>
      </c>
      <c r="C1865" s="14">
        <v>2</v>
      </c>
      <c r="D1865" s="14">
        <v>1</v>
      </c>
      <c r="E1865" s="14">
        <v>18.660620253344305</v>
      </c>
    </row>
    <row r="1866" spans="2:5" x14ac:dyDescent="0.2">
      <c r="B1866" s="14">
        <v>2005</v>
      </c>
      <c r="C1866" s="14">
        <v>2</v>
      </c>
      <c r="D1866" s="14">
        <v>2</v>
      </c>
      <c r="E1866" s="14">
        <v>25.498099406982526</v>
      </c>
    </row>
    <row r="1867" spans="2:5" x14ac:dyDescent="0.2">
      <c r="B1867" s="14">
        <v>2005</v>
      </c>
      <c r="C1867" s="14">
        <v>2</v>
      </c>
      <c r="D1867" s="14">
        <v>3</v>
      </c>
      <c r="E1867" s="14">
        <v>28.970300956554876</v>
      </c>
    </row>
    <row r="1868" spans="2:5" x14ac:dyDescent="0.2">
      <c r="B1868" s="14">
        <v>2005</v>
      </c>
      <c r="C1868" s="14">
        <v>2</v>
      </c>
      <c r="D1868" s="14">
        <v>4</v>
      </c>
      <c r="E1868" s="14">
        <v>35.908869266507004</v>
      </c>
    </row>
    <row r="1869" spans="2:5" x14ac:dyDescent="0.2">
      <c r="B1869" s="14">
        <v>2005</v>
      </c>
      <c r="C1869" s="14">
        <v>2</v>
      </c>
      <c r="D1869" s="14">
        <v>5</v>
      </c>
      <c r="E1869" s="14">
        <v>34.916445898289176</v>
      </c>
    </row>
    <row r="1870" spans="2:5" x14ac:dyDescent="0.2">
      <c r="B1870" s="14">
        <v>2005</v>
      </c>
      <c r="C1870" s="14">
        <v>2</v>
      </c>
      <c r="D1870" s="14">
        <v>6</v>
      </c>
      <c r="E1870" s="14">
        <v>46.177980222890724</v>
      </c>
    </row>
    <row r="1871" spans="2:5" x14ac:dyDescent="0.2">
      <c r="B1871" s="14">
        <v>2005</v>
      </c>
      <c r="C1871" s="14">
        <v>2</v>
      </c>
      <c r="D1871" s="14">
        <v>7</v>
      </c>
      <c r="E1871" s="14">
        <v>46.035196301231373</v>
      </c>
    </row>
    <row r="1872" spans="2:5" x14ac:dyDescent="0.2">
      <c r="B1872" s="14">
        <v>2005</v>
      </c>
      <c r="C1872" s="14">
        <v>2</v>
      </c>
      <c r="D1872" s="14">
        <v>8</v>
      </c>
      <c r="E1872" s="14">
        <v>47.860390002881104</v>
      </c>
    </row>
    <row r="1873" spans="2:5" x14ac:dyDescent="0.2">
      <c r="B1873" s="14">
        <v>2005</v>
      </c>
      <c r="C1873" s="14">
        <v>2</v>
      </c>
      <c r="D1873" s="14">
        <v>9</v>
      </c>
      <c r="E1873" s="14">
        <v>45.973919085975609</v>
      </c>
    </row>
    <row r="1874" spans="2:5" x14ac:dyDescent="0.2">
      <c r="B1874" s="14">
        <v>2005</v>
      </c>
      <c r="C1874" s="14">
        <v>2</v>
      </c>
      <c r="D1874" s="14">
        <v>10</v>
      </c>
      <c r="E1874" s="14">
        <v>38.504460800152437</v>
      </c>
    </row>
    <row r="1875" spans="2:5" x14ac:dyDescent="0.2">
      <c r="B1875" s="14">
        <v>2005</v>
      </c>
      <c r="C1875" s="14">
        <v>2</v>
      </c>
      <c r="D1875" s="14">
        <v>11</v>
      </c>
      <c r="E1875" s="14">
        <v>35.606846648932923</v>
      </c>
    </row>
    <row r="1876" spans="2:5" x14ac:dyDescent="0.2">
      <c r="B1876" s="14">
        <v>2005</v>
      </c>
      <c r="C1876" s="14">
        <v>2</v>
      </c>
      <c r="D1876" s="14">
        <v>12</v>
      </c>
      <c r="E1876" s="14">
        <v>42.945760840259148</v>
      </c>
    </row>
    <row r="1877" spans="2:5" x14ac:dyDescent="0.2">
      <c r="B1877" s="14">
        <v>2005</v>
      </c>
      <c r="C1877" s="14">
        <v>2</v>
      </c>
      <c r="D1877" s="14">
        <v>13</v>
      </c>
      <c r="E1877" s="14">
        <v>43.834382589954274</v>
      </c>
    </row>
    <row r="1878" spans="2:5" x14ac:dyDescent="0.2">
      <c r="B1878" s="14">
        <v>2005</v>
      </c>
      <c r="C1878" s="14">
        <v>2</v>
      </c>
      <c r="D1878" s="14">
        <v>14</v>
      </c>
      <c r="E1878" s="14">
        <v>44.4916153295122</v>
      </c>
    </row>
    <row r="1879" spans="2:5" x14ac:dyDescent="0.2">
      <c r="B1879" s="14">
        <v>2005</v>
      </c>
      <c r="C1879" s="14">
        <v>3</v>
      </c>
      <c r="D1879" s="14">
        <v>1</v>
      </c>
      <c r="E1879" s="14">
        <v>25.860040681143428</v>
      </c>
    </row>
    <row r="1880" spans="2:5" x14ac:dyDescent="0.2">
      <c r="B1880" s="14">
        <v>2005</v>
      </c>
      <c r="C1880" s="14">
        <v>3</v>
      </c>
      <c r="D1880" s="14">
        <v>2</v>
      </c>
      <c r="E1880" s="14">
        <v>24.559550027013422</v>
      </c>
    </row>
    <row r="1881" spans="2:5" x14ac:dyDescent="0.2">
      <c r="B1881" s="14">
        <v>2005</v>
      </c>
      <c r="C1881" s="14">
        <v>3</v>
      </c>
      <c r="D1881" s="14">
        <v>3</v>
      </c>
      <c r="E1881" s="14">
        <v>26.166784366642098</v>
      </c>
    </row>
    <row r="1882" spans="2:5" x14ac:dyDescent="0.2">
      <c r="B1882" s="14">
        <v>2005</v>
      </c>
      <c r="C1882" s="14">
        <v>3</v>
      </c>
      <c r="D1882" s="14">
        <v>4</v>
      </c>
      <c r="E1882" s="14">
        <v>34.568278835107989</v>
      </c>
    </row>
    <row r="1883" spans="2:5" x14ac:dyDescent="0.2">
      <c r="B1883" s="14">
        <v>2005</v>
      </c>
      <c r="C1883" s="14">
        <v>3</v>
      </c>
      <c r="D1883" s="14">
        <v>5</v>
      </c>
      <c r="E1883" s="14">
        <v>37.299724890451571</v>
      </c>
    </row>
    <row r="1884" spans="2:5" x14ac:dyDescent="0.2">
      <c r="B1884" s="14">
        <v>2005</v>
      </c>
      <c r="C1884" s="14">
        <v>3</v>
      </c>
      <c r="D1884" s="14">
        <v>6</v>
      </c>
      <c r="E1884" s="14">
        <v>44.531312683845343</v>
      </c>
    </row>
    <row r="1885" spans="2:5" x14ac:dyDescent="0.2">
      <c r="B1885" s="14">
        <v>2005</v>
      </c>
      <c r="C1885" s="14">
        <v>3</v>
      </c>
      <c r="D1885" s="14">
        <v>7</v>
      </c>
      <c r="E1885" s="14">
        <v>30.513565219256609</v>
      </c>
    </row>
    <row r="1886" spans="2:5" x14ac:dyDescent="0.2">
      <c r="B1886" s="14">
        <v>2005</v>
      </c>
      <c r="C1886" s="14">
        <v>3</v>
      </c>
      <c r="D1886" s="14">
        <v>8</v>
      </c>
      <c r="E1886" s="14">
        <v>41.144997466006096</v>
      </c>
    </row>
    <row r="1887" spans="2:5" x14ac:dyDescent="0.2">
      <c r="B1887" s="14">
        <v>2005</v>
      </c>
      <c r="C1887" s="14">
        <v>3</v>
      </c>
      <c r="D1887" s="14">
        <v>9</v>
      </c>
      <c r="E1887" s="14">
        <v>32.177013796661591</v>
      </c>
    </row>
    <row r="1888" spans="2:5" x14ac:dyDescent="0.2">
      <c r="B1888" s="14">
        <v>2005</v>
      </c>
      <c r="C1888" s="14">
        <v>3</v>
      </c>
      <c r="D1888" s="14">
        <v>10</v>
      </c>
      <c r="E1888" s="14">
        <v>43.32314060937501</v>
      </c>
    </row>
    <row r="1889" spans="2:5" x14ac:dyDescent="0.2">
      <c r="B1889" s="14">
        <v>2005</v>
      </c>
      <c r="C1889" s="14">
        <v>3</v>
      </c>
      <c r="D1889" s="14">
        <v>11</v>
      </c>
      <c r="E1889" s="14">
        <v>45.557407979573178</v>
      </c>
    </row>
    <row r="1890" spans="2:5" x14ac:dyDescent="0.2">
      <c r="B1890" s="14">
        <v>2005</v>
      </c>
      <c r="C1890" s="14">
        <v>3</v>
      </c>
      <c r="D1890" s="14">
        <v>12</v>
      </c>
      <c r="E1890" s="14">
        <v>41.387675307637195</v>
      </c>
    </row>
    <row r="1891" spans="2:5" x14ac:dyDescent="0.2">
      <c r="B1891" s="14">
        <v>2005</v>
      </c>
      <c r="C1891" s="14">
        <v>3</v>
      </c>
      <c r="D1891" s="14">
        <v>13</v>
      </c>
      <c r="E1891" s="14">
        <v>48.010369541615852</v>
      </c>
    </row>
    <row r="1892" spans="2:5" x14ac:dyDescent="0.2">
      <c r="B1892" s="14">
        <v>2005</v>
      </c>
      <c r="C1892" s="14">
        <v>3</v>
      </c>
      <c r="D1892" s="14">
        <v>14</v>
      </c>
      <c r="E1892" s="14">
        <v>43.810598381737805</v>
      </c>
    </row>
    <row r="1893" spans="2:5" x14ac:dyDescent="0.2">
      <c r="B1893" s="14">
        <v>2005</v>
      </c>
      <c r="C1893" s="14">
        <v>4</v>
      </c>
      <c r="D1893" s="14">
        <v>1</v>
      </c>
      <c r="E1893" s="14">
        <v>23.01773960578652</v>
      </c>
    </row>
    <row r="1894" spans="2:5" x14ac:dyDescent="0.2">
      <c r="B1894" s="14">
        <v>2005</v>
      </c>
      <c r="C1894" s="14">
        <v>4</v>
      </c>
      <c r="D1894" s="14">
        <v>2</v>
      </c>
      <c r="E1894" s="14">
        <v>23.940456048583091</v>
      </c>
    </row>
    <row r="1895" spans="2:5" x14ac:dyDescent="0.2">
      <c r="B1895" s="14">
        <v>2005</v>
      </c>
      <c r="C1895" s="14">
        <v>4</v>
      </c>
      <c r="D1895" s="14">
        <v>3</v>
      </c>
      <c r="E1895" s="14">
        <v>33.100811264599223</v>
      </c>
    </row>
    <row r="1896" spans="2:5" x14ac:dyDescent="0.2">
      <c r="B1896" s="14">
        <v>2005</v>
      </c>
      <c r="C1896" s="14">
        <v>4</v>
      </c>
      <c r="D1896" s="14">
        <v>4</v>
      </c>
      <c r="E1896" s="14">
        <v>31.546548155658957</v>
      </c>
    </row>
    <row r="1897" spans="2:5" x14ac:dyDescent="0.2">
      <c r="B1897" s="14">
        <v>2005</v>
      </c>
      <c r="C1897" s="14">
        <v>4</v>
      </c>
      <c r="D1897" s="14">
        <v>5</v>
      </c>
      <c r="E1897" s="14">
        <v>45.820697412005252</v>
      </c>
    </row>
    <row r="1898" spans="2:5" x14ac:dyDescent="0.2">
      <c r="B1898" s="14">
        <v>2005</v>
      </c>
      <c r="C1898" s="14">
        <v>4</v>
      </c>
      <c r="D1898" s="14">
        <v>6</v>
      </c>
      <c r="E1898" s="14">
        <v>31.944693912114797</v>
      </c>
    </row>
    <row r="1899" spans="2:5" x14ac:dyDescent="0.2">
      <c r="B1899" s="14">
        <v>2005</v>
      </c>
      <c r="C1899" s="14">
        <v>4</v>
      </c>
      <c r="D1899" s="14">
        <v>7</v>
      </c>
      <c r="E1899" s="14">
        <v>43.229460727941976</v>
      </c>
    </row>
    <row r="1900" spans="2:5" x14ac:dyDescent="0.2">
      <c r="B1900" s="14">
        <v>2005</v>
      </c>
      <c r="C1900" s="14">
        <v>4</v>
      </c>
      <c r="D1900" s="14">
        <v>8</v>
      </c>
      <c r="E1900" s="14">
        <v>41.485700570975609</v>
      </c>
    </row>
    <row r="1901" spans="2:5" x14ac:dyDescent="0.2">
      <c r="B1901" s="14">
        <v>2005</v>
      </c>
      <c r="C1901" s="14">
        <v>4</v>
      </c>
      <c r="D1901" s="14">
        <v>9</v>
      </c>
      <c r="E1901" s="14">
        <v>33.892564531173782</v>
      </c>
    </row>
    <row r="1902" spans="2:5" x14ac:dyDescent="0.2">
      <c r="B1902" s="14">
        <v>2005</v>
      </c>
      <c r="C1902" s="14">
        <v>4</v>
      </c>
      <c r="D1902" s="14">
        <v>10</v>
      </c>
      <c r="E1902" s="14">
        <v>36.551039814085371</v>
      </c>
    </row>
    <row r="1903" spans="2:5" x14ac:dyDescent="0.2">
      <c r="B1903" s="14">
        <v>2005</v>
      </c>
      <c r="C1903" s="14">
        <v>4</v>
      </c>
      <c r="D1903" s="14">
        <v>11</v>
      </c>
      <c r="E1903" s="14">
        <v>36.893778496890249</v>
      </c>
    </row>
    <row r="1904" spans="2:5" x14ac:dyDescent="0.2">
      <c r="B1904" s="14">
        <v>2005</v>
      </c>
      <c r="C1904" s="14">
        <v>4</v>
      </c>
      <c r="D1904" s="14">
        <v>12</v>
      </c>
      <c r="E1904" s="14">
        <v>39.159519481432923</v>
      </c>
    </row>
    <row r="1905" spans="2:5" x14ac:dyDescent="0.2">
      <c r="B1905" s="14">
        <v>2005</v>
      </c>
      <c r="C1905" s="14">
        <v>4</v>
      </c>
      <c r="D1905" s="14">
        <v>13</v>
      </c>
      <c r="E1905" s="14">
        <v>43.480170111661586</v>
      </c>
    </row>
    <row r="1906" spans="2:5" x14ac:dyDescent="0.2">
      <c r="B1906" s="14">
        <v>2005</v>
      </c>
      <c r="C1906" s="14">
        <v>4</v>
      </c>
      <c r="D1906" s="14">
        <v>14</v>
      </c>
      <c r="E1906" s="14">
        <v>29.770929868323169</v>
      </c>
    </row>
    <row r="1907" spans="2:5" x14ac:dyDescent="0.2">
      <c r="B1907" s="14">
        <v>2006</v>
      </c>
      <c r="C1907" s="14">
        <v>1</v>
      </c>
      <c r="D1907" s="14">
        <v>1</v>
      </c>
      <c r="E1907" s="14">
        <v>38.123480022631938</v>
      </c>
    </row>
    <row r="1908" spans="2:5" x14ac:dyDescent="0.2">
      <c r="B1908" s="14">
        <v>2006</v>
      </c>
      <c r="C1908" s="14">
        <v>1</v>
      </c>
      <c r="D1908" s="14">
        <v>2</v>
      </c>
      <c r="E1908" s="14">
        <v>35.998916318905643</v>
      </c>
    </row>
    <row r="1909" spans="2:5" x14ac:dyDescent="0.2">
      <c r="B1909" s="14">
        <v>2006</v>
      </c>
      <c r="C1909" s="14">
        <v>1</v>
      </c>
      <c r="D1909" s="14">
        <v>3</v>
      </c>
      <c r="E1909" s="14">
        <v>33.999538279310279</v>
      </c>
    </row>
    <row r="1910" spans="2:5" x14ac:dyDescent="0.2">
      <c r="B1910" s="14">
        <v>2006</v>
      </c>
      <c r="C1910" s="14">
        <v>1</v>
      </c>
      <c r="D1910" s="14">
        <v>4</v>
      </c>
      <c r="E1910" s="14" t="s">
        <v>17</v>
      </c>
    </row>
    <row r="1911" spans="2:5" x14ac:dyDescent="0.2">
      <c r="B1911" s="14">
        <v>2006</v>
      </c>
      <c r="C1911" s="14">
        <v>1</v>
      </c>
      <c r="D1911" s="14">
        <v>5</v>
      </c>
      <c r="E1911" s="14">
        <v>41.561369327476903</v>
      </c>
    </row>
    <row r="1912" spans="2:5" x14ac:dyDescent="0.2">
      <c r="B1912" s="14">
        <v>2006</v>
      </c>
      <c r="C1912" s="14">
        <v>1</v>
      </c>
      <c r="D1912" s="14">
        <v>6</v>
      </c>
      <c r="E1912" s="14">
        <v>44.841017177972553</v>
      </c>
    </row>
    <row r="1913" spans="2:5" x14ac:dyDescent="0.2">
      <c r="B1913" s="14">
        <v>2006</v>
      </c>
      <c r="C1913" s="14">
        <v>1</v>
      </c>
      <c r="D1913" s="14">
        <v>7</v>
      </c>
      <c r="E1913" s="14">
        <v>37.943847682350615</v>
      </c>
    </row>
    <row r="1914" spans="2:5" x14ac:dyDescent="0.2">
      <c r="B1914" s="14">
        <v>2006</v>
      </c>
      <c r="C1914" s="14">
        <v>1</v>
      </c>
      <c r="D1914" s="14">
        <v>8</v>
      </c>
      <c r="E1914" s="14">
        <v>45.16929024806403</v>
      </c>
    </row>
    <row r="1915" spans="2:5" x14ac:dyDescent="0.2">
      <c r="B1915" s="14">
        <v>2006</v>
      </c>
      <c r="C1915" s="14">
        <v>1</v>
      </c>
      <c r="D1915" s="14">
        <v>9</v>
      </c>
      <c r="E1915" s="14">
        <v>44.181472997179874</v>
      </c>
    </row>
    <row r="1916" spans="2:5" x14ac:dyDescent="0.2">
      <c r="B1916" s="14">
        <v>2006</v>
      </c>
      <c r="C1916" s="14">
        <v>1</v>
      </c>
      <c r="D1916" s="14">
        <v>10</v>
      </c>
      <c r="E1916" s="14">
        <v>41.63714511536584</v>
      </c>
    </row>
    <row r="1917" spans="2:5" x14ac:dyDescent="0.2">
      <c r="B1917" s="14">
        <v>2006</v>
      </c>
      <c r="C1917" s="14">
        <v>1</v>
      </c>
      <c r="D1917" s="14">
        <v>11</v>
      </c>
      <c r="E1917" s="14">
        <v>18.189868835975609</v>
      </c>
    </row>
    <row r="1918" spans="2:5" x14ac:dyDescent="0.2">
      <c r="B1918" s="14">
        <v>2006</v>
      </c>
      <c r="C1918" s="14">
        <v>1</v>
      </c>
      <c r="D1918" s="14">
        <v>12</v>
      </c>
      <c r="E1918" s="14">
        <v>44.806251011600608</v>
      </c>
    </row>
    <row r="1919" spans="2:5" x14ac:dyDescent="0.2">
      <c r="B1919" s="14">
        <v>2006</v>
      </c>
      <c r="C1919" s="14">
        <v>1</v>
      </c>
      <c r="D1919" s="14">
        <v>13</v>
      </c>
      <c r="E1919" s="14">
        <v>18.901220797317073</v>
      </c>
    </row>
    <row r="1920" spans="2:5" x14ac:dyDescent="0.2">
      <c r="B1920" s="14">
        <v>2006</v>
      </c>
      <c r="C1920" s="14">
        <v>1</v>
      </c>
      <c r="D1920" s="14">
        <v>14</v>
      </c>
      <c r="E1920" s="14">
        <v>34.631154199359756</v>
      </c>
    </row>
    <row r="1921" spans="2:5" x14ac:dyDescent="0.2">
      <c r="B1921" s="14">
        <v>2006</v>
      </c>
      <c r="C1921" s="14">
        <v>2</v>
      </c>
      <c r="D1921" s="14">
        <v>1</v>
      </c>
      <c r="E1921" s="14">
        <v>37.182363622201095</v>
      </c>
    </row>
    <row r="1922" spans="2:5" x14ac:dyDescent="0.2">
      <c r="B1922" s="14">
        <v>2006</v>
      </c>
      <c r="C1922" s="14">
        <v>2</v>
      </c>
      <c r="D1922" s="14">
        <v>2</v>
      </c>
      <c r="E1922" s="14">
        <v>32.930979737105439</v>
      </c>
    </row>
    <row r="1923" spans="2:5" x14ac:dyDescent="0.2">
      <c r="B1923" s="14">
        <v>2006</v>
      </c>
      <c r="C1923" s="14">
        <v>2</v>
      </c>
      <c r="D1923" s="14">
        <v>3</v>
      </c>
      <c r="E1923" s="14">
        <v>41.367955817876449</v>
      </c>
    </row>
    <row r="1924" spans="2:5" x14ac:dyDescent="0.2">
      <c r="B1924" s="14">
        <v>2006</v>
      </c>
      <c r="C1924" s="14">
        <v>2</v>
      </c>
      <c r="D1924" s="14">
        <v>4</v>
      </c>
      <c r="E1924" s="14">
        <v>48.077926307187454</v>
      </c>
    </row>
    <row r="1925" spans="2:5" x14ac:dyDescent="0.2">
      <c r="B1925" s="14">
        <v>2006</v>
      </c>
      <c r="C1925" s="14">
        <v>2</v>
      </c>
      <c r="D1925" s="14">
        <v>5</v>
      </c>
      <c r="E1925" s="14">
        <v>38.441321325512085</v>
      </c>
    </row>
    <row r="1926" spans="2:5" x14ac:dyDescent="0.2">
      <c r="B1926" s="14">
        <v>2006</v>
      </c>
      <c r="C1926" s="14">
        <v>2</v>
      </c>
      <c r="D1926" s="14">
        <v>6</v>
      </c>
      <c r="E1926" s="14">
        <v>36.733162241047623</v>
      </c>
    </row>
    <row r="1927" spans="2:5" x14ac:dyDescent="0.2">
      <c r="B1927" s="14">
        <v>2006</v>
      </c>
      <c r="C1927" s="14">
        <v>2</v>
      </c>
      <c r="D1927" s="14">
        <v>7</v>
      </c>
      <c r="E1927" s="14">
        <v>41.874095803562469</v>
      </c>
    </row>
    <row r="1928" spans="2:5" x14ac:dyDescent="0.2">
      <c r="B1928" s="14">
        <v>2006</v>
      </c>
      <c r="C1928" s="14">
        <v>2</v>
      </c>
      <c r="D1928" s="14">
        <v>8</v>
      </c>
      <c r="E1928" s="14">
        <v>49.188886584817077</v>
      </c>
    </row>
    <row r="1929" spans="2:5" x14ac:dyDescent="0.2">
      <c r="B1929" s="14">
        <v>2006</v>
      </c>
      <c r="C1929" s="14">
        <v>2</v>
      </c>
      <c r="D1929" s="14">
        <v>9</v>
      </c>
      <c r="E1929" s="14">
        <v>42.7233470125</v>
      </c>
    </row>
    <row r="1930" spans="2:5" x14ac:dyDescent="0.2">
      <c r="B1930" s="14">
        <v>2006</v>
      </c>
      <c r="C1930" s="14">
        <v>2</v>
      </c>
      <c r="D1930" s="14">
        <v>10</v>
      </c>
      <c r="E1930" s="14">
        <v>37.26148323512195</v>
      </c>
    </row>
    <row r="1931" spans="2:5" x14ac:dyDescent="0.2">
      <c r="B1931" s="14">
        <v>2006</v>
      </c>
      <c r="C1931" s="14">
        <v>2</v>
      </c>
      <c r="D1931" s="14">
        <v>11</v>
      </c>
      <c r="E1931" s="14">
        <v>35.725230466615855</v>
      </c>
    </row>
    <row r="1932" spans="2:5" x14ac:dyDescent="0.2">
      <c r="B1932" s="14">
        <v>2006</v>
      </c>
      <c r="C1932" s="14">
        <v>2</v>
      </c>
      <c r="D1932" s="14">
        <v>12</v>
      </c>
      <c r="E1932" s="14">
        <v>43.536828278658533</v>
      </c>
    </row>
    <row r="1933" spans="2:5" x14ac:dyDescent="0.2">
      <c r="B1933" s="14">
        <v>2006</v>
      </c>
      <c r="C1933" s="14">
        <v>2</v>
      </c>
      <c r="D1933" s="14">
        <v>13</v>
      </c>
      <c r="E1933" s="14">
        <v>37.622064699664634</v>
      </c>
    </row>
    <row r="1934" spans="2:5" x14ac:dyDescent="0.2">
      <c r="B1934" s="14">
        <v>2006</v>
      </c>
      <c r="C1934" s="14">
        <v>2</v>
      </c>
      <c r="D1934" s="14">
        <v>14</v>
      </c>
      <c r="E1934" s="14">
        <v>34.490887572256106</v>
      </c>
    </row>
    <row r="1935" spans="2:5" x14ac:dyDescent="0.2">
      <c r="B1935" s="14">
        <v>2006</v>
      </c>
      <c r="C1935" s="14">
        <v>3</v>
      </c>
      <c r="D1935" s="14">
        <v>1</v>
      </c>
      <c r="E1935" s="14">
        <v>44.089075680955169</v>
      </c>
    </row>
    <row r="1936" spans="2:5" x14ac:dyDescent="0.2">
      <c r="B1936" s="14">
        <v>2006</v>
      </c>
      <c r="C1936" s="14">
        <v>3</v>
      </c>
      <c r="D1936" s="14">
        <v>2</v>
      </c>
      <c r="E1936" s="14">
        <v>32.150148302062036</v>
      </c>
    </row>
    <row r="1937" spans="2:5" x14ac:dyDescent="0.2">
      <c r="B1937" s="14">
        <v>2006</v>
      </c>
      <c r="C1937" s="14">
        <v>3</v>
      </c>
      <c r="D1937" s="14">
        <v>3</v>
      </c>
      <c r="E1937" s="14">
        <v>33.926634626490156</v>
      </c>
    </row>
    <row r="1938" spans="2:5" x14ac:dyDescent="0.2">
      <c r="B1938" s="14">
        <v>2006</v>
      </c>
      <c r="C1938" s="14">
        <v>3</v>
      </c>
      <c r="D1938" s="14">
        <v>4</v>
      </c>
      <c r="E1938" s="14">
        <v>41.455533218933702</v>
      </c>
    </row>
    <row r="1939" spans="2:5" x14ac:dyDescent="0.2">
      <c r="B1939" s="14">
        <v>2006</v>
      </c>
      <c r="C1939" s="14">
        <v>3</v>
      </c>
      <c r="D1939" s="14">
        <v>5</v>
      </c>
      <c r="E1939" s="14">
        <v>22.055692733690396</v>
      </c>
    </row>
    <row r="1940" spans="2:5" x14ac:dyDescent="0.2">
      <c r="B1940" s="14">
        <v>2006</v>
      </c>
      <c r="C1940" s="14">
        <v>3</v>
      </c>
      <c r="D1940" s="14">
        <v>6</v>
      </c>
      <c r="E1940" s="14">
        <v>49.444576680623115</v>
      </c>
    </row>
    <row r="1941" spans="2:5" x14ac:dyDescent="0.2">
      <c r="B1941" s="14">
        <v>2006</v>
      </c>
      <c r="C1941" s="14">
        <v>3</v>
      </c>
      <c r="D1941" s="14">
        <v>7</v>
      </c>
      <c r="E1941" s="14">
        <v>41.369294478124552</v>
      </c>
    </row>
    <row r="1942" spans="2:5" x14ac:dyDescent="0.2">
      <c r="B1942" s="14">
        <v>2006</v>
      </c>
      <c r="C1942" s="14">
        <v>3</v>
      </c>
      <c r="D1942" s="14">
        <v>8</v>
      </c>
      <c r="E1942" s="14">
        <v>56.13450275057928</v>
      </c>
    </row>
    <row r="1943" spans="2:5" x14ac:dyDescent="0.2">
      <c r="B1943" s="14">
        <v>2006</v>
      </c>
      <c r="C1943" s="14">
        <v>3</v>
      </c>
      <c r="D1943" s="14">
        <v>9</v>
      </c>
      <c r="E1943" s="14">
        <v>31.36769522009147</v>
      </c>
    </row>
    <row r="1944" spans="2:5" x14ac:dyDescent="0.2">
      <c r="B1944" s="14">
        <v>2006</v>
      </c>
      <c r="C1944" s="14">
        <v>3</v>
      </c>
      <c r="D1944" s="14">
        <v>10</v>
      </c>
      <c r="E1944" s="14">
        <v>44.773855397545731</v>
      </c>
    </row>
    <row r="1945" spans="2:5" x14ac:dyDescent="0.2">
      <c r="B1945" s="14">
        <v>2006</v>
      </c>
      <c r="C1945" s="14">
        <v>3</v>
      </c>
      <c r="D1945" s="14">
        <v>11</v>
      </c>
      <c r="E1945" s="14">
        <v>31.779235141097562</v>
      </c>
    </row>
    <row r="1946" spans="2:5" x14ac:dyDescent="0.2">
      <c r="B1946" s="14">
        <v>2006</v>
      </c>
      <c r="C1946" s="14">
        <v>3</v>
      </c>
      <c r="D1946" s="14">
        <v>12</v>
      </c>
      <c r="E1946" s="14">
        <v>24.900520941463416</v>
      </c>
    </row>
    <row r="1947" spans="2:5" x14ac:dyDescent="0.2">
      <c r="B1947" s="14">
        <v>2006</v>
      </c>
      <c r="C1947" s="14">
        <v>3</v>
      </c>
      <c r="D1947" s="14">
        <v>13</v>
      </c>
      <c r="E1947" s="14">
        <v>16.016811538414633</v>
      </c>
    </row>
    <row r="1948" spans="2:5" x14ac:dyDescent="0.2">
      <c r="B1948" s="14">
        <v>2006</v>
      </c>
      <c r="C1948" s="14">
        <v>3</v>
      </c>
      <c r="D1948" s="14">
        <v>14</v>
      </c>
      <c r="E1948" s="14">
        <v>43.348214017256097</v>
      </c>
    </row>
    <row r="1949" spans="2:5" x14ac:dyDescent="0.2">
      <c r="B1949" s="14">
        <v>2006</v>
      </c>
      <c r="C1949" s="14">
        <v>4</v>
      </c>
      <c r="D1949" s="14">
        <v>1</v>
      </c>
      <c r="E1949" s="14">
        <v>46.658988624990869</v>
      </c>
    </row>
    <row r="1950" spans="2:5" x14ac:dyDescent="0.2">
      <c r="B1950" s="14">
        <v>2006</v>
      </c>
      <c r="C1950" s="14">
        <v>4</v>
      </c>
      <c r="D1950" s="14">
        <v>2</v>
      </c>
      <c r="E1950" s="14">
        <v>36.773857347743537</v>
      </c>
    </row>
    <row r="1951" spans="2:5" x14ac:dyDescent="0.2">
      <c r="B1951" s="14">
        <v>2006</v>
      </c>
      <c r="C1951" s="14">
        <v>4</v>
      </c>
      <c r="D1951" s="14">
        <v>3</v>
      </c>
      <c r="E1951" s="14">
        <v>44.548485527968452</v>
      </c>
    </row>
    <row r="1952" spans="2:5" x14ac:dyDescent="0.2">
      <c r="B1952" s="14">
        <v>2006</v>
      </c>
      <c r="C1952" s="14">
        <v>4</v>
      </c>
      <c r="D1952" s="14">
        <v>4</v>
      </c>
      <c r="E1952" s="14">
        <v>39.776713425901626</v>
      </c>
    </row>
    <row r="1953" spans="2:5" x14ac:dyDescent="0.2">
      <c r="B1953" s="14">
        <v>2006</v>
      </c>
      <c r="C1953" s="14">
        <v>4</v>
      </c>
      <c r="D1953" s="14">
        <v>5</v>
      </c>
      <c r="E1953" s="14">
        <v>33.257605057141809</v>
      </c>
    </row>
    <row r="1954" spans="2:5" x14ac:dyDescent="0.2">
      <c r="B1954" s="14">
        <v>2006</v>
      </c>
      <c r="C1954" s="14">
        <v>4</v>
      </c>
      <c r="D1954" s="14">
        <v>6</v>
      </c>
      <c r="E1954" s="14">
        <v>30.164752714179112</v>
      </c>
    </row>
    <row r="1955" spans="2:5" x14ac:dyDescent="0.2">
      <c r="B1955" s="14">
        <v>2006</v>
      </c>
      <c r="C1955" s="14">
        <v>4</v>
      </c>
      <c r="D1955" s="14">
        <v>7</v>
      </c>
      <c r="E1955" s="14">
        <v>41.672088705432117</v>
      </c>
    </row>
    <row r="1956" spans="2:5" x14ac:dyDescent="0.2">
      <c r="B1956" s="14">
        <v>2006</v>
      </c>
      <c r="C1956" s="14">
        <v>4</v>
      </c>
      <c r="D1956" s="14">
        <v>8</v>
      </c>
      <c r="E1956" s="14">
        <v>61.933121786585382</v>
      </c>
    </row>
    <row r="1957" spans="2:5" x14ac:dyDescent="0.2">
      <c r="B1957" s="14">
        <v>2006</v>
      </c>
      <c r="C1957" s="14">
        <v>4</v>
      </c>
      <c r="D1957" s="14">
        <v>9</v>
      </c>
      <c r="E1957" s="14">
        <v>62.709264374725628</v>
      </c>
    </row>
    <row r="1958" spans="2:5" x14ac:dyDescent="0.2">
      <c r="B1958" s="14">
        <v>2006</v>
      </c>
      <c r="C1958" s="14">
        <v>4</v>
      </c>
      <c r="D1958" s="14">
        <v>10</v>
      </c>
      <c r="E1958" s="14">
        <v>23.06291610512195</v>
      </c>
    </row>
    <row r="1959" spans="2:5" x14ac:dyDescent="0.2">
      <c r="B1959" s="14">
        <v>2006</v>
      </c>
      <c r="C1959" s="14">
        <v>4</v>
      </c>
      <c r="D1959" s="14">
        <v>11</v>
      </c>
      <c r="E1959" s="14">
        <v>56.251545427134154</v>
      </c>
    </row>
    <row r="1960" spans="2:5" x14ac:dyDescent="0.2">
      <c r="B1960" s="14">
        <v>2006</v>
      </c>
      <c r="C1960" s="14">
        <v>4</v>
      </c>
      <c r="D1960" s="14">
        <v>12</v>
      </c>
      <c r="E1960" s="14">
        <v>48.693724698185967</v>
      </c>
    </row>
    <row r="1961" spans="2:5" x14ac:dyDescent="0.2">
      <c r="B1961" s="14">
        <v>2006</v>
      </c>
      <c r="C1961" s="14">
        <v>4</v>
      </c>
      <c r="D1961" s="14">
        <v>13</v>
      </c>
      <c r="E1961" s="14">
        <v>25.047494661280489</v>
      </c>
    </row>
    <row r="1962" spans="2:5" x14ac:dyDescent="0.2">
      <c r="B1962" s="14">
        <v>2006</v>
      </c>
      <c r="C1962" s="14">
        <v>4</v>
      </c>
      <c r="D1962" s="14">
        <v>14</v>
      </c>
      <c r="E1962" s="14">
        <v>62.027027097682932</v>
      </c>
    </row>
    <row r="1963" spans="2:5" x14ac:dyDescent="0.2">
      <c r="B1963" s="14">
        <v>2007</v>
      </c>
      <c r="C1963" s="14">
        <v>1</v>
      </c>
      <c r="D1963" s="14">
        <v>1</v>
      </c>
      <c r="E1963" s="14">
        <v>36.944938333333333</v>
      </c>
    </row>
    <row r="1964" spans="2:5" x14ac:dyDescent="0.2">
      <c r="B1964" s="14">
        <v>2007</v>
      </c>
      <c r="C1964" s="14">
        <v>1</v>
      </c>
      <c r="D1964" s="14">
        <v>2</v>
      </c>
      <c r="E1964" s="14">
        <v>29.284114999999996</v>
      </c>
    </row>
    <row r="1965" spans="2:5" x14ac:dyDescent="0.2">
      <c r="B1965" s="14">
        <v>2007</v>
      </c>
      <c r="C1965" s="14">
        <v>1</v>
      </c>
      <c r="D1965" s="14">
        <v>3</v>
      </c>
      <c r="E1965" s="14">
        <v>56.714804999999998</v>
      </c>
    </row>
    <row r="1966" spans="2:5" x14ac:dyDescent="0.2">
      <c r="B1966" s="14">
        <v>2007</v>
      </c>
      <c r="C1966" s="14">
        <v>1</v>
      </c>
      <c r="D1966" s="14">
        <v>4</v>
      </c>
      <c r="E1966" s="14">
        <v>51.765070000000009</v>
      </c>
    </row>
    <row r="1967" spans="2:5" x14ac:dyDescent="0.2">
      <c r="B1967" s="14">
        <v>2007</v>
      </c>
      <c r="C1967" s="14">
        <v>1</v>
      </c>
      <c r="D1967" s="14">
        <v>5</v>
      </c>
      <c r="E1967" s="14">
        <v>38.660264999999995</v>
      </c>
    </row>
    <row r="1968" spans="2:5" x14ac:dyDescent="0.2">
      <c r="B1968" s="14">
        <v>2007</v>
      </c>
      <c r="C1968" s="14">
        <v>1</v>
      </c>
      <c r="D1968" s="14">
        <v>6</v>
      </c>
      <c r="E1968" s="14">
        <v>42.352578333333341</v>
      </c>
    </row>
    <row r="1969" spans="2:5" x14ac:dyDescent="0.2">
      <c r="B1969" s="14">
        <v>2007</v>
      </c>
      <c r="C1969" s="14">
        <v>1</v>
      </c>
      <c r="D1969" s="14">
        <v>7</v>
      </c>
      <c r="E1969" s="14">
        <v>50.311403333333331</v>
      </c>
    </row>
    <row r="1970" spans="2:5" x14ac:dyDescent="0.2">
      <c r="B1970" s="14">
        <v>2007</v>
      </c>
      <c r="C1970" s="14">
        <v>1</v>
      </c>
      <c r="D1970" s="14">
        <v>8</v>
      </c>
      <c r="E1970" s="14" t="s">
        <v>17</v>
      </c>
    </row>
    <row r="1971" spans="2:5" x14ac:dyDescent="0.2">
      <c r="B1971" s="14">
        <v>2007</v>
      </c>
      <c r="C1971" s="14">
        <v>1</v>
      </c>
      <c r="D1971" s="14">
        <v>9</v>
      </c>
      <c r="E1971" s="14" t="s">
        <v>17</v>
      </c>
    </row>
    <row r="1972" spans="2:5" x14ac:dyDescent="0.2">
      <c r="B1972" s="14">
        <v>2007</v>
      </c>
      <c r="C1972" s="14">
        <v>1</v>
      </c>
      <c r="D1972" s="14">
        <v>10</v>
      </c>
      <c r="E1972" s="14" t="s">
        <v>17</v>
      </c>
    </row>
    <row r="1973" spans="2:5" x14ac:dyDescent="0.2">
      <c r="B1973" s="14">
        <v>2007</v>
      </c>
      <c r="C1973" s="14">
        <v>1</v>
      </c>
      <c r="D1973" s="14">
        <v>11</v>
      </c>
      <c r="E1973" s="14" t="s">
        <v>17</v>
      </c>
    </row>
    <row r="1974" spans="2:5" x14ac:dyDescent="0.2">
      <c r="B1974" s="14">
        <v>2007</v>
      </c>
      <c r="C1974" s="14">
        <v>1</v>
      </c>
      <c r="D1974" s="14">
        <v>12</v>
      </c>
      <c r="E1974" s="14" t="s">
        <v>17</v>
      </c>
    </row>
    <row r="1975" spans="2:5" x14ac:dyDescent="0.2">
      <c r="B1975" s="14">
        <v>2007</v>
      </c>
      <c r="C1975" s="14">
        <v>1</v>
      </c>
      <c r="D1975" s="14">
        <v>13</v>
      </c>
      <c r="E1975" s="14" t="s">
        <v>17</v>
      </c>
    </row>
    <row r="1976" spans="2:5" x14ac:dyDescent="0.2">
      <c r="B1976" s="14">
        <v>2007</v>
      </c>
      <c r="C1976" s="14">
        <v>1</v>
      </c>
      <c r="D1976" s="14">
        <v>14</v>
      </c>
      <c r="E1976" s="14" t="s">
        <v>17</v>
      </c>
    </row>
    <row r="1977" spans="2:5" x14ac:dyDescent="0.2">
      <c r="B1977" s="14">
        <v>2007</v>
      </c>
      <c r="C1977" s="14">
        <v>2</v>
      </c>
      <c r="D1977" s="14">
        <v>1</v>
      </c>
      <c r="E1977" s="14">
        <v>30.556073333333337</v>
      </c>
    </row>
    <row r="1978" spans="2:5" x14ac:dyDescent="0.2">
      <c r="B1978" s="14">
        <v>2007</v>
      </c>
      <c r="C1978" s="14">
        <v>2</v>
      </c>
      <c r="D1978" s="14">
        <v>2</v>
      </c>
      <c r="E1978" s="14">
        <v>45.906793333333333</v>
      </c>
    </row>
    <row r="1979" spans="2:5" x14ac:dyDescent="0.2">
      <c r="B1979" s="14">
        <v>2007</v>
      </c>
      <c r="C1979" s="14">
        <v>2</v>
      </c>
      <c r="D1979" s="14">
        <v>3</v>
      </c>
      <c r="E1979" s="14">
        <v>43.34834</v>
      </c>
    </row>
    <row r="1980" spans="2:5" x14ac:dyDescent="0.2">
      <c r="B1980" s="14">
        <v>2007</v>
      </c>
      <c r="C1980" s="14">
        <v>2</v>
      </c>
      <c r="D1980" s="14">
        <v>4</v>
      </c>
      <c r="E1980" s="14">
        <v>56.031581666666661</v>
      </c>
    </row>
    <row r="1981" spans="2:5" x14ac:dyDescent="0.2">
      <c r="B1981" s="14">
        <v>2007</v>
      </c>
      <c r="C1981" s="14">
        <v>2</v>
      </c>
      <c r="D1981" s="14">
        <v>5</v>
      </c>
      <c r="E1981" s="14">
        <v>62.253275000000009</v>
      </c>
    </row>
    <row r="1982" spans="2:5" x14ac:dyDescent="0.2">
      <c r="B1982" s="14">
        <v>2007</v>
      </c>
      <c r="C1982" s="14">
        <v>2</v>
      </c>
      <c r="D1982" s="14">
        <v>6</v>
      </c>
      <c r="E1982" s="14" t="s">
        <v>17</v>
      </c>
    </row>
    <row r="1983" spans="2:5" x14ac:dyDescent="0.2">
      <c r="B1983" s="14">
        <v>2007</v>
      </c>
      <c r="C1983" s="14">
        <v>2</v>
      </c>
      <c r="D1983" s="14">
        <v>7</v>
      </c>
      <c r="E1983" s="14" t="s">
        <v>17</v>
      </c>
    </row>
    <row r="1984" spans="2:5" x14ac:dyDescent="0.2">
      <c r="B1984" s="14">
        <v>2007</v>
      </c>
      <c r="C1984" s="14">
        <v>2</v>
      </c>
      <c r="D1984" s="14">
        <v>8</v>
      </c>
      <c r="E1984" s="14" t="s">
        <v>17</v>
      </c>
    </row>
    <row r="1985" spans="2:5" x14ac:dyDescent="0.2">
      <c r="B1985" s="14">
        <v>2007</v>
      </c>
      <c r="C1985" s="14">
        <v>2</v>
      </c>
      <c r="D1985" s="14">
        <v>9</v>
      </c>
      <c r="E1985" s="14" t="s">
        <v>17</v>
      </c>
    </row>
    <row r="1986" spans="2:5" x14ac:dyDescent="0.2">
      <c r="B1986" s="14">
        <v>2007</v>
      </c>
      <c r="C1986" s="14">
        <v>2</v>
      </c>
      <c r="D1986" s="14">
        <v>10</v>
      </c>
      <c r="E1986" s="14" t="s">
        <v>17</v>
      </c>
    </row>
    <row r="1987" spans="2:5" x14ac:dyDescent="0.2">
      <c r="B1987" s="14">
        <v>2007</v>
      </c>
      <c r="C1987" s="14">
        <v>2</v>
      </c>
      <c r="D1987" s="14">
        <v>11</v>
      </c>
      <c r="E1987" s="14" t="s">
        <v>17</v>
      </c>
    </row>
    <row r="1988" spans="2:5" x14ac:dyDescent="0.2">
      <c r="B1988" s="14">
        <v>2007</v>
      </c>
      <c r="C1988" s="14">
        <v>2</v>
      </c>
      <c r="D1988" s="14">
        <v>12</v>
      </c>
      <c r="E1988" s="14" t="s">
        <v>17</v>
      </c>
    </row>
    <row r="1989" spans="2:5" x14ac:dyDescent="0.2">
      <c r="B1989" s="14">
        <v>2007</v>
      </c>
      <c r="C1989" s="14">
        <v>2</v>
      </c>
      <c r="D1989" s="14">
        <v>13</v>
      </c>
      <c r="E1989" s="14" t="s">
        <v>17</v>
      </c>
    </row>
    <row r="1990" spans="2:5" x14ac:dyDescent="0.2">
      <c r="B1990" s="14">
        <v>2007</v>
      </c>
      <c r="C1990" s="14">
        <v>2</v>
      </c>
      <c r="D1990" s="14">
        <v>14</v>
      </c>
      <c r="E1990" s="14" t="s">
        <v>17</v>
      </c>
    </row>
    <row r="1991" spans="2:5" x14ac:dyDescent="0.2">
      <c r="B1991" s="14">
        <v>2007</v>
      </c>
      <c r="C1991" s="14">
        <v>3</v>
      </c>
      <c r="D1991" s="14">
        <v>1</v>
      </c>
      <c r="E1991" s="14">
        <v>45.114545000000014</v>
      </c>
    </row>
    <row r="1992" spans="2:5" x14ac:dyDescent="0.2">
      <c r="B1992" s="14">
        <v>2007</v>
      </c>
      <c r="C1992" s="14">
        <v>3</v>
      </c>
      <c r="D1992" s="14">
        <v>2</v>
      </c>
      <c r="E1992" s="14">
        <v>39.030949999999997</v>
      </c>
    </row>
    <row r="1993" spans="2:5" x14ac:dyDescent="0.2">
      <c r="B1993" s="14">
        <v>2007</v>
      </c>
      <c r="C1993" s="14">
        <v>3</v>
      </c>
      <c r="D1993" s="14">
        <v>3</v>
      </c>
      <c r="E1993" s="14">
        <v>41.712965000000011</v>
      </c>
    </row>
    <row r="1994" spans="2:5" x14ac:dyDescent="0.2">
      <c r="B1994" s="14">
        <v>2007</v>
      </c>
      <c r="C1994" s="14">
        <v>3</v>
      </c>
      <c r="D1994" s="14">
        <v>4</v>
      </c>
      <c r="E1994" s="14">
        <v>46.51733333333334</v>
      </c>
    </row>
    <row r="1995" spans="2:5" x14ac:dyDescent="0.2">
      <c r="B1995" s="14">
        <v>2007</v>
      </c>
      <c r="C1995" s="14">
        <v>3</v>
      </c>
      <c r="D1995" s="14">
        <v>5</v>
      </c>
      <c r="E1995" s="14">
        <v>38.871046666666658</v>
      </c>
    </row>
    <row r="1996" spans="2:5" x14ac:dyDescent="0.2">
      <c r="B1996" s="14">
        <v>2007</v>
      </c>
      <c r="C1996" s="14">
        <v>3</v>
      </c>
      <c r="D1996" s="14">
        <v>6</v>
      </c>
      <c r="E1996" s="14" t="s">
        <v>17</v>
      </c>
    </row>
    <row r="1997" spans="2:5" x14ac:dyDescent="0.2">
      <c r="B1997" s="14">
        <v>2007</v>
      </c>
      <c r="C1997" s="14">
        <v>3</v>
      </c>
      <c r="D1997" s="14">
        <v>7</v>
      </c>
      <c r="E1997" s="14" t="s">
        <v>17</v>
      </c>
    </row>
    <row r="1998" spans="2:5" x14ac:dyDescent="0.2">
      <c r="B1998" s="14">
        <v>2007</v>
      </c>
      <c r="C1998" s="14">
        <v>3</v>
      </c>
      <c r="D1998" s="14">
        <v>8</v>
      </c>
      <c r="E1998" s="14" t="s">
        <v>17</v>
      </c>
    </row>
    <row r="1999" spans="2:5" x14ac:dyDescent="0.2">
      <c r="B1999" s="14">
        <v>2007</v>
      </c>
      <c r="C1999" s="14">
        <v>3</v>
      </c>
      <c r="D1999" s="14">
        <v>9</v>
      </c>
      <c r="E1999" s="14" t="s">
        <v>17</v>
      </c>
    </row>
    <row r="2000" spans="2:5" x14ac:dyDescent="0.2">
      <c r="B2000" s="14">
        <v>2007</v>
      </c>
      <c r="C2000" s="14">
        <v>3</v>
      </c>
      <c r="D2000" s="14">
        <v>10</v>
      </c>
      <c r="E2000" s="14" t="s">
        <v>17</v>
      </c>
    </row>
    <row r="2001" spans="2:5" x14ac:dyDescent="0.2">
      <c r="B2001" s="14">
        <v>2007</v>
      </c>
      <c r="C2001" s="14">
        <v>3</v>
      </c>
      <c r="D2001" s="14">
        <v>11</v>
      </c>
      <c r="E2001" s="14" t="s">
        <v>17</v>
      </c>
    </row>
    <row r="2002" spans="2:5" x14ac:dyDescent="0.2">
      <c r="B2002" s="14">
        <v>2007</v>
      </c>
      <c r="C2002" s="14">
        <v>3</v>
      </c>
      <c r="D2002" s="14">
        <v>12</v>
      </c>
      <c r="E2002" s="14" t="s">
        <v>17</v>
      </c>
    </row>
    <row r="2003" spans="2:5" x14ac:dyDescent="0.2">
      <c r="B2003" s="14">
        <v>2007</v>
      </c>
      <c r="C2003" s="14">
        <v>3</v>
      </c>
      <c r="D2003" s="14">
        <v>13</v>
      </c>
      <c r="E2003" s="14" t="s">
        <v>17</v>
      </c>
    </row>
    <row r="2004" spans="2:5" x14ac:dyDescent="0.2">
      <c r="B2004" s="14">
        <v>2007</v>
      </c>
      <c r="C2004" s="14">
        <v>3</v>
      </c>
      <c r="D2004" s="14">
        <v>14</v>
      </c>
      <c r="E2004" s="14" t="s">
        <v>17</v>
      </c>
    </row>
    <row r="2005" spans="2:5" x14ac:dyDescent="0.2">
      <c r="B2005" s="14">
        <v>2007</v>
      </c>
      <c r="C2005" s="14">
        <v>4</v>
      </c>
      <c r="D2005" s="14">
        <v>1</v>
      </c>
      <c r="E2005" s="14">
        <v>33.957653333333333</v>
      </c>
    </row>
    <row r="2006" spans="2:5" x14ac:dyDescent="0.2">
      <c r="B2006" s="14">
        <v>2007</v>
      </c>
      <c r="C2006" s="14">
        <v>4</v>
      </c>
      <c r="D2006" s="14">
        <v>2</v>
      </c>
      <c r="E2006" s="14">
        <v>40.695398333333337</v>
      </c>
    </row>
    <row r="2007" spans="2:5" x14ac:dyDescent="0.2">
      <c r="B2007" s="14">
        <v>2007</v>
      </c>
      <c r="C2007" s="14">
        <v>4</v>
      </c>
      <c r="D2007" s="14">
        <v>3</v>
      </c>
      <c r="E2007" s="14">
        <v>47.280508333333337</v>
      </c>
    </row>
    <row r="2008" spans="2:5" x14ac:dyDescent="0.2">
      <c r="B2008" s="14">
        <v>2007</v>
      </c>
      <c r="C2008" s="14">
        <v>4</v>
      </c>
      <c r="D2008" s="14">
        <v>4</v>
      </c>
      <c r="E2008" s="14">
        <v>52.608196666666664</v>
      </c>
    </row>
    <row r="2009" spans="2:5" x14ac:dyDescent="0.2">
      <c r="B2009" s="14">
        <v>2007</v>
      </c>
      <c r="C2009" s="14">
        <v>4</v>
      </c>
      <c r="D2009" s="14">
        <v>5</v>
      </c>
      <c r="E2009" s="14">
        <v>46.386503333333344</v>
      </c>
    </row>
    <row r="2010" spans="2:5" x14ac:dyDescent="0.2">
      <c r="B2010" s="14">
        <v>2007</v>
      </c>
      <c r="C2010" s="14">
        <v>4</v>
      </c>
      <c r="D2010" s="14">
        <v>6</v>
      </c>
      <c r="E2010" s="14" t="s">
        <v>17</v>
      </c>
    </row>
    <row r="2011" spans="2:5" x14ac:dyDescent="0.2">
      <c r="B2011" s="14">
        <v>2007</v>
      </c>
      <c r="C2011" s="14">
        <v>4</v>
      </c>
      <c r="D2011" s="14">
        <v>7</v>
      </c>
      <c r="E2011" s="14" t="s">
        <v>17</v>
      </c>
    </row>
    <row r="2012" spans="2:5" x14ac:dyDescent="0.2">
      <c r="B2012" s="14">
        <v>2007</v>
      </c>
      <c r="C2012" s="14">
        <v>4</v>
      </c>
      <c r="D2012" s="14">
        <v>8</v>
      </c>
      <c r="E2012" s="14" t="s">
        <v>17</v>
      </c>
    </row>
    <row r="2013" spans="2:5" x14ac:dyDescent="0.2">
      <c r="B2013" s="14">
        <v>2007</v>
      </c>
      <c r="C2013" s="14">
        <v>4</v>
      </c>
      <c r="D2013" s="14">
        <v>9</v>
      </c>
      <c r="E2013" s="14" t="s">
        <v>17</v>
      </c>
    </row>
    <row r="2014" spans="2:5" x14ac:dyDescent="0.2">
      <c r="B2014" s="14">
        <v>2007</v>
      </c>
      <c r="C2014" s="14">
        <v>4</v>
      </c>
      <c r="D2014" s="14">
        <v>10</v>
      </c>
      <c r="E2014" s="14" t="s">
        <v>17</v>
      </c>
    </row>
    <row r="2015" spans="2:5" x14ac:dyDescent="0.2">
      <c r="B2015" s="14">
        <v>2007</v>
      </c>
      <c r="C2015" s="14">
        <v>4</v>
      </c>
      <c r="D2015" s="14">
        <v>11</v>
      </c>
      <c r="E2015" s="14" t="s">
        <v>17</v>
      </c>
    </row>
    <row r="2016" spans="2:5" x14ac:dyDescent="0.2">
      <c r="B2016" s="14">
        <v>2007</v>
      </c>
      <c r="C2016" s="14">
        <v>4</v>
      </c>
      <c r="D2016" s="14">
        <v>12</v>
      </c>
      <c r="E2016" s="14" t="s">
        <v>17</v>
      </c>
    </row>
    <row r="2017" spans="2:5" x14ac:dyDescent="0.2">
      <c r="B2017" s="14">
        <v>2007</v>
      </c>
      <c r="C2017" s="14">
        <v>4</v>
      </c>
      <c r="D2017" s="14">
        <v>13</v>
      </c>
      <c r="E2017" s="14" t="s">
        <v>17</v>
      </c>
    </row>
    <row r="2018" spans="2:5" x14ac:dyDescent="0.2">
      <c r="B2018" s="14">
        <v>2007</v>
      </c>
      <c r="C2018" s="14">
        <v>4</v>
      </c>
      <c r="D2018" s="14">
        <v>14</v>
      </c>
      <c r="E2018" s="14" t="s">
        <v>17</v>
      </c>
    </row>
    <row r="2019" spans="2:5" x14ac:dyDescent="0.2">
      <c r="B2019" s="14">
        <v>2008</v>
      </c>
      <c r="C2019" s="14">
        <v>1</v>
      </c>
      <c r="D2019" s="14">
        <v>1</v>
      </c>
      <c r="E2019" s="14">
        <v>39.478870270124993</v>
      </c>
    </row>
    <row r="2020" spans="2:5" x14ac:dyDescent="0.2">
      <c r="B2020" s="14">
        <v>2008</v>
      </c>
      <c r="C2020" s="14">
        <v>1</v>
      </c>
      <c r="D2020" s="14">
        <v>2</v>
      </c>
      <c r="E2020" s="14">
        <v>32.362660605000002</v>
      </c>
    </row>
    <row r="2021" spans="2:5" x14ac:dyDescent="0.2">
      <c r="B2021" s="14">
        <v>2008</v>
      </c>
      <c r="C2021" s="14">
        <v>1</v>
      </c>
      <c r="D2021" s="14">
        <v>3</v>
      </c>
      <c r="E2021" s="14">
        <v>54.159691634812496</v>
      </c>
    </row>
    <row r="2022" spans="2:5" x14ac:dyDescent="0.2">
      <c r="B2022" s="14">
        <v>2008</v>
      </c>
      <c r="C2022" s="14">
        <v>1</v>
      </c>
      <c r="D2022" s="14">
        <v>4</v>
      </c>
      <c r="E2022" s="14">
        <v>60.857683132950001</v>
      </c>
    </row>
    <row r="2023" spans="2:5" x14ac:dyDescent="0.2">
      <c r="B2023" s="14">
        <v>2008</v>
      </c>
      <c r="C2023" s="14">
        <v>1</v>
      </c>
      <c r="D2023" s="14">
        <v>5</v>
      </c>
      <c r="E2023" s="14">
        <v>77.020953836062517</v>
      </c>
    </row>
    <row r="2024" spans="2:5" x14ac:dyDescent="0.2">
      <c r="B2024" s="14">
        <v>2008</v>
      </c>
      <c r="C2024" s="14">
        <v>1</v>
      </c>
      <c r="D2024" s="14">
        <v>6</v>
      </c>
      <c r="E2024" s="14">
        <v>88.462471529024995</v>
      </c>
    </row>
    <row r="2025" spans="2:5" x14ac:dyDescent="0.2">
      <c r="B2025" s="14">
        <v>2008</v>
      </c>
      <c r="C2025" s="14">
        <v>1</v>
      </c>
      <c r="D2025" s="14">
        <v>7</v>
      </c>
      <c r="E2025" s="14">
        <v>87.948338865749989</v>
      </c>
    </row>
    <row r="2026" spans="2:5" x14ac:dyDescent="0.2">
      <c r="B2026" s="14">
        <v>2008</v>
      </c>
      <c r="C2026" s="14">
        <v>1</v>
      </c>
      <c r="D2026" s="14">
        <v>8</v>
      </c>
      <c r="E2026" s="14">
        <v>69.261203441512478</v>
      </c>
    </row>
    <row r="2027" spans="2:5" x14ac:dyDescent="0.2">
      <c r="B2027" s="14">
        <v>2008</v>
      </c>
      <c r="C2027" s="14">
        <v>1</v>
      </c>
      <c r="D2027" s="14">
        <v>9</v>
      </c>
      <c r="E2027" s="14">
        <v>72.296397508500007</v>
      </c>
    </row>
    <row r="2028" spans="2:5" x14ac:dyDescent="0.2">
      <c r="B2028" s="14">
        <v>2008</v>
      </c>
      <c r="C2028" s="14">
        <v>1</v>
      </c>
      <c r="D2028" s="14">
        <v>10</v>
      </c>
      <c r="E2028" s="14">
        <v>76.902705928124988</v>
      </c>
    </row>
    <row r="2029" spans="2:5" x14ac:dyDescent="0.2">
      <c r="B2029" s="14">
        <v>2008</v>
      </c>
      <c r="C2029" s="14">
        <v>1</v>
      </c>
      <c r="D2029" s="14">
        <v>11</v>
      </c>
      <c r="E2029" s="14">
        <v>86.756698256250004</v>
      </c>
    </row>
    <row r="2030" spans="2:5" x14ac:dyDescent="0.2">
      <c r="B2030" s="14">
        <v>2008</v>
      </c>
      <c r="C2030" s="14">
        <v>1</v>
      </c>
      <c r="D2030" s="14">
        <v>12</v>
      </c>
      <c r="E2030" s="14">
        <v>86.559618409687516</v>
      </c>
    </row>
    <row r="2031" spans="2:5" x14ac:dyDescent="0.2">
      <c r="B2031" s="14">
        <v>2008</v>
      </c>
      <c r="C2031" s="14">
        <v>1</v>
      </c>
      <c r="D2031" s="14">
        <v>13</v>
      </c>
      <c r="E2031" s="14">
        <v>86.381139919593764</v>
      </c>
    </row>
    <row r="2032" spans="2:5" x14ac:dyDescent="0.2">
      <c r="B2032" s="14">
        <v>2008</v>
      </c>
      <c r="C2032" s="14">
        <v>1</v>
      </c>
      <c r="D2032" s="14">
        <v>14</v>
      </c>
      <c r="E2032" s="14">
        <v>75.759642818062503</v>
      </c>
    </row>
    <row r="2033" spans="2:5" x14ac:dyDescent="0.2">
      <c r="B2033" s="14">
        <v>2008</v>
      </c>
      <c r="C2033" s="14">
        <v>2</v>
      </c>
      <c r="D2033" s="14">
        <v>1</v>
      </c>
      <c r="E2033" s="14">
        <v>39.004438054725</v>
      </c>
    </row>
    <row r="2034" spans="2:5" x14ac:dyDescent="0.2">
      <c r="B2034" s="14">
        <v>2008</v>
      </c>
      <c r="C2034" s="14">
        <v>2</v>
      </c>
      <c r="D2034" s="14">
        <v>2</v>
      </c>
      <c r="E2034" s="14">
        <v>39.554476182375012</v>
      </c>
    </row>
    <row r="2035" spans="2:5" x14ac:dyDescent="0.2">
      <c r="B2035" s="14">
        <v>2008</v>
      </c>
      <c r="C2035" s="14">
        <v>2</v>
      </c>
      <c r="D2035" s="14">
        <v>3</v>
      </c>
      <c r="E2035" s="14">
        <v>54.514435358625001</v>
      </c>
    </row>
    <row r="2036" spans="2:5" x14ac:dyDescent="0.2">
      <c r="B2036" s="14">
        <v>2008</v>
      </c>
      <c r="C2036" s="14">
        <v>2</v>
      </c>
      <c r="D2036" s="14">
        <v>4</v>
      </c>
      <c r="E2036" s="14">
        <v>55.564156287956251</v>
      </c>
    </row>
    <row r="2037" spans="2:5" x14ac:dyDescent="0.2">
      <c r="B2037" s="14">
        <v>2008</v>
      </c>
      <c r="C2037" s="14">
        <v>2</v>
      </c>
      <c r="D2037" s="14">
        <v>5</v>
      </c>
      <c r="E2037" s="14">
        <v>79.480816268906239</v>
      </c>
    </row>
    <row r="2038" spans="2:5" x14ac:dyDescent="0.2">
      <c r="B2038" s="14">
        <v>2008</v>
      </c>
      <c r="C2038" s="14">
        <v>2</v>
      </c>
      <c r="D2038" s="14">
        <v>6</v>
      </c>
      <c r="E2038" s="14">
        <v>85.345448672549992</v>
      </c>
    </row>
    <row r="2039" spans="2:5" x14ac:dyDescent="0.2">
      <c r="B2039" s="14">
        <v>2008</v>
      </c>
      <c r="C2039" s="14">
        <v>2</v>
      </c>
      <c r="D2039" s="14">
        <v>7</v>
      </c>
      <c r="E2039" s="14">
        <v>87.840637412343739</v>
      </c>
    </row>
    <row r="2040" spans="2:5" x14ac:dyDescent="0.2">
      <c r="B2040" s="14">
        <v>2008</v>
      </c>
      <c r="C2040" s="14">
        <v>2</v>
      </c>
      <c r="D2040" s="14">
        <v>8</v>
      </c>
      <c r="E2040" s="14">
        <v>82.317577572450006</v>
      </c>
    </row>
    <row r="2041" spans="2:5" x14ac:dyDescent="0.2">
      <c r="B2041" s="14">
        <v>2008</v>
      </c>
      <c r="C2041" s="14">
        <v>2</v>
      </c>
      <c r="D2041" s="14">
        <v>9</v>
      </c>
      <c r="E2041" s="14">
        <v>78.846516015299997</v>
      </c>
    </row>
    <row r="2042" spans="2:5" x14ac:dyDescent="0.2">
      <c r="B2042" s="14">
        <v>2008</v>
      </c>
      <c r="C2042" s="14">
        <v>2</v>
      </c>
      <c r="D2042" s="14">
        <v>10</v>
      </c>
      <c r="E2042" s="14">
        <v>86.452052647949998</v>
      </c>
    </row>
    <row r="2043" spans="2:5" x14ac:dyDescent="0.2">
      <c r="B2043" s="14">
        <v>2008</v>
      </c>
      <c r="C2043" s="14">
        <v>2</v>
      </c>
      <c r="D2043" s="14">
        <v>11</v>
      </c>
      <c r="E2043" s="14">
        <v>86.255172882449997</v>
      </c>
    </row>
    <row r="2044" spans="2:5" x14ac:dyDescent="0.2">
      <c r="B2044" s="14">
        <v>2008</v>
      </c>
      <c r="C2044" s="14">
        <v>2</v>
      </c>
      <c r="D2044" s="14">
        <v>12</v>
      </c>
      <c r="E2044" s="14">
        <v>84.995142383249984</v>
      </c>
    </row>
    <row r="2045" spans="2:5" x14ac:dyDescent="0.2">
      <c r="B2045" s="14">
        <v>2008</v>
      </c>
      <c r="C2045" s="14">
        <v>2</v>
      </c>
      <c r="D2045" s="14">
        <v>13</v>
      </c>
      <c r="E2045" s="14">
        <v>90.271520098650001</v>
      </c>
    </row>
    <row r="2046" spans="2:5" x14ac:dyDescent="0.2">
      <c r="B2046" s="14">
        <v>2008</v>
      </c>
      <c r="C2046" s="14">
        <v>2</v>
      </c>
      <c r="D2046" s="14">
        <v>14</v>
      </c>
      <c r="E2046" s="14">
        <v>87.347937795937483</v>
      </c>
    </row>
    <row r="2047" spans="2:5" x14ac:dyDescent="0.2">
      <c r="B2047" s="14">
        <v>2008</v>
      </c>
      <c r="C2047" s="14">
        <v>3</v>
      </c>
      <c r="D2047" s="14">
        <v>1</v>
      </c>
      <c r="E2047" s="14">
        <v>35.035107705674996</v>
      </c>
    </row>
    <row r="2048" spans="2:5" x14ac:dyDescent="0.2">
      <c r="B2048" s="14">
        <v>2008</v>
      </c>
      <c r="C2048" s="14">
        <v>3</v>
      </c>
      <c r="D2048" s="14">
        <v>2</v>
      </c>
      <c r="E2048" s="14">
        <v>49.232695470750009</v>
      </c>
    </row>
    <row r="2049" spans="2:5" x14ac:dyDescent="0.2">
      <c r="B2049" s="14">
        <v>2008</v>
      </c>
      <c r="C2049" s="14">
        <v>3</v>
      </c>
      <c r="D2049" s="14">
        <v>3</v>
      </c>
      <c r="E2049" s="14">
        <v>62.629601022449997</v>
      </c>
    </row>
    <row r="2050" spans="2:5" x14ac:dyDescent="0.2">
      <c r="B2050" s="14">
        <v>2008</v>
      </c>
      <c r="C2050" s="14">
        <v>3</v>
      </c>
      <c r="D2050" s="14">
        <v>4</v>
      </c>
      <c r="E2050" s="14">
        <v>78.371685811237512</v>
      </c>
    </row>
    <row r="2051" spans="2:5" x14ac:dyDescent="0.2">
      <c r="B2051" s="14">
        <v>2008</v>
      </c>
      <c r="C2051" s="14">
        <v>3</v>
      </c>
      <c r="D2051" s="14">
        <v>5</v>
      </c>
      <c r="E2051" s="14">
        <v>82.755977371031264</v>
      </c>
    </row>
    <row r="2052" spans="2:5" x14ac:dyDescent="0.2">
      <c r="B2052" s="14">
        <v>2008</v>
      </c>
      <c r="C2052" s="14">
        <v>3</v>
      </c>
      <c r="D2052" s="14">
        <v>6</v>
      </c>
      <c r="E2052" s="14">
        <v>85.24778948028748</v>
      </c>
    </row>
    <row r="2053" spans="2:5" x14ac:dyDescent="0.2">
      <c r="B2053" s="14">
        <v>2008</v>
      </c>
      <c r="C2053" s="14">
        <v>3</v>
      </c>
      <c r="D2053" s="14">
        <v>7</v>
      </c>
      <c r="E2053" s="14">
        <v>90.822783442049996</v>
      </c>
    </row>
    <row r="2054" spans="2:5" x14ac:dyDescent="0.2">
      <c r="B2054" s="14">
        <v>2008</v>
      </c>
      <c r="C2054" s="14">
        <v>3</v>
      </c>
      <c r="D2054" s="14">
        <v>8</v>
      </c>
      <c r="E2054" s="14">
        <v>76.059647276250004</v>
      </c>
    </row>
    <row r="2055" spans="2:5" x14ac:dyDescent="0.2">
      <c r="B2055" s="14">
        <v>2008</v>
      </c>
      <c r="C2055" s="14">
        <v>3</v>
      </c>
      <c r="D2055" s="14">
        <v>9</v>
      </c>
      <c r="E2055" s="14">
        <v>38.044866739274994</v>
      </c>
    </row>
    <row r="2056" spans="2:5" x14ac:dyDescent="0.2">
      <c r="B2056" s="14">
        <v>2008</v>
      </c>
      <c r="C2056" s="14">
        <v>3</v>
      </c>
      <c r="D2056" s="14">
        <v>10</v>
      </c>
      <c r="E2056" s="14">
        <v>84.78589979062501</v>
      </c>
    </row>
    <row r="2057" spans="2:5" x14ac:dyDescent="0.2">
      <c r="B2057" s="14">
        <v>2008</v>
      </c>
      <c r="C2057" s="14">
        <v>3</v>
      </c>
      <c r="D2057" s="14">
        <v>11</v>
      </c>
      <c r="E2057" s="14">
        <v>87.31832361615001</v>
      </c>
    </row>
    <row r="2058" spans="2:5" x14ac:dyDescent="0.2">
      <c r="B2058" s="14">
        <v>2008</v>
      </c>
      <c r="C2058" s="14">
        <v>3</v>
      </c>
      <c r="D2058" s="14">
        <v>12</v>
      </c>
      <c r="E2058" s="14">
        <v>84.78589979062501</v>
      </c>
    </row>
    <row r="2059" spans="2:5" x14ac:dyDescent="0.2">
      <c r="B2059" s="14">
        <v>2008</v>
      </c>
      <c r="C2059" s="14">
        <v>3</v>
      </c>
      <c r="D2059" s="14">
        <v>13</v>
      </c>
      <c r="E2059" s="14">
        <v>88.096841212875006</v>
      </c>
    </row>
    <row r="2060" spans="2:5" x14ac:dyDescent="0.2">
      <c r="B2060" s="14">
        <v>2008</v>
      </c>
      <c r="C2060" s="14">
        <v>3</v>
      </c>
      <c r="D2060" s="14">
        <v>14</v>
      </c>
      <c r="E2060" s="14">
        <v>86.874946164187506</v>
      </c>
    </row>
    <row r="2061" spans="2:5" x14ac:dyDescent="0.2">
      <c r="B2061" s="14">
        <v>2008</v>
      </c>
      <c r="C2061" s="14">
        <v>4</v>
      </c>
      <c r="D2061" s="14">
        <v>1</v>
      </c>
      <c r="E2061" s="14">
        <v>40.388198682975002</v>
      </c>
    </row>
    <row r="2062" spans="2:5" x14ac:dyDescent="0.2">
      <c r="B2062" s="14">
        <v>2008</v>
      </c>
      <c r="C2062" s="14">
        <v>4</v>
      </c>
      <c r="D2062" s="14">
        <v>2</v>
      </c>
      <c r="E2062" s="14">
        <v>47.980630380375004</v>
      </c>
    </row>
    <row r="2063" spans="2:5" x14ac:dyDescent="0.2">
      <c r="B2063" s="14">
        <v>2008</v>
      </c>
      <c r="C2063" s="14">
        <v>4</v>
      </c>
      <c r="D2063" s="14">
        <v>3</v>
      </c>
      <c r="E2063" s="14">
        <v>52.279605557850005</v>
      </c>
    </row>
    <row r="2064" spans="2:5" x14ac:dyDescent="0.2">
      <c r="B2064" s="14">
        <v>2008</v>
      </c>
      <c r="C2064" s="14">
        <v>4</v>
      </c>
      <c r="D2064" s="14">
        <v>4</v>
      </c>
      <c r="E2064" s="14">
        <v>82.534145314499995</v>
      </c>
    </row>
    <row r="2065" spans="2:5" x14ac:dyDescent="0.2">
      <c r="B2065" s="14">
        <v>2008</v>
      </c>
      <c r="C2065" s="14">
        <v>4</v>
      </c>
      <c r="D2065" s="14">
        <v>5</v>
      </c>
      <c r="E2065" s="14">
        <v>87.869586959549991</v>
      </c>
    </row>
    <row r="2066" spans="2:5" x14ac:dyDescent="0.2">
      <c r="B2066" s="14">
        <v>2008</v>
      </c>
      <c r="C2066" s="14">
        <v>4</v>
      </c>
      <c r="D2066" s="14">
        <v>6</v>
      </c>
      <c r="E2066" s="14">
        <v>88.16490660780002</v>
      </c>
    </row>
    <row r="2067" spans="2:5" x14ac:dyDescent="0.2">
      <c r="B2067" s="14">
        <v>2008</v>
      </c>
      <c r="C2067" s="14">
        <v>4</v>
      </c>
      <c r="D2067" s="14">
        <v>7</v>
      </c>
      <c r="E2067" s="14">
        <v>86.686952180400013</v>
      </c>
    </row>
    <row r="2068" spans="2:5" x14ac:dyDescent="0.2">
      <c r="B2068" s="14">
        <v>2008</v>
      </c>
      <c r="C2068" s="14">
        <v>4</v>
      </c>
      <c r="D2068" s="14">
        <v>8</v>
      </c>
      <c r="E2068" s="14">
        <v>79.11781028394374</v>
      </c>
    </row>
    <row r="2069" spans="2:5" x14ac:dyDescent="0.2">
      <c r="B2069" s="14">
        <v>2008</v>
      </c>
      <c r="C2069" s="14">
        <v>4</v>
      </c>
      <c r="D2069" s="14">
        <v>9</v>
      </c>
      <c r="E2069" s="14">
        <v>82.317577572450006</v>
      </c>
    </row>
    <row r="2070" spans="2:5" x14ac:dyDescent="0.2">
      <c r="B2070" s="14">
        <v>2008</v>
      </c>
      <c r="C2070" s="14">
        <v>4</v>
      </c>
      <c r="D2070" s="14">
        <v>10</v>
      </c>
      <c r="E2070" s="14">
        <v>89.732603939343761</v>
      </c>
    </row>
    <row r="2071" spans="2:5" x14ac:dyDescent="0.2">
      <c r="B2071" s="14">
        <v>2008</v>
      </c>
      <c r="C2071" s="14">
        <v>4</v>
      </c>
      <c r="D2071" s="14">
        <v>11</v>
      </c>
      <c r="E2071" s="14">
        <v>84.036996373687487</v>
      </c>
    </row>
    <row r="2072" spans="2:5" x14ac:dyDescent="0.2">
      <c r="B2072" s="14">
        <v>2008</v>
      </c>
      <c r="C2072" s="14">
        <v>4</v>
      </c>
      <c r="D2072" s="14">
        <v>12</v>
      </c>
      <c r="E2072" s="14">
        <v>80.312187273656235</v>
      </c>
    </row>
    <row r="2073" spans="2:5" x14ac:dyDescent="0.2">
      <c r="B2073" s="14">
        <v>2008</v>
      </c>
      <c r="C2073" s="14">
        <v>4</v>
      </c>
      <c r="D2073" s="14">
        <v>13</v>
      </c>
      <c r="E2073" s="14">
        <v>89.850851847281248</v>
      </c>
    </row>
    <row r="2074" spans="2:5" x14ac:dyDescent="0.2">
      <c r="B2074" s="14">
        <v>2008</v>
      </c>
      <c r="C2074" s="14">
        <v>4</v>
      </c>
      <c r="D2074" s="14">
        <v>14</v>
      </c>
      <c r="E2074" s="14">
        <v>81.94536568514998</v>
      </c>
    </row>
    <row r="2075" spans="2:5" x14ac:dyDescent="0.2">
      <c r="B2075" s="14">
        <v>2009</v>
      </c>
      <c r="C2075" s="14">
        <v>1</v>
      </c>
      <c r="D2075" s="14">
        <v>1</v>
      </c>
      <c r="E2075" s="14">
        <v>22.39</v>
      </c>
    </row>
    <row r="2076" spans="2:5" x14ac:dyDescent="0.2">
      <c r="B2076" s="14">
        <v>2009</v>
      </c>
      <c r="C2076" s="14">
        <v>1</v>
      </c>
      <c r="D2076" s="14">
        <v>2</v>
      </c>
      <c r="E2076" s="14">
        <v>20.91</v>
      </c>
    </row>
    <row r="2077" spans="2:5" x14ac:dyDescent="0.2">
      <c r="B2077" s="14">
        <v>2009</v>
      </c>
      <c r="C2077" s="14">
        <v>1</v>
      </c>
      <c r="D2077" s="14">
        <v>3</v>
      </c>
      <c r="E2077" s="14">
        <v>21.24</v>
      </c>
    </row>
    <row r="2078" spans="2:5" x14ac:dyDescent="0.2">
      <c r="B2078" s="14">
        <v>2009</v>
      </c>
      <c r="C2078" s="14">
        <v>1</v>
      </c>
      <c r="D2078" s="14">
        <v>4</v>
      </c>
      <c r="E2078" s="14">
        <v>35.380000000000003</v>
      </c>
    </row>
    <row r="2079" spans="2:5" x14ac:dyDescent="0.2">
      <c r="B2079" s="14">
        <v>2009</v>
      </c>
      <c r="C2079" s="14">
        <v>1</v>
      </c>
      <c r="D2079" s="14">
        <v>5</v>
      </c>
      <c r="E2079" s="14">
        <v>35.909999999999997</v>
      </c>
    </row>
    <row r="2080" spans="2:5" x14ac:dyDescent="0.2">
      <c r="B2080" s="14">
        <v>2009</v>
      </c>
      <c r="C2080" s="14">
        <v>1</v>
      </c>
      <c r="D2080" s="14">
        <v>6</v>
      </c>
      <c r="E2080" s="14">
        <v>46.27</v>
      </c>
    </row>
    <row r="2081" spans="2:5" x14ac:dyDescent="0.2">
      <c r="B2081" s="14">
        <v>2009</v>
      </c>
      <c r="C2081" s="14">
        <v>1</v>
      </c>
      <c r="D2081" s="14">
        <v>7</v>
      </c>
      <c r="E2081" s="14">
        <v>62.36</v>
      </c>
    </row>
    <row r="2082" spans="2:5" x14ac:dyDescent="0.2">
      <c r="B2082" s="14">
        <v>2009</v>
      </c>
      <c r="C2082" s="14">
        <v>1</v>
      </c>
      <c r="D2082" s="14">
        <v>8</v>
      </c>
      <c r="E2082" s="14">
        <v>33.700000000000003</v>
      </c>
    </row>
    <row r="2083" spans="2:5" x14ac:dyDescent="0.2">
      <c r="B2083" s="14">
        <v>2009</v>
      </c>
      <c r="C2083" s="14">
        <v>1</v>
      </c>
      <c r="D2083" s="14">
        <v>9</v>
      </c>
      <c r="E2083" s="14">
        <v>42.49</v>
      </c>
    </row>
    <row r="2084" spans="2:5" x14ac:dyDescent="0.2">
      <c r="B2084" s="14">
        <v>2009</v>
      </c>
      <c r="C2084" s="14">
        <v>1</v>
      </c>
      <c r="D2084" s="14">
        <v>10</v>
      </c>
      <c r="E2084" s="14">
        <v>42.74</v>
      </c>
    </row>
    <row r="2085" spans="2:5" x14ac:dyDescent="0.2">
      <c r="B2085" s="14">
        <v>2009</v>
      </c>
      <c r="C2085" s="14">
        <v>1</v>
      </c>
      <c r="D2085" s="14">
        <v>11</v>
      </c>
      <c r="E2085" s="14">
        <v>45.79</v>
      </c>
    </row>
    <row r="2086" spans="2:5" x14ac:dyDescent="0.2">
      <c r="B2086" s="14">
        <v>2009</v>
      </c>
      <c r="C2086" s="14">
        <v>1</v>
      </c>
      <c r="D2086" s="14">
        <v>12</v>
      </c>
      <c r="E2086" s="14">
        <v>45.79</v>
      </c>
    </row>
    <row r="2087" spans="2:5" x14ac:dyDescent="0.2">
      <c r="B2087" s="14">
        <v>2009</v>
      </c>
      <c r="C2087" s="14">
        <v>1</v>
      </c>
      <c r="D2087" s="14">
        <v>13</v>
      </c>
      <c r="E2087" s="14">
        <v>60.79</v>
      </c>
    </row>
    <row r="2088" spans="2:5" x14ac:dyDescent="0.2">
      <c r="B2088" s="14">
        <v>2009</v>
      </c>
      <c r="C2088" s="14">
        <v>1</v>
      </c>
      <c r="D2088" s="14">
        <v>14</v>
      </c>
      <c r="E2088" s="14">
        <v>33.700000000000003</v>
      </c>
    </row>
    <row r="2089" spans="2:5" x14ac:dyDescent="0.2">
      <c r="B2089" s="14">
        <v>2009</v>
      </c>
      <c r="C2089" s="14">
        <v>2</v>
      </c>
      <c r="D2089" s="14">
        <v>1</v>
      </c>
      <c r="E2089" s="14">
        <v>23.89</v>
      </c>
    </row>
    <row r="2090" spans="2:5" x14ac:dyDescent="0.2">
      <c r="B2090" s="14">
        <v>2009</v>
      </c>
      <c r="C2090" s="14">
        <v>2</v>
      </c>
      <c r="D2090" s="14">
        <v>2</v>
      </c>
      <c r="E2090" s="14">
        <v>22.99</v>
      </c>
    </row>
    <row r="2091" spans="2:5" x14ac:dyDescent="0.2">
      <c r="B2091" s="14">
        <v>2009</v>
      </c>
      <c r="C2091" s="14">
        <v>2</v>
      </c>
      <c r="D2091" s="14">
        <v>3</v>
      </c>
      <c r="E2091" s="14">
        <v>34.78</v>
      </c>
    </row>
    <row r="2092" spans="2:5" x14ac:dyDescent="0.2">
      <c r="B2092" s="14">
        <v>2009</v>
      </c>
      <c r="C2092" s="14">
        <v>2</v>
      </c>
      <c r="D2092" s="14">
        <v>4</v>
      </c>
      <c r="E2092" s="14">
        <v>30.51</v>
      </c>
    </row>
    <row r="2093" spans="2:5" x14ac:dyDescent="0.2">
      <c r="B2093" s="14">
        <v>2009</v>
      </c>
      <c r="C2093" s="14">
        <v>2</v>
      </c>
      <c r="D2093" s="14">
        <v>5</v>
      </c>
      <c r="E2093" s="14">
        <v>43.76</v>
      </c>
    </row>
    <row r="2094" spans="2:5" x14ac:dyDescent="0.2">
      <c r="B2094" s="14">
        <v>2009</v>
      </c>
      <c r="C2094" s="14">
        <v>2</v>
      </c>
      <c r="D2094" s="14">
        <v>6</v>
      </c>
      <c r="E2094" s="14">
        <v>62.56</v>
      </c>
    </row>
    <row r="2095" spans="2:5" x14ac:dyDescent="0.2">
      <c r="B2095" s="14">
        <v>2009</v>
      </c>
      <c r="C2095" s="14">
        <v>2</v>
      </c>
      <c r="D2095" s="14">
        <v>7</v>
      </c>
      <c r="E2095" s="14">
        <v>77.790000000000006</v>
      </c>
    </row>
    <row r="2096" spans="2:5" x14ac:dyDescent="0.2">
      <c r="B2096" s="14">
        <v>2009</v>
      </c>
      <c r="C2096" s="14">
        <v>2</v>
      </c>
      <c r="D2096" s="14">
        <v>8</v>
      </c>
      <c r="E2096" s="14">
        <v>40.39</v>
      </c>
    </row>
    <row r="2097" spans="2:5" x14ac:dyDescent="0.2">
      <c r="B2097" s="14">
        <v>2009</v>
      </c>
      <c r="C2097" s="14">
        <v>2</v>
      </c>
      <c r="D2097" s="14">
        <v>9</v>
      </c>
      <c r="E2097" s="14">
        <v>44.77</v>
      </c>
    </row>
    <row r="2098" spans="2:5" x14ac:dyDescent="0.2">
      <c r="B2098" s="14">
        <v>2009</v>
      </c>
      <c r="C2098" s="14">
        <v>2</v>
      </c>
      <c r="D2098" s="14">
        <v>10</v>
      </c>
      <c r="E2098" s="14">
        <v>48.49</v>
      </c>
    </row>
    <row r="2099" spans="2:5" x14ac:dyDescent="0.2">
      <c r="B2099" s="14">
        <v>2009</v>
      </c>
      <c r="C2099" s="14">
        <v>2</v>
      </c>
      <c r="D2099" s="14">
        <v>11</v>
      </c>
      <c r="E2099" s="14">
        <v>45.53</v>
      </c>
    </row>
    <row r="2100" spans="2:5" x14ac:dyDescent="0.2">
      <c r="B2100" s="14">
        <v>2009</v>
      </c>
      <c r="C2100" s="14">
        <v>2</v>
      </c>
      <c r="D2100" s="14">
        <v>12</v>
      </c>
      <c r="E2100" s="14">
        <v>59.73</v>
      </c>
    </row>
    <row r="2101" spans="2:5" x14ac:dyDescent="0.2">
      <c r="B2101" s="14">
        <v>2009</v>
      </c>
      <c r="C2101" s="14">
        <v>2</v>
      </c>
      <c r="D2101" s="14">
        <v>13</v>
      </c>
      <c r="E2101" s="14">
        <v>75</v>
      </c>
    </row>
    <row r="2102" spans="2:5" x14ac:dyDescent="0.2">
      <c r="B2102" s="14">
        <v>2009</v>
      </c>
      <c r="C2102" s="14">
        <v>2</v>
      </c>
      <c r="D2102" s="14">
        <v>14</v>
      </c>
      <c r="E2102" s="14">
        <v>47.68</v>
      </c>
    </row>
    <row r="2103" spans="2:5" x14ac:dyDescent="0.2">
      <c r="B2103" s="14">
        <v>2009</v>
      </c>
      <c r="C2103" s="14">
        <v>3</v>
      </c>
      <c r="D2103" s="14">
        <v>1</v>
      </c>
      <c r="E2103" s="14">
        <v>26.31</v>
      </c>
    </row>
    <row r="2104" spans="2:5" x14ac:dyDescent="0.2">
      <c r="B2104" s="14">
        <v>2009</v>
      </c>
      <c r="C2104" s="14">
        <v>3</v>
      </c>
      <c r="D2104" s="14">
        <v>2</v>
      </c>
      <c r="E2104" s="14">
        <v>26.59</v>
      </c>
    </row>
    <row r="2105" spans="2:5" x14ac:dyDescent="0.2">
      <c r="B2105" s="14">
        <v>2009</v>
      </c>
      <c r="C2105" s="14">
        <v>3</v>
      </c>
      <c r="D2105" s="14">
        <v>3</v>
      </c>
      <c r="E2105" s="14">
        <v>32.61</v>
      </c>
    </row>
    <row r="2106" spans="2:5" x14ac:dyDescent="0.2">
      <c r="B2106" s="14">
        <v>2009</v>
      </c>
      <c r="C2106" s="14">
        <v>3</v>
      </c>
      <c r="D2106" s="14">
        <v>4</v>
      </c>
      <c r="E2106" s="14">
        <v>42.67</v>
      </c>
    </row>
    <row r="2107" spans="2:5" x14ac:dyDescent="0.2">
      <c r="B2107" s="14">
        <v>2009</v>
      </c>
      <c r="C2107" s="14">
        <v>3</v>
      </c>
      <c r="D2107" s="14">
        <v>5</v>
      </c>
      <c r="E2107" s="14">
        <v>52.16</v>
      </c>
    </row>
    <row r="2108" spans="2:5" x14ac:dyDescent="0.2">
      <c r="B2108" s="14">
        <v>2009</v>
      </c>
      <c r="C2108" s="14">
        <v>3</v>
      </c>
      <c r="D2108" s="14">
        <v>6</v>
      </c>
      <c r="E2108" s="14">
        <v>62.15</v>
      </c>
    </row>
    <row r="2109" spans="2:5" x14ac:dyDescent="0.2">
      <c r="B2109" s="14">
        <v>2009</v>
      </c>
      <c r="C2109" s="14">
        <v>3</v>
      </c>
      <c r="D2109" s="14">
        <v>7</v>
      </c>
      <c r="E2109" s="14">
        <v>80.36</v>
      </c>
    </row>
    <row r="2110" spans="2:5" x14ac:dyDescent="0.2">
      <c r="B2110" s="14">
        <v>2009</v>
      </c>
      <c r="C2110" s="14">
        <v>3</v>
      </c>
      <c r="D2110" s="14">
        <v>8</v>
      </c>
      <c r="E2110" s="14">
        <v>53.01</v>
      </c>
    </row>
    <row r="2111" spans="2:5" x14ac:dyDescent="0.2">
      <c r="B2111" s="14">
        <v>2009</v>
      </c>
      <c r="C2111" s="14">
        <v>3</v>
      </c>
      <c r="D2111" s="14">
        <v>9</v>
      </c>
      <c r="E2111" s="14">
        <v>52.62</v>
      </c>
    </row>
    <row r="2112" spans="2:5" x14ac:dyDescent="0.2">
      <c r="B2112" s="14">
        <v>2009</v>
      </c>
      <c r="C2112" s="14">
        <v>3</v>
      </c>
      <c r="D2112" s="14">
        <v>10</v>
      </c>
      <c r="E2112" s="14">
        <v>58.02</v>
      </c>
    </row>
    <row r="2113" spans="2:5" x14ac:dyDescent="0.2">
      <c r="B2113" s="14">
        <v>2009</v>
      </c>
      <c r="C2113" s="14">
        <v>3</v>
      </c>
      <c r="D2113" s="14">
        <v>11</v>
      </c>
      <c r="E2113" s="14">
        <v>64.2</v>
      </c>
    </row>
    <row r="2114" spans="2:5" x14ac:dyDescent="0.2">
      <c r="B2114" s="14">
        <v>2009</v>
      </c>
      <c r="C2114" s="14">
        <v>3</v>
      </c>
      <c r="D2114" s="14">
        <v>12</v>
      </c>
      <c r="E2114" s="14">
        <v>52.55</v>
      </c>
    </row>
    <row r="2115" spans="2:5" x14ac:dyDescent="0.2">
      <c r="B2115" s="14">
        <v>2009</v>
      </c>
      <c r="C2115" s="14">
        <v>3</v>
      </c>
      <c r="D2115" s="14">
        <v>13</v>
      </c>
      <c r="E2115" s="14">
        <v>72.900000000000006</v>
      </c>
    </row>
    <row r="2116" spans="2:5" x14ac:dyDescent="0.2">
      <c r="B2116" s="14">
        <v>2009</v>
      </c>
      <c r="C2116" s="14">
        <v>3</v>
      </c>
      <c r="D2116" s="14">
        <v>14</v>
      </c>
      <c r="E2116" s="14">
        <v>47.54</v>
      </c>
    </row>
    <row r="2117" spans="2:5" x14ac:dyDescent="0.2">
      <c r="B2117" s="14">
        <v>2009</v>
      </c>
      <c r="C2117" s="14">
        <v>4</v>
      </c>
      <c r="D2117" s="14">
        <v>1</v>
      </c>
      <c r="E2117" s="14">
        <v>21.31</v>
      </c>
    </row>
    <row r="2118" spans="2:5" x14ac:dyDescent="0.2">
      <c r="B2118" s="14">
        <v>2009</v>
      </c>
      <c r="C2118" s="14">
        <v>4</v>
      </c>
      <c r="D2118" s="14">
        <v>2</v>
      </c>
      <c r="E2118" s="14">
        <v>22.07</v>
      </c>
    </row>
    <row r="2119" spans="2:5" x14ac:dyDescent="0.2">
      <c r="B2119" s="14">
        <v>2009</v>
      </c>
      <c r="C2119" s="14">
        <v>4</v>
      </c>
      <c r="D2119" s="14">
        <v>3</v>
      </c>
      <c r="E2119" s="14">
        <v>29.96</v>
      </c>
    </row>
    <row r="2120" spans="2:5" x14ac:dyDescent="0.2">
      <c r="B2120" s="14">
        <v>2009</v>
      </c>
      <c r="C2120" s="14">
        <v>4</v>
      </c>
      <c r="D2120" s="14">
        <v>4</v>
      </c>
      <c r="E2120" s="14">
        <v>42.21</v>
      </c>
    </row>
    <row r="2121" spans="2:5" x14ac:dyDescent="0.2">
      <c r="B2121" s="14">
        <v>2009</v>
      </c>
      <c r="C2121" s="14">
        <v>4</v>
      </c>
      <c r="D2121" s="14">
        <v>5</v>
      </c>
      <c r="E2121" s="14">
        <v>42.21</v>
      </c>
    </row>
    <row r="2122" spans="2:5" x14ac:dyDescent="0.2">
      <c r="B2122" s="14">
        <v>2009</v>
      </c>
      <c r="C2122" s="14">
        <v>4</v>
      </c>
      <c r="D2122" s="14">
        <v>6</v>
      </c>
      <c r="E2122" s="14">
        <v>58.11</v>
      </c>
    </row>
    <row r="2123" spans="2:5" x14ac:dyDescent="0.2">
      <c r="B2123" s="14">
        <v>2009</v>
      </c>
      <c r="C2123" s="14">
        <v>4</v>
      </c>
      <c r="D2123" s="14">
        <v>7</v>
      </c>
      <c r="E2123" s="14">
        <v>71.63</v>
      </c>
    </row>
    <row r="2124" spans="2:5" x14ac:dyDescent="0.2">
      <c r="B2124" s="14">
        <v>2009</v>
      </c>
      <c r="C2124" s="14">
        <v>4</v>
      </c>
      <c r="D2124" s="14">
        <v>8</v>
      </c>
      <c r="E2124" s="14">
        <v>49.23</v>
      </c>
    </row>
    <row r="2125" spans="2:5" x14ac:dyDescent="0.2">
      <c r="B2125" s="14">
        <v>2009</v>
      </c>
      <c r="C2125" s="14">
        <v>4</v>
      </c>
      <c r="D2125" s="14">
        <v>9</v>
      </c>
      <c r="E2125" s="14">
        <v>45.79</v>
      </c>
    </row>
    <row r="2126" spans="2:5" x14ac:dyDescent="0.2">
      <c r="B2126" s="14">
        <v>2009</v>
      </c>
      <c r="C2126" s="14">
        <v>4</v>
      </c>
      <c r="D2126" s="14">
        <v>10</v>
      </c>
      <c r="E2126" s="14">
        <v>55.13</v>
      </c>
    </row>
    <row r="2127" spans="2:5" x14ac:dyDescent="0.2">
      <c r="B2127" s="14">
        <v>2009</v>
      </c>
      <c r="C2127" s="14">
        <v>4</v>
      </c>
      <c r="D2127" s="14">
        <v>11</v>
      </c>
      <c r="E2127" s="14">
        <v>45.37</v>
      </c>
    </row>
    <row r="2128" spans="2:5" x14ac:dyDescent="0.2">
      <c r="B2128" s="14">
        <v>2009</v>
      </c>
      <c r="C2128" s="14">
        <v>4</v>
      </c>
      <c r="D2128" s="14">
        <v>12</v>
      </c>
      <c r="E2128" s="14">
        <v>51.28</v>
      </c>
    </row>
    <row r="2129" spans="2:5" x14ac:dyDescent="0.2">
      <c r="B2129" s="14">
        <v>2009</v>
      </c>
      <c r="C2129" s="14">
        <v>4</v>
      </c>
      <c r="D2129" s="14">
        <v>13</v>
      </c>
      <c r="E2129" s="14">
        <v>69.599999999999994</v>
      </c>
    </row>
    <row r="2130" spans="2:5" x14ac:dyDescent="0.2">
      <c r="B2130" s="14">
        <v>2009</v>
      </c>
      <c r="C2130" s="14">
        <v>4</v>
      </c>
      <c r="D2130" s="14">
        <v>14</v>
      </c>
      <c r="E2130" s="14">
        <v>48.14</v>
      </c>
    </row>
    <row r="2131" spans="2:5" x14ac:dyDescent="0.2">
      <c r="B2131" s="14">
        <v>2010</v>
      </c>
      <c r="C2131" s="14">
        <v>1</v>
      </c>
      <c r="D2131" s="14">
        <v>1</v>
      </c>
      <c r="E2131" s="14">
        <v>10.059728330976924</v>
      </c>
    </row>
    <row r="2132" spans="2:5" x14ac:dyDescent="0.2">
      <c r="B2132" s="14">
        <v>2010</v>
      </c>
      <c r="C2132" s="14">
        <v>1</v>
      </c>
      <c r="D2132" s="14">
        <v>2</v>
      </c>
      <c r="E2132" s="14">
        <v>12.39746844885577</v>
      </c>
    </row>
    <row r="2133" spans="2:5" x14ac:dyDescent="0.2">
      <c r="B2133" s="14">
        <v>2010</v>
      </c>
      <c r="C2133" s="14">
        <v>1</v>
      </c>
      <c r="D2133" s="14">
        <v>3</v>
      </c>
      <c r="E2133" s="14">
        <v>13.439480877899998</v>
      </c>
    </row>
    <row r="2134" spans="2:5" x14ac:dyDescent="0.2">
      <c r="B2134" s="14">
        <v>2010</v>
      </c>
      <c r="C2134" s="14">
        <v>1</v>
      </c>
      <c r="D2134" s="14">
        <v>4</v>
      </c>
      <c r="E2134" s="14">
        <v>14.362053336674997</v>
      </c>
    </row>
    <row r="2135" spans="2:5" x14ac:dyDescent="0.2">
      <c r="B2135" s="14">
        <v>2010</v>
      </c>
      <c r="C2135" s="14">
        <v>1</v>
      </c>
      <c r="D2135" s="14">
        <v>5</v>
      </c>
      <c r="E2135" s="14">
        <v>23.012226651721154</v>
      </c>
    </row>
    <row r="2136" spans="2:5" x14ac:dyDescent="0.2">
      <c r="B2136" s="14">
        <v>2010</v>
      </c>
      <c r="C2136" s="14">
        <v>1</v>
      </c>
      <c r="D2136" s="14">
        <v>6</v>
      </c>
      <c r="E2136" s="14">
        <v>25.359217426696148</v>
      </c>
    </row>
    <row r="2137" spans="2:5" x14ac:dyDescent="0.2">
      <c r="B2137" s="14">
        <v>2010</v>
      </c>
      <c r="C2137" s="14">
        <v>1</v>
      </c>
      <c r="D2137" s="14">
        <v>7</v>
      </c>
      <c r="E2137" s="14">
        <v>31.135488759692308</v>
      </c>
    </row>
    <row r="2138" spans="2:5" x14ac:dyDescent="0.2">
      <c r="B2138" s="14">
        <v>2010</v>
      </c>
      <c r="C2138" s="14">
        <v>1</v>
      </c>
      <c r="D2138" s="14">
        <v>8</v>
      </c>
      <c r="E2138" s="14">
        <v>17.660738746644235</v>
      </c>
    </row>
    <row r="2139" spans="2:5" x14ac:dyDescent="0.2">
      <c r="B2139" s="14">
        <v>2010</v>
      </c>
      <c r="C2139" s="14">
        <v>1</v>
      </c>
      <c r="D2139" s="14">
        <v>9</v>
      </c>
      <c r="E2139" s="14">
        <v>20.645168128199998</v>
      </c>
    </row>
    <row r="2140" spans="2:5" x14ac:dyDescent="0.2">
      <c r="B2140" s="14">
        <v>2010</v>
      </c>
      <c r="C2140" s="14">
        <v>1</v>
      </c>
      <c r="D2140" s="14">
        <v>10</v>
      </c>
      <c r="E2140" s="14">
        <v>21.079991595807694</v>
      </c>
    </row>
    <row r="2141" spans="2:5" x14ac:dyDescent="0.2">
      <c r="B2141" s="14">
        <v>2010</v>
      </c>
      <c r="C2141" s="14">
        <v>1</v>
      </c>
      <c r="D2141" s="14">
        <v>11</v>
      </c>
      <c r="E2141" s="14">
        <v>22.081464843836542</v>
      </c>
    </row>
    <row r="2142" spans="2:5" x14ac:dyDescent="0.2">
      <c r="B2142" s="14">
        <v>2010</v>
      </c>
      <c r="C2142" s="14">
        <v>1</v>
      </c>
      <c r="D2142" s="14">
        <v>12</v>
      </c>
      <c r="E2142" s="14">
        <v>23.027642730484619</v>
      </c>
    </row>
    <row r="2143" spans="2:5" x14ac:dyDescent="0.2">
      <c r="B2143" s="14">
        <v>2010</v>
      </c>
      <c r="C2143" s="14">
        <v>1</v>
      </c>
      <c r="D2143" s="14">
        <v>13</v>
      </c>
      <c r="E2143" s="14">
        <v>27.388855733694228</v>
      </c>
    </row>
    <row r="2144" spans="2:5" x14ac:dyDescent="0.2">
      <c r="B2144" s="14">
        <v>2010</v>
      </c>
      <c r="C2144" s="14">
        <v>1</v>
      </c>
      <c r="D2144" s="14">
        <v>14</v>
      </c>
      <c r="E2144" s="14">
        <v>15.94240463931923</v>
      </c>
    </row>
    <row r="2145" spans="2:5" x14ac:dyDescent="0.2">
      <c r="B2145" s="14">
        <v>2010</v>
      </c>
      <c r="C2145" s="14">
        <v>2</v>
      </c>
      <c r="D2145" s="14">
        <v>1</v>
      </c>
      <c r="E2145" s="14">
        <v>12.136767568199998</v>
      </c>
    </row>
    <row r="2146" spans="2:5" x14ac:dyDescent="0.2">
      <c r="B2146" s="14">
        <v>2010</v>
      </c>
      <c r="C2146" s="14">
        <v>2</v>
      </c>
      <c r="D2146" s="14">
        <v>2</v>
      </c>
      <c r="E2146" s="14">
        <v>9.5486076971999996</v>
      </c>
    </row>
    <row r="2147" spans="2:5" x14ac:dyDescent="0.2">
      <c r="B2147" s="14">
        <v>2010</v>
      </c>
      <c r="C2147" s="14">
        <v>2</v>
      </c>
      <c r="D2147" s="14">
        <v>3</v>
      </c>
      <c r="E2147" s="14">
        <v>15.005895656971154</v>
      </c>
    </row>
    <row r="2148" spans="2:5" x14ac:dyDescent="0.2">
      <c r="B2148" s="14">
        <v>2010</v>
      </c>
      <c r="C2148" s="14">
        <v>2</v>
      </c>
      <c r="D2148" s="14">
        <v>4</v>
      </c>
      <c r="E2148" s="14">
        <v>23.579714074188459</v>
      </c>
    </row>
    <row r="2149" spans="2:5" x14ac:dyDescent="0.2">
      <c r="B2149" s="14">
        <v>2010</v>
      </c>
      <c r="C2149" s="14">
        <v>2</v>
      </c>
      <c r="D2149" s="14">
        <v>5</v>
      </c>
      <c r="E2149" s="14">
        <v>20.57623447846154</v>
      </c>
    </row>
    <row r="2150" spans="2:5" x14ac:dyDescent="0.2">
      <c r="B2150" s="14">
        <v>2010</v>
      </c>
      <c r="C2150" s="14">
        <v>2</v>
      </c>
      <c r="D2150" s="14">
        <v>6</v>
      </c>
      <c r="E2150" s="14">
        <v>30.727904834423075</v>
      </c>
    </row>
    <row r="2151" spans="2:5" x14ac:dyDescent="0.2">
      <c r="B2151" s="14">
        <v>2010</v>
      </c>
      <c r="C2151" s="14">
        <v>2</v>
      </c>
      <c r="D2151" s="14">
        <v>7</v>
      </c>
      <c r="E2151" s="14">
        <v>29.949258584215382</v>
      </c>
    </row>
    <row r="2152" spans="2:5" x14ac:dyDescent="0.2">
      <c r="B2152" s="14">
        <v>2010</v>
      </c>
      <c r="C2152" s="14">
        <v>2</v>
      </c>
      <c r="D2152" s="14">
        <v>8</v>
      </c>
      <c r="E2152" s="14">
        <v>28.614300286084621</v>
      </c>
    </row>
    <row r="2153" spans="2:5" x14ac:dyDescent="0.2">
      <c r="B2153" s="14">
        <v>2010</v>
      </c>
      <c r="C2153" s="14">
        <v>2</v>
      </c>
      <c r="D2153" s="14">
        <v>9</v>
      </c>
      <c r="E2153" s="14">
        <v>26.851812516692306</v>
      </c>
    </row>
    <row r="2154" spans="2:5" x14ac:dyDescent="0.2">
      <c r="B2154" s="14">
        <v>2010</v>
      </c>
      <c r="C2154" s="14">
        <v>2</v>
      </c>
      <c r="D2154" s="14">
        <v>10</v>
      </c>
      <c r="E2154" s="14">
        <v>24.469872772569236</v>
      </c>
    </row>
    <row r="2155" spans="2:5" x14ac:dyDescent="0.2">
      <c r="B2155" s="14">
        <v>2010</v>
      </c>
      <c r="C2155" s="14">
        <v>2</v>
      </c>
      <c r="D2155" s="14">
        <v>11</v>
      </c>
      <c r="E2155" s="14">
        <v>22.811483484900002</v>
      </c>
    </row>
    <row r="2156" spans="2:5" x14ac:dyDescent="0.2">
      <c r="B2156" s="14">
        <v>2010</v>
      </c>
      <c r="C2156" s="14">
        <v>2</v>
      </c>
      <c r="D2156" s="14">
        <v>12</v>
      </c>
      <c r="E2156" s="14">
        <v>26.283733631100006</v>
      </c>
    </row>
    <row r="2157" spans="2:5" x14ac:dyDescent="0.2">
      <c r="B2157" s="14">
        <v>2010</v>
      </c>
      <c r="C2157" s="14">
        <v>2</v>
      </c>
      <c r="D2157" s="14">
        <v>13</v>
      </c>
      <c r="E2157" s="14">
        <v>31.290660947699998</v>
      </c>
    </row>
    <row r="2158" spans="2:5" x14ac:dyDescent="0.2">
      <c r="B2158" s="14">
        <v>2010</v>
      </c>
      <c r="C2158" s="14">
        <v>2</v>
      </c>
      <c r="D2158" s="14">
        <v>14</v>
      </c>
      <c r="E2158" s="14">
        <v>27.25172680344231</v>
      </c>
    </row>
    <row r="2159" spans="2:5" x14ac:dyDescent="0.2">
      <c r="B2159" s="14">
        <v>2010</v>
      </c>
      <c r="C2159" s="14">
        <v>3</v>
      </c>
      <c r="D2159" s="14">
        <v>1</v>
      </c>
      <c r="E2159" s="14">
        <v>18.513363901915383</v>
      </c>
    </row>
    <row r="2160" spans="2:5" x14ac:dyDescent="0.2">
      <c r="B2160" s="14">
        <v>2010</v>
      </c>
      <c r="C2160" s="14">
        <v>3</v>
      </c>
      <c r="D2160" s="14">
        <v>2</v>
      </c>
      <c r="E2160" s="14">
        <v>15.187565658946152</v>
      </c>
    </row>
    <row r="2161" spans="2:5" x14ac:dyDescent="0.2">
      <c r="B2161" s="14">
        <v>2010</v>
      </c>
      <c r="C2161" s="14">
        <v>3</v>
      </c>
      <c r="D2161" s="14">
        <v>3</v>
      </c>
      <c r="E2161" s="14">
        <v>14.669808089538463</v>
      </c>
    </row>
    <row r="2162" spans="2:5" x14ac:dyDescent="0.2">
      <c r="B2162" s="14">
        <v>2010</v>
      </c>
      <c r="C2162" s="14">
        <v>3</v>
      </c>
      <c r="D2162" s="14">
        <v>4</v>
      </c>
      <c r="E2162" s="14">
        <v>22.22335254073846</v>
      </c>
    </row>
    <row r="2163" spans="2:5" x14ac:dyDescent="0.2">
      <c r="B2163" s="14">
        <v>2010</v>
      </c>
      <c r="C2163" s="14">
        <v>3</v>
      </c>
      <c r="D2163" s="14">
        <v>5</v>
      </c>
      <c r="E2163" s="14">
        <v>25.805882843653841</v>
      </c>
    </row>
    <row r="2164" spans="2:5" x14ac:dyDescent="0.2">
      <c r="B2164" s="14">
        <v>2010</v>
      </c>
      <c r="C2164" s="14">
        <v>3</v>
      </c>
      <c r="D2164" s="14">
        <v>6</v>
      </c>
      <c r="E2164" s="14">
        <v>26.959147041496156</v>
      </c>
    </row>
    <row r="2165" spans="2:5" x14ac:dyDescent="0.2">
      <c r="B2165" s="14">
        <v>2010</v>
      </c>
      <c r="C2165" s="14">
        <v>3</v>
      </c>
      <c r="D2165" s="14">
        <v>7</v>
      </c>
      <c r="E2165" s="14">
        <v>33.414722677176918</v>
      </c>
    </row>
    <row r="2166" spans="2:5" x14ac:dyDescent="0.2">
      <c r="B2166" s="14">
        <v>2010</v>
      </c>
      <c r="C2166" s="14">
        <v>3</v>
      </c>
      <c r="D2166" s="14">
        <v>8</v>
      </c>
      <c r="E2166" s="14">
        <v>28.351904571692309</v>
      </c>
    </row>
    <row r="2167" spans="2:5" x14ac:dyDescent="0.2">
      <c r="B2167" s="14">
        <v>2010</v>
      </c>
      <c r="C2167" s="14">
        <v>3</v>
      </c>
      <c r="D2167" s="14">
        <v>9</v>
      </c>
      <c r="E2167" s="14">
        <v>25.365834165565385</v>
      </c>
    </row>
    <row r="2168" spans="2:5" x14ac:dyDescent="0.2">
      <c r="B2168" s="14">
        <v>2010</v>
      </c>
      <c r="C2168" s="14">
        <v>3</v>
      </c>
      <c r="D2168" s="14">
        <v>10</v>
      </c>
      <c r="E2168" s="14">
        <v>24.20277996662308</v>
      </c>
    </row>
    <row r="2169" spans="2:5" x14ac:dyDescent="0.2">
      <c r="B2169" s="14">
        <v>2010</v>
      </c>
      <c r="C2169" s="14">
        <v>3</v>
      </c>
      <c r="D2169" s="14">
        <v>11</v>
      </c>
      <c r="E2169" s="14">
        <v>24.609064312800001</v>
      </c>
    </row>
    <row r="2170" spans="2:5" x14ac:dyDescent="0.2">
      <c r="B2170" s="14">
        <v>2010</v>
      </c>
      <c r="C2170" s="14">
        <v>3</v>
      </c>
      <c r="D2170" s="14">
        <v>12</v>
      </c>
      <c r="E2170" s="14">
        <v>25.342283673553847</v>
      </c>
    </row>
    <row r="2171" spans="2:5" x14ac:dyDescent="0.2">
      <c r="B2171" s="14">
        <v>2010</v>
      </c>
      <c r="C2171" s="14">
        <v>3</v>
      </c>
      <c r="D2171" s="14">
        <v>13</v>
      </c>
      <c r="E2171" s="14">
        <v>31.834747559111534</v>
      </c>
    </row>
    <row r="2172" spans="2:5" x14ac:dyDescent="0.2">
      <c r="B2172" s="14">
        <v>2010</v>
      </c>
      <c r="C2172" s="14">
        <v>3</v>
      </c>
      <c r="D2172" s="14">
        <v>14</v>
      </c>
      <c r="E2172" s="14">
        <v>26.883445281888459</v>
      </c>
    </row>
    <row r="2173" spans="2:5" x14ac:dyDescent="0.2">
      <c r="B2173" s="14">
        <v>2010</v>
      </c>
      <c r="C2173" s="14">
        <v>4</v>
      </c>
      <c r="D2173" s="14">
        <v>1</v>
      </c>
      <c r="E2173" s="14">
        <v>14.079101543099998</v>
      </c>
    </row>
    <row r="2174" spans="2:5" x14ac:dyDescent="0.2">
      <c r="B2174" s="14">
        <v>2010</v>
      </c>
      <c r="C2174" s="14">
        <v>4</v>
      </c>
      <c r="D2174" s="14">
        <v>2</v>
      </c>
      <c r="E2174" s="14">
        <v>14.948307801899999</v>
      </c>
    </row>
    <row r="2175" spans="2:5" x14ac:dyDescent="0.2">
      <c r="B2175" s="14">
        <v>2010</v>
      </c>
      <c r="C2175" s="14">
        <v>4</v>
      </c>
      <c r="D2175" s="14">
        <v>3</v>
      </c>
      <c r="E2175" s="14">
        <v>18.421171298030767</v>
      </c>
    </row>
    <row r="2176" spans="2:5" x14ac:dyDescent="0.2">
      <c r="B2176" s="14">
        <v>2010</v>
      </c>
      <c r="C2176" s="14">
        <v>4</v>
      </c>
      <c r="D2176" s="14">
        <v>4</v>
      </c>
      <c r="E2176" s="14">
        <v>22.396749652644235</v>
      </c>
    </row>
    <row r="2177" spans="2:5" x14ac:dyDescent="0.2">
      <c r="B2177" s="14">
        <v>2010</v>
      </c>
      <c r="C2177" s="14">
        <v>4</v>
      </c>
      <c r="D2177" s="14">
        <v>5</v>
      </c>
      <c r="E2177" s="14">
        <v>24.457684349492304</v>
      </c>
    </row>
    <row r="2178" spans="2:5" x14ac:dyDescent="0.2">
      <c r="B2178" s="14">
        <v>2010</v>
      </c>
      <c r="C2178" s="14">
        <v>4</v>
      </c>
      <c r="D2178" s="14">
        <v>6</v>
      </c>
      <c r="E2178" s="14">
        <v>31.074835865953844</v>
      </c>
    </row>
    <row r="2179" spans="2:5" x14ac:dyDescent="0.2">
      <c r="B2179" s="14">
        <v>2010</v>
      </c>
      <c r="C2179" s="14">
        <v>4</v>
      </c>
      <c r="D2179" s="14">
        <v>7</v>
      </c>
      <c r="E2179" s="14">
        <v>30.808699503576921</v>
      </c>
    </row>
    <row r="2180" spans="2:5" x14ac:dyDescent="0.2">
      <c r="B2180" s="14">
        <v>2010</v>
      </c>
      <c r="C2180" s="14">
        <v>4</v>
      </c>
      <c r="D2180" s="14">
        <v>8</v>
      </c>
      <c r="E2180" s="14">
        <v>24.173378020021158</v>
      </c>
    </row>
    <row r="2181" spans="2:5" x14ac:dyDescent="0.2">
      <c r="B2181" s="14">
        <v>2010</v>
      </c>
      <c r="C2181" s="14">
        <v>4</v>
      </c>
      <c r="D2181" s="14">
        <v>9</v>
      </c>
      <c r="E2181" s="14">
        <v>23.883008879907695</v>
      </c>
    </row>
    <row r="2182" spans="2:5" x14ac:dyDescent="0.2">
      <c r="B2182" s="14">
        <v>2010</v>
      </c>
      <c r="C2182" s="14">
        <v>4</v>
      </c>
      <c r="D2182" s="14">
        <v>10</v>
      </c>
      <c r="E2182" s="14">
        <v>28.00988369875385</v>
      </c>
    </row>
    <row r="2183" spans="2:5" x14ac:dyDescent="0.2">
      <c r="B2183" s="14">
        <v>2010</v>
      </c>
      <c r="C2183" s="14">
        <v>4</v>
      </c>
      <c r="D2183" s="14">
        <v>11</v>
      </c>
      <c r="E2183" s="14">
        <v>22.919730179140387</v>
      </c>
    </row>
    <row r="2184" spans="2:5" x14ac:dyDescent="0.2">
      <c r="B2184" s="14">
        <v>2010</v>
      </c>
      <c r="C2184" s="14">
        <v>4</v>
      </c>
      <c r="D2184" s="14">
        <v>12</v>
      </c>
      <c r="E2184" s="14">
        <v>24.617420180480774</v>
      </c>
    </row>
    <row r="2185" spans="2:5" x14ac:dyDescent="0.2">
      <c r="B2185" s="14">
        <v>2010</v>
      </c>
      <c r="C2185" s="14">
        <v>4</v>
      </c>
      <c r="D2185" s="14">
        <v>13</v>
      </c>
      <c r="E2185" s="14">
        <v>34.437120928269223</v>
      </c>
    </row>
    <row r="2186" spans="2:5" x14ac:dyDescent="0.2">
      <c r="B2186" s="14">
        <v>2010</v>
      </c>
      <c r="C2186" s="14">
        <v>4</v>
      </c>
      <c r="D2186" s="14">
        <v>14</v>
      </c>
      <c r="E2186" s="14">
        <v>22.610875435753844</v>
      </c>
    </row>
    <row r="2187" spans="2:5" x14ac:dyDescent="0.2">
      <c r="B2187" s="14">
        <v>2011</v>
      </c>
      <c r="C2187" s="14">
        <v>1</v>
      </c>
      <c r="D2187" s="14">
        <v>1</v>
      </c>
      <c r="E2187" s="14">
        <v>29.133418443715389</v>
      </c>
    </row>
    <row r="2188" spans="2:5" x14ac:dyDescent="0.2">
      <c r="B2188" s="14">
        <v>2011</v>
      </c>
      <c r="C2188" s="14">
        <v>1</v>
      </c>
      <c r="D2188" s="14">
        <v>2</v>
      </c>
      <c r="E2188" s="14">
        <v>22.443896766288464</v>
      </c>
    </row>
    <row r="2189" spans="2:5" x14ac:dyDescent="0.2">
      <c r="B2189" s="14">
        <v>2011</v>
      </c>
      <c r="C2189" s="14">
        <v>1</v>
      </c>
      <c r="D2189" s="14">
        <v>3</v>
      </c>
      <c r="E2189" s="14">
        <v>37.073692872276922</v>
      </c>
    </row>
    <row r="2190" spans="2:5" x14ac:dyDescent="0.2">
      <c r="B2190" s="14">
        <v>2011</v>
      </c>
      <c r="C2190" s="14">
        <v>1</v>
      </c>
      <c r="D2190" s="14">
        <v>4</v>
      </c>
      <c r="E2190" s="14">
        <v>34.883346322211544</v>
      </c>
    </row>
    <row r="2191" spans="2:5" x14ac:dyDescent="0.2">
      <c r="B2191" s="14">
        <v>2011</v>
      </c>
      <c r="C2191" s="14">
        <v>1</v>
      </c>
      <c r="D2191" s="14">
        <v>5</v>
      </c>
      <c r="E2191" s="14">
        <v>38.145895198061538</v>
      </c>
    </row>
    <row r="2192" spans="2:5" x14ac:dyDescent="0.2">
      <c r="B2192" s="14">
        <v>2011</v>
      </c>
      <c r="C2192" s="14">
        <v>1</v>
      </c>
      <c r="D2192" s="14">
        <v>6</v>
      </c>
      <c r="E2192" s="14">
        <v>35.149435484815385</v>
      </c>
    </row>
    <row r="2193" spans="2:5" x14ac:dyDescent="0.2">
      <c r="B2193" s="14">
        <v>2011</v>
      </c>
      <c r="C2193" s="14">
        <v>1</v>
      </c>
      <c r="D2193" s="14">
        <v>7</v>
      </c>
      <c r="E2193" s="14">
        <v>34.831910527615385</v>
      </c>
    </row>
    <row r="2194" spans="2:5" x14ac:dyDescent="0.2">
      <c r="B2194" s="14">
        <v>2011</v>
      </c>
      <c r="C2194" s="14">
        <v>1</v>
      </c>
      <c r="D2194" s="14">
        <v>8</v>
      </c>
      <c r="E2194" s="14">
        <v>48.576182132838461</v>
      </c>
    </row>
    <row r="2195" spans="2:5" x14ac:dyDescent="0.2">
      <c r="B2195" s="14">
        <v>2011</v>
      </c>
      <c r="C2195" s="14">
        <v>1</v>
      </c>
      <c r="D2195" s="14">
        <v>9</v>
      </c>
      <c r="E2195" s="14">
        <v>35.772077768815386</v>
      </c>
    </row>
    <row r="2196" spans="2:5" x14ac:dyDescent="0.2">
      <c r="B2196" s="14">
        <v>2011</v>
      </c>
      <c r="C2196" s="14">
        <v>1</v>
      </c>
      <c r="D2196" s="14">
        <v>10</v>
      </c>
      <c r="E2196" s="14">
        <v>37.863438156034618</v>
      </c>
    </row>
    <row r="2197" spans="2:5" x14ac:dyDescent="0.2">
      <c r="B2197" s="14">
        <v>2011</v>
      </c>
      <c r="C2197" s="14">
        <v>1</v>
      </c>
      <c r="D2197" s="14">
        <v>11</v>
      </c>
      <c r="E2197" s="14">
        <v>47.256714118350004</v>
      </c>
    </row>
    <row r="2198" spans="2:5" x14ac:dyDescent="0.2">
      <c r="B2198" s="14">
        <v>2011</v>
      </c>
      <c r="C2198" s="14">
        <v>1</v>
      </c>
      <c r="D2198" s="14">
        <v>12</v>
      </c>
      <c r="E2198" s="14">
        <v>48.480499912223074</v>
      </c>
    </row>
    <row r="2199" spans="2:5" x14ac:dyDescent="0.2">
      <c r="B2199" s="14">
        <v>2011</v>
      </c>
      <c r="C2199" s="14">
        <v>1</v>
      </c>
      <c r="D2199" s="14">
        <v>13</v>
      </c>
      <c r="E2199" s="14">
        <v>47.885291896326933</v>
      </c>
    </row>
    <row r="2200" spans="2:5" x14ac:dyDescent="0.2">
      <c r="B2200" s="14">
        <v>2011</v>
      </c>
      <c r="C2200" s="14">
        <v>1</v>
      </c>
      <c r="D2200" s="14">
        <v>14</v>
      </c>
      <c r="E2200" s="14">
        <v>38.615266218946161</v>
      </c>
    </row>
    <row r="2201" spans="2:5" x14ac:dyDescent="0.2">
      <c r="B2201" s="14">
        <v>2011</v>
      </c>
      <c r="C2201" s="14">
        <v>2</v>
      </c>
      <c r="D2201" s="14">
        <v>1</v>
      </c>
      <c r="E2201" s="14">
        <v>25.520706212607692</v>
      </c>
    </row>
    <row r="2202" spans="2:5" x14ac:dyDescent="0.2">
      <c r="B2202" s="14">
        <v>2011</v>
      </c>
      <c r="C2202" s="14">
        <v>2</v>
      </c>
      <c r="D2202" s="14">
        <v>2</v>
      </c>
      <c r="E2202" s="14">
        <v>29.415428526634614</v>
      </c>
    </row>
    <row r="2203" spans="2:5" x14ac:dyDescent="0.2">
      <c r="B2203" s="14">
        <v>2011</v>
      </c>
      <c r="C2203" s="14">
        <v>2</v>
      </c>
      <c r="D2203" s="14">
        <v>3</v>
      </c>
      <c r="E2203" s="14">
        <v>30.320720258019232</v>
      </c>
    </row>
    <row r="2204" spans="2:5" x14ac:dyDescent="0.2">
      <c r="B2204" s="14">
        <v>2011</v>
      </c>
      <c r="C2204" s="14">
        <v>2</v>
      </c>
      <c r="D2204" s="14">
        <v>4</v>
      </c>
      <c r="E2204" s="14">
        <v>41.70863863066154</v>
      </c>
    </row>
    <row r="2205" spans="2:5" x14ac:dyDescent="0.2">
      <c r="B2205" s="14">
        <v>2011</v>
      </c>
      <c r="C2205" s="14">
        <v>2</v>
      </c>
      <c r="D2205" s="14">
        <v>5</v>
      </c>
      <c r="E2205" s="14">
        <v>45.875317362853849</v>
      </c>
    </row>
    <row r="2206" spans="2:5" x14ac:dyDescent="0.2">
      <c r="B2206" s="14">
        <v>2011</v>
      </c>
      <c r="C2206" s="14">
        <v>2</v>
      </c>
      <c r="D2206" s="14">
        <v>6</v>
      </c>
      <c r="E2206" s="14">
        <v>47.451995060123089</v>
      </c>
    </row>
    <row r="2207" spans="2:5" x14ac:dyDescent="0.2">
      <c r="B2207" s="14">
        <v>2011</v>
      </c>
      <c r="C2207" s="14">
        <v>2</v>
      </c>
      <c r="D2207" s="14">
        <v>7</v>
      </c>
      <c r="E2207" s="14">
        <v>48.133414703423085</v>
      </c>
    </row>
    <row r="2208" spans="2:5" x14ac:dyDescent="0.2">
      <c r="B2208" s="14">
        <v>2011</v>
      </c>
      <c r="C2208" s="14">
        <v>2</v>
      </c>
      <c r="D2208" s="14">
        <v>8</v>
      </c>
      <c r="E2208" s="14">
        <v>41.67890705423077</v>
      </c>
    </row>
    <row r="2209" spans="2:5" x14ac:dyDescent="0.2">
      <c r="B2209" s="14">
        <v>2011</v>
      </c>
      <c r="C2209" s="14">
        <v>2</v>
      </c>
      <c r="D2209" s="14">
        <v>9</v>
      </c>
      <c r="E2209" s="14">
        <v>49.90335739404231</v>
      </c>
    </row>
    <row r="2210" spans="2:5" x14ac:dyDescent="0.2">
      <c r="B2210" s="14">
        <v>2011</v>
      </c>
      <c r="C2210" s="14">
        <v>2</v>
      </c>
      <c r="D2210" s="14">
        <v>10</v>
      </c>
      <c r="E2210" s="14">
        <v>42.089939997473081</v>
      </c>
    </row>
    <row r="2211" spans="2:5" x14ac:dyDescent="0.2">
      <c r="B2211" s="14">
        <v>2011</v>
      </c>
      <c r="C2211" s="14">
        <v>2</v>
      </c>
      <c r="D2211" s="14">
        <v>11</v>
      </c>
      <c r="E2211" s="14">
        <v>47.432162636100003</v>
      </c>
    </row>
    <row r="2212" spans="2:5" x14ac:dyDescent="0.2">
      <c r="B2212" s="14">
        <v>2011</v>
      </c>
      <c r="C2212" s="14">
        <v>2</v>
      </c>
      <c r="D2212" s="14">
        <v>12</v>
      </c>
      <c r="E2212" s="14">
        <v>50.31384906240001</v>
      </c>
    </row>
    <row r="2213" spans="2:5" x14ac:dyDescent="0.2">
      <c r="B2213" s="14">
        <v>2011</v>
      </c>
      <c r="C2213" s="14">
        <v>2</v>
      </c>
      <c r="D2213" s="14">
        <v>13</v>
      </c>
      <c r="E2213" s="14">
        <v>46.968523981373082</v>
      </c>
    </row>
    <row r="2214" spans="2:5" x14ac:dyDescent="0.2">
      <c r="B2214" s="14">
        <v>2011</v>
      </c>
      <c r="C2214" s="14">
        <v>2</v>
      </c>
      <c r="D2214" s="14">
        <v>14</v>
      </c>
      <c r="E2214" s="14">
        <v>47.56961801713846</v>
      </c>
    </row>
    <row r="2215" spans="2:5" x14ac:dyDescent="0.2">
      <c r="B2215" s="14">
        <v>2011</v>
      </c>
      <c r="C2215" s="14">
        <v>3</v>
      </c>
      <c r="D2215" s="14">
        <v>1</v>
      </c>
      <c r="E2215" s="14">
        <v>33.318065847634621</v>
      </c>
    </row>
    <row r="2216" spans="2:5" x14ac:dyDescent="0.2">
      <c r="B2216" s="14">
        <v>2011</v>
      </c>
      <c r="C2216" s="14">
        <v>3</v>
      </c>
      <c r="D2216" s="14">
        <v>2</v>
      </c>
      <c r="E2216" s="14">
        <v>29.49924012369231</v>
      </c>
    </row>
    <row r="2217" spans="2:5" x14ac:dyDescent="0.2">
      <c r="B2217" s="14">
        <v>2011</v>
      </c>
      <c r="C2217" s="14">
        <v>3</v>
      </c>
      <c r="D2217" s="14">
        <v>3</v>
      </c>
      <c r="E2217" s="14">
        <v>24.71555484166154</v>
      </c>
    </row>
    <row r="2218" spans="2:5" x14ac:dyDescent="0.2">
      <c r="B2218" s="14">
        <v>2011</v>
      </c>
      <c r="C2218" s="14">
        <v>3</v>
      </c>
      <c r="D2218" s="14">
        <v>4</v>
      </c>
      <c r="E2218" s="14">
        <v>41.124254759584623</v>
      </c>
    </row>
    <row r="2219" spans="2:5" x14ac:dyDescent="0.2">
      <c r="B2219" s="14">
        <v>2011</v>
      </c>
      <c r="C2219" s="14">
        <v>3</v>
      </c>
      <c r="D2219" s="14">
        <v>5</v>
      </c>
      <c r="E2219" s="14">
        <v>23.690206732499998</v>
      </c>
    </row>
    <row r="2220" spans="2:5" x14ac:dyDescent="0.2">
      <c r="B2220" s="14">
        <v>2011</v>
      </c>
      <c r="C2220" s="14">
        <v>3</v>
      </c>
      <c r="D2220" s="14">
        <v>6</v>
      </c>
      <c r="E2220" s="14">
        <v>50.758979722338459</v>
      </c>
    </row>
    <row r="2221" spans="2:5" x14ac:dyDescent="0.2">
      <c r="B2221" s="14">
        <v>2011</v>
      </c>
      <c r="C2221" s="14">
        <v>3</v>
      </c>
      <c r="D2221" s="14">
        <v>7</v>
      </c>
      <c r="E2221" s="14">
        <v>54.568066167449999</v>
      </c>
    </row>
    <row r="2222" spans="2:5" x14ac:dyDescent="0.2">
      <c r="B2222" s="14">
        <v>2011</v>
      </c>
      <c r="C2222" s="14">
        <v>3</v>
      </c>
      <c r="D2222" s="14">
        <v>8</v>
      </c>
      <c r="E2222" s="14">
        <v>45.63564511198846</v>
      </c>
    </row>
    <row r="2223" spans="2:5" x14ac:dyDescent="0.2">
      <c r="B2223" s="14">
        <v>2011</v>
      </c>
      <c r="C2223" s="14">
        <v>3</v>
      </c>
      <c r="D2223" s="14">
        <v>9</v>
      </c>
      <c r="E2223" s="14">
        <v>24.641860515334614</v>
      </c>
    </row>
    <row r="2224" spans="2:5" x14ac:dyDescent="0.2">
      <c r="B2224" s="14">
        <v>2011</v>
      </c>
      <c r="C2224" s="14">
        <v>3</v>
      </c>
      <c r="D2224" s="14">
        <v>10</v>
      </c>
      <c r="E2224" s="14">
        <v>48.055223121230775</v>
      </c>
    </row>
    <row r="2225" spans="2:5" x14ac:dyDescent="0.2">
      <c r="B2225" s="14">
        <v>2011</v>
      </c>
      <c r="C2225" s="14">
        <v>3</v>
      </c>
      <c r="D2225" s="14">
        <v>11</v>
      </c>
      <c r="E2225" s="14">
        <v>53.340852628800008</v>
      </c>
    </row>
    <row r="2226" spans="2:5" x14ac:dyDescent="0.2">
      <c r="B2226" s="14">
        <v>2011</v>
      </c>
      <c r="C2226" s="14">
        <v>3</v>
      </c>
      <c r="D2226" s="14">
        <v>12</v>
      </c>
      <c r="E2226" s="14">
        <v>21.18762404169231</v>
      </c>
    </row>
    <row r="2227" spans="2:5" x14ac:dyDescent="0.2">
      <c r="B2227" s="14">
        <v>2011</v>
      </c>
      <c r="C2227" s="14">
        <v>3</v>
      </c>
      <c r="D2227" s="14">
        <v>13</v>
      </c>
      <c r="E2227" s="14">
        <v>17.128648397976928</v>
      </c>
    </row>
    <row r="2228" spans="2:5" x14ac:dyDescent="0.2">
      <c r="B2228" s="14">
        <v>2011</v>
      </c>
      <c r="C2228" s="14">
        <v>3</v>
      </c>
      <c r="D2228" s="14">
        <v>14</v>
      </c>
      <c r="E2228" s="14">
        <v>46.131890726180778</v>
      </c>
    </row>
    <row r="2229" spans="2:5" x14ac:dyDescent="0.2">
      <c r="B2229" s="14">
        <v>2011</v>
      </c>
      <c r="C2229" s="14">
        <v>4</v>
      </c>
      <c r="D2229" s="14">
        <v>1</v>
      </c>
      <c r="E2229" s="14">
        <v>29.119384672442305</v>
      </c>
    </row>
    <row r="2230" spans="2:5" x14ac:dyDescent="0.2">
      <c r="B2230" s="14">
        <v>2011</v>
      </c>
      <c r="C2230" s="14">
        <v>4</v>
      </c>
      <c r="D2230" s="14">
        <v>2</v>
      </c>
      <c r="E2230" s="14">
        <v>28.703862150784623</v>
      </c>
    </row>
    <row r="2231" spans="2:5" x14ac:dyDescent="0.2">
      <c r="B2231" s="14">
        <v>2011</v>
      </c>
      <c r="C2231" s="14">
        <v>4</v>
      </c>
      <c r="D2231" s="14">
        <v>3</v>
      </c>
      <c r="E2231" s="14">
        <v>29.062981630523076</v>
      </c>
    </row>
    <row r="2232" spans="2:5" x14ac:dyDescent="0.2">
      <c r="B2232" s="14">
        <v>2011</v>
      </c>
      <c r="C2232" s="14">
        <v>4</v>
      </c>
      <c r="D2232" s="14">
        <v>4</v>
      </c>
      <c r="E2232" s="14">
        <v>27.453935443846156</v>
      </c>
    </row>
    <row r="2233" spans="2:5" x14ac:dyDescent="0.2">
      <c r="B2233" s="14">
        <v>2011</v>
      </c>
      <c r="C2233" s="14">
        <v>4</v>
      </c>
      <c r="D2233" s="14">
        <v>5</v>
      </c>
      <c r="E2233" s="14">
        <v>33.331150865353841</v>
      </c>
    </row>
    <row r="2234" spans="2:5" x14ac:dyDescent="0.2">
      <c r="B2234" s="14">
        <v>2011</v>
      </c>
      <c r="C2234" s="14">
        <v>4</v>
      </c>
      <c r="D2234" s="14">
        <v>6</v>
      </c>
      <c r="E2234" s="14">
        <v>28.414221101411545</v>
      </c>
    </row>
    <row r="2235" spans="2:5" x14ac:dyDescent="0.2">
      <c r="B2235" s="14">
        <v>2011</v>
      </c>
      <c r="C2235" s="14">
        <v>4</v>
      </c>
      <c r="D2235" s="14">
        <v>7</v>
      </c>
      <c r="E2235" s="14">
        <v>41.240431801038469</v>
      </c>
    </row>
    <row r="2236" spans="2:5" x14ac:dyDescent="0.2">
      <c r="B2236" s="14">
        <v>2011</v>
      </c>
      <c r="C2236" s="14">
        <v>4</v>
      </c>
      <c r="D2236" s="14">
        <v>8</v>
      </c>
      <c r="E2236" s="14">
        <v>44.576609445415393</v>
      </c>
    </row>
    <row r="2237" spans="2:5" x14ac:dyDescent="0.2">
      <c r="B2237" s="14">
        <v>2011</v>
      </c>
      <c r="C2237" s="14">
        <v>4</v>
      </c>
      <c r="D2237" s="14">
        <v>9</v>
      </c>
      <c r="E2237" s="14">
        <v>48.666586623853846</v>
      </c>
    </row>
    <row r="2238" spans="2:5" x14ac:dyDescent="0.2">
      <c r="B2238" s="14">
        <v>2011</v>
      </c>
      <c r="C2238" s="14">
        <v>4</v>
      </c>
      <c r="D2238" s="14">
        <v>10</v>
      </c>
      <c r="E2238" s="14">
        <v>31.519658493865389</v>
      </c>
    </row>
    <row r="2239" spans="2:5" x14ac:dyDescent="0.2">
      <c r="B2239" s="14">
        <v>2011</v>
      </c>
      <c r="C2239" s="14">
        <v>4</v>
      </c>
      <c r="D2239" s="14">
        <v>11</v>
      </c>
      <c r="E2239" s="14">
        <v>46.236044583553848</v>
      </c>
    </row>
    <row r="2240" spans="2:5" x14ac:dyDescent="0.2">
      <c r="B2240" s="14">
        <v>2011</v>
      </c>
      <c r="C2240" s="14">
        <v>4</v>
      </c>
      <c r="D2240" s="14">
        <v>12</v>
      </c>
      <c r="E2240" s="14">
        <v>40.512284424276928</v>
      </c>
    </row>
    <row r="2241" spans="2:5" x14ac:dyDescent="0.2">
      <c r="B2241" s="14">
        <v>2011</v>
      </c>
      <c r="C2241" s="14">
        <v>4</v>
      </c>
      <c r="D2241" s="14">
        <v>13</v>
      </c>
      <c r="E2241" s="14">
        <v>33.242085299838465</v>
      </c>
    </row>
    <row r="2242" spans="2:5" x14ac:dyDescent="0.2">
      <c r="B2242" s="14">
        <v>2011</v>
      </c>
      <c r="C2242" s="14">
        <v>4</v>
      </c>
      <c r="D2242" s="14">
        <v>14</v>
      </c>
      <c r="E2242" s="14">
        <v>46.058375402134622</v>
      </c>
    </row>
    <row r="2243" spans="2:5" x14ac:dyDescent="0.2">
      <c r="B2243" s="14">
        <v>2012</v>
      </c>
      <c r="C2243" s="14">
        <v>1</v>
      </c>
      <c r="D2243" s="14">
        <v>1</v>
      </c>
      <c r="E2243" s="14">
        <v>23.958224769599997</v>
      </c>
    </row>
    <row r="2244" spans="2:5" x14ac:dyDescent="0.2">
      <c r="B2244" s="14">
        <v>2012</v>
      </c>
      <c r="C2244" s="14">
        <v>1</v>
      </c>
      <c r="D2244" s="14">
        <v>2</v>
      </c>
      <c r="E2244" s="14">
        <v>18.545333760778846</v>
      </c>
    </row>
    <row r="2245" spans="2:5" x14ac:dyDescent="0.2">
      <c r="B2245" s="14">
        <v>2012</v>
      </c>
      <c r="C2245" s="14">
        <v>1</v>
      </c>
      <c r="D2245" s="14">
        <v>3</v>
      </c>
      <c r="E2245" s="14">
        <v>37.446629299199998</v>
      </c>
    </row>
    <row r="2246" spans="2:5" x14ac:dyDescent="0.2">
      <c r="B2246" s="14">
        <v>2012</v>
      </c>
      <c r="C2246" s="14">
        <v>1</v>
      </c>
      <c r="D2246" s="14">
        <v>4</v>
      </c>
      <c r="E2246" s="14">
        <v>43.08296167356923</v>
      </c>
    </row>
    <row r="2247" spans="2:5" x14ac:dyDescent="0.2">
      <c r="B2247" s="14">
        <v>2012</v>
      </c>
      <c r="C2247" s="14">
        <v>1</v>
      </c>
      <c r="D2247" s="14">
        <v>5</v>
      </c>
      <c r="E2247" s="14">
        <v>54.32236234558269</v>
      </c>
    </row>
    <row r="2248" spans="2:5" x14ac:dyDescent="0.2">
      <c r="B2248" s="14">
        <v>2012</v>
      </c>
      <c r="C2248" s="14">
        <v>1</v>
      </c>
      <c r="D2248" s="14">
        <v>6</v>
      </c>
      <c r="E2248" s="14">
        <v>57.853465614069229</v>
      </c>
    </row>
    <row r="2249" spans="2:5" x14ac:dyDescent="0.2">
      <c r="B2249" s="14">
        <v>2012</v>
      </c>
      <c r="C2249" s="14">
        <v>1</v>
      </c>
      <c r="D2249" s="14">
        <v>7</v>
      </c>
      <c r="E2249" s="14">
        <v>63.222782377932681</v>
      </c>
    </row>
    <row r="2250" spans="2:5" x14ac:dyDescent="0.2">
      <c r="B2250" s="14">
        <v>2012</v>
      </c>
      <c r="C2250" s="14">
        <v>1</v>
      </c>
      <c r="D2250" s="14">
        <v>8</v>
      </c>
      <c r="E2250" s="14">
        <v>50.383580871651915</v>
      </c>
    </row>
    <row r="2251" spans="2:5" x14ac:dyDescent="0.2">
      <c r="B2251" s="14">
        <v>2012</v>
      </c>
      <c r="C2251" s="14">
        <v>1</v>
      </c>
      <c r="D2251" s="14">
        <v>9</v>
      </c>
      <c r="E2251" s="14">
        <v>49.443157843200005</v>
      </c>
    </row>
    <row r="2252" spans="2:5" x14ac:dyDescent="0.2">
      <c r="B2252" s="14">
        <v>2012</v>
      </c>
      <c r="C2252" s="14">
        <v>1</v>
      </c>
      <c r="D2252" s="14">
        <v>10</v>
      </c>
      <c r="E2252" s="14">
        <v>49.199390822492312</v>
      </c>
    </row>
    <row r="2253" spans="2:5" x14ac:dyDescent="0.2">
      <c r="B2253" s="14">
        <v>2012</v>
      </c>
      <c r="C2253" s="14">
        <v>1</v>
      </c>
      <c r="D2253" s="14">
        <v>11</v>
      </c>
      <c r="E2253" s="14">
        <v>62.948093549867316</v>
      </c>
    </row>
    <row r="2254" spans="2:5" x14ac:dyDescent="0.2">
      <c r="B2254" s="14">
        <v>2012</v>
      </c>
      <c r="C2254" s="14">
        <v>1</v>
      </c>
      <c r="D2254" s="14">
        <v>12</v>
      </c>
      <c r="E2254" s="14">
        <v>62.229600947630765</v>
      </c>
    </row>
    <row r="2255" spans="2:5" x14ac:dyDescent="0.2">
      <c r="B2255" s="14">
        <v>2012</v>
      </c>
      <c r="C2255" s="14">
        <v>1</v>
      </c>
      <c r="D2255" s="14">
        <v>13</v>
      </c>
      <c r="E2255" s="14">
        <v>61.335117252242298</v>
      </c>
    </row>
    <row r="2256" spans="2:5" x14ac:dyDescent="0.2">
      <c r="B2256" s="14">
        <v>2012</v>
      </c>
      <c r="C2256" s="14">
        <v>1</v>
      </c>
      <c r="D2256" s="14">
        <v>14</v>
      </c>
      <c r="E2256" s="14">
        <v>52.850858775126923</v>
      </c>
    </row>
    <row r="2257" spans="2:5" x14ac:dyDescent="0.2">
      <c r="B2257" s="14">
        <v>2012</v>
      </c>
      <c r="C2257" s="14">
        <v>2</v>
      </c>
      <c r="D2257" s="14">
        <v>1</v>
      </c>
      <c r="E2257" s="14">
        <v>22.93991247373269</v>
      </c>
    </row>
    <row r="2258" spans="2:5" x14ac:dyDescent="0.2">
      <c r="B2258" s="14">
        <v>2012</v>
      </c>
      <c r="C2258" s="14">
        <v>2</v>
      </c>
      <c r="D2258" s="14">
        <v>2</v>
      </c>
      <c r="E2258" s="14">
        <v>28.508737509830773</v>
      </c>
    </row>
    <row r="2259" spans="2:5" x14ac:dyDescent="0.2">
      <c r="B2259" s="14">
        <v>2012</v>
      </c>
      <c r="C2259" s="14">
        <v>2</v>
      </c>
      <c r="D2259" s="14">
        <v>3</v>
      </c>
      <c r="E2259" s="14">
        <v>31.357424802634611</v>
      </c>
    </row>
    <row r="2260" spans="2:5" x14ac:dyDescent="0.2">
      <c r="B2260" s="14">
        <v>2012</v>
      </c>
      <c r="C2260" s="14">
        <v>2</v>
      </c>
      <c r="D2260" s="14">
        <v>4</v>
      </c>
      <c r="E2260" s="14">
        <v>49.264877225976932</v>
      </c>
    </row>
    <row r="2261" spans="2:5" x14ac:dyDescent="0.2">
      <c r="B2261" s="14">
        <v>2012</v>
      </c>
      <c r="C2261" s="14">
        <v>2</v>
      </c>
      <c r="D2261" s="14">
        <v>5</v>
      </c>
      <c r="E2261" s="14">
        <v>57.011243916634612</v>
      </c>
    </row>
    <row r="2262" spans="2:5" x14ac:dyDescent="0.2">
      <c r="B2262" s="14">
        <v>2012</v>
      </c>
      <c r="C2262" s="14">
        <v>2</v>
      </c>
      <c r="D2262" s="14">
        <v>6</v>
      </c>
      <c r="E2262" s="14">
        <v>60.809099630399999</v>
      </c>
    </row>
    <row r="2263" spans="2:5" x14ac:dyDescent="0.2">
      <c r="B2263" s="14">
        <v>2012</v>
      </c>
      <c r="C2263" s="14">
        <v>2</v>
      </c>
      <c r="D2263" s="14">
        <v>7</v>
      </c>
      <c r="E2263" s="14">
        <v>56.564174145599999</v>
      </c>
    </row>
    <row r="2264" spans="2:5" x14ac:dyDescent="0.2">
      <c r="B2264" s="14">
        <v>2012</v>
      </c>
      <c r="C2264" s="14">
        <v>2</v>
      </c>
      <c r="D2264" s="14">
        <v>8</v>
      </c>
      <c r="E2264" s="14">
        <v>53.387223536751925</v>
      </c>
    </row>
    <row r="2265" spans="2:5" x14ac:dyDescent="0.2">
      <c r="B2265" s="14">
        <v>2012</v>
      </c>
      <c r="C2265" s="14">
        <v>2</v>
      </c>
      <c r="D2265" s="14">
        <v>9</v>
      </c>
      <c r="E2265" s="14">
        <v>55.710594576069234</v>
      </c>
    </row>
    <row r="2266" spans="2:5" x14ac:dyDescent="0.2">
      <c r="B2266" s="14">
        <v>2012</v>
      </c>
      <c r="C2266" s="14">
        <v>2</v>
      </c>
      <c r="D2266" s="14">
        <v>10</v>
      </c>
      <c r="E2266" s="14">
        <v>57.794587329600013</v>
      </c>
    </row>
    <row r="2267" spans="2:5" x14ac:dyDescent="0.2">
      <c r="B2267" s="14">
        <v>2012</v>
      </c>
      <c r="C2267" s="14">
        <v>2</v>
      </c>
      <c r="D2267" s="14">
        <v>11</v>
      </c>
      <c r="E2267" s="14">
        <v>57.226048622134613</v>
      </c>
    </row>
    <row r="2268" spans="2:5" x14ac:dyDescent="0.2">
      <c r="B2268" s="14">
        <v>2012</v>
      </c>
      <c r="C2268" s="14">
        <v>2</v>
      </c>
      <c r="D2268" s="14">
        <v>12</v>
      </c>
      <c r="E2268" s="14">
        <v>63.180165060311545</v>
      </c>
    </row>
    <row r="2269" spans="2:5" x14ac:dyDescent="0.2">
      <c r="B2269" s="14">
        <v>2012</v>
      </c>
      <c r="C2269" s="14">
        <v>2</v>
      </c>
      <c r="D2269" s="14">
        <v>13</v>
      </c>
      <c r="E2269" s="14">
        <v>59.132661667199997</v>
      </c>
    </row>
    <row r="2270" spans="2:5" x14ac:dyDescent="0.2">
      <c r="B2270" s="14">
        <v>2012</v>
      </c>
      <c r="C2270" s="14">
        <v>2</v>
      </c>
      <c r="D2270" s="14">
        <v>14</v>
      </c>
      <c r="E2270" s="14">
        <v>63.149062198326909</v>
      </c>
    </row>
    <row r="2271" spans="2:5" x14ac:dyDescent="0.2">
      <c r="B2271" s="14">
        <v>2012</v>
      </c>
      <c r="C2271" s="14">
        <v>3</v>
      </c>
      <c r="D2271" s="14">
        <v>1</v>
      </c>
      <c r="E2271" s="14">
        <v>27.0188775648</v>
      </c>
    </row>
    <row r="2272" spans="2:5" x14ac:dyDescent="0.2">
      <c r="B2272" s="14">
        <v>2012</v>
      </c>
      <c r="C2272" s="14">
        <v>3</v>
      </c>
      <c r="D2272" s="14">
        <v>2</v>
      </c>
      <c r="E2272" s="14">
        <v>28.26653906796923</v>
      </c>
    </row>
    <row r="2273" spans="2:5" x14ac:dyDescent="0.2">
      <c r="B2273" s="14">
        <v>2012</v>
      </c>
      <c r="C2273" s="14">
        <v>3</v>
      </c>
      <c r="D2273" s="14">
        <v>3</v>
      </c>
      <c r="E2273" s="14">
        <v>39.780837896884606</v>
      </c>
    </row>
    <row r="2274" spans="2:5" x14ac:dyDescent="0.2">
      <c r="B2274" s="14">
        <v>2012</v>
      </c>
      <c r="C2274" s="14">
        <v>3</v>
      </c>
      <c r="D2274" s="14">
        <v>4</v>
      </c>
      <c r="E2274" s="14">
        <v>47.445234858069227</v>
      </c>
    </row>
    <row r="2275" spans="2:5" x14ac:dyDescent="0.2">
      <c r="B2275" s="14">
        <v>2012</v>
      </c>
      <c r="C2275" s="14">
        <v>3</v>
      </c>
      <c r="D2275" s="14">
        <v>5</v>
      </c>
      <c r="E2275" s="14">
        <v>61.442649005417302</v>
      </c>
    </row>
    <row r="2276" spans="2:5" x14ac:dyDescent="0.2">
      <c r="B2276" s="14">
        <v>2012</v>
      </c>
      <c r="C2276" s="14">
        <v>3</v>
      </c>
      <c r="D2276" s="14">
        <v>6</v>
      </c>
      <c r="E2276" s="14">
        <v>62.070273143999991</v>
      </c>
    </row>
    <row r="2277" spans="2:5" x14ac:dyDescent="0.2">
      <c r="B2277" s="14">
        <v>2012</v>
      </c>
      <c r="C2277" s="14">
        <v>3</v>
      </c>
      <c r="D2277" s="14">
        <v>7</v>
      </c>
      <c r="E2277" s="14">
        <v>62.965743661869226</v>
      </c>
    </row>
    <row r="2278" spans="2:5" x14ac:dyDescent="0.2">
      <c r="B2278" s="14">
        <v>2012</v>
      </c>
      <c r="C2278" s="14">
        <v>3</v>
      </c>
      <c r="D2278" s="14">
        <v>8</v>
      </c>
      <c r="E2278" s="14">
        <v>59.450811643384611</v>
      </c>
    </row>
    <row r="2279" spans="2:5" x14ac:dyDescent="0.2">
      <c r="B2279" s="14">
        <v>2012</v>
      </c>
      <c r="C2279" s="14">
        <v>3</v>
      </c>
      <c r="D2279" s="14">
        <v>9</v>
      </c>
      <c r="E2279" s="14">
        <v>60.855240124799991</v>
      </c>
    </row>
    <row r="2280" spans="2:5" x14ac:dyDescent="0.2">
      <c r="B2280" s="14">
        <v>2012</v>
      </c>
      <c r="C2280" s="14">
        <v>3</v>
      </c>
      <c r="D2280" s="14">
        <v>10</v>
      </c>
      <c r="E2280" s="14">
        <v>52.636312870476921</v>
      </c>
    </row>
    <row r="2281" spans="2:5" x14ac:dyDescent="0.2">
      <c r="B2281" s="14">
        <v>2012</v>
      </c>
      <c r="C2281" s="14">
        <v>3</v>
      </c>
      <c r="D2281" s="14">
        <v>11</v>
      </c>
      <c r="E2281" s="14">
        <v>56.357933248142309</v>
      </c>
    </row>
    <row r="2282" spans="2:5" x14ac:dyDescent="0.2">
      <c r="B2282" s="14">
        <v>2012</v>
      </c>
      <c r="C2282" s="14">
        <v>3</v>
      </c>
      <c r="D2282" s="14">
        <v>12</v>
      </c>
      <c r="E2282" s="14">
        <v>61.552829118634612</v>
      </c>
    </row>
    <row r="2283" spans="2:5" x14ac:dyDescent="0.2">
      <c r="B2283" s="14">
        <v>2012</v>
      </c>
      <c r="C2283" s="14">
        <v>3</v>
      </c>
      <c r="D2283" s="14">
        <v>13</v>
      </c>
      <c r="E2283" s="14">
        <v>64.253231130634617</v>
      </c>
    </row>
    <row r="2284" spans="2:5" x14ac:dyDescent="0.2">
      <c r="B2284" s="14">
        <v>2012</v>
      </c>
      <c r="C2284" s="14">
        <v>3</v>
      </c>
      <c r="D2284" s="14">
        <v>14</v>
      </c>
      <c r="E2284" s="14">
        <v>53.682640903903845</v>
      </c>
    </row>
    <row r="2285" spans="2:5" x14ac:dyDescent="0.2">
      <c r="B2285" s="14">
        <v>2012</v>
      </c>
      <c r="C2285" s="14">
        <v>4</v>
      </c>
      <c r="D2285" s="14">
        <v>1</v>
      </c>
      <c r="E2285" s="14">
        <v>29.338432928221152</v>
      </c>
    </row>
    <row r="2286" spans="2:5" x14ac:dyDescent="0.2">
      <c r="B2286" s="14">
        <v>2012</v>
      </c>
      <c r="C2286" s="14">
        <v>4</v>
      </c>
      <c r="D2286" s="14">
        <v>2</v>
      </c>
      <c r="E2286" s="14">
        <v>32.971001342400001</v>
      </c>
    </row>
    <row r="2287" spans="2:5" x14ac:dyDescent="0.2">
      <c r="B2287" s="14">
        <v>2012</v>
      </c>
      <c r="C2287" s="14">
        <v>4</v>
      </c>
      <c r="D2287" s="14">
        <v>3</v>
      </c>
      <c r="E2287" s="14">
        <v>32.032525305634614</v>
      </c>
    </row>
    <row r="2288" spans="2:5" x14ac:dyDescent="0.2">
      <c r="B2288" s="14">
        <v>2012</v>
      </c>
      <c r="C2288" s="14">
        <v>4</v>
      </c>
      <c r="D2288" s="14">
        <v>4</v>
      </c>
      <c r="E2288" s="14">
        <v>53.800990638576927</v>
      </c>
    </row>
    <row r="2289" spans="2:5" x14ac:dyDescent="0.2">
      <c r="B2289" s="14">
        <v>2012</v>
      </c>
      <c r="C2289" s="14">
        <v>4</v>
      </c>
      <c r="D2289" s="14">
        <v>5</v>
      </c>
      <c r="E2289" s="14">
        <v>48.771391856105772</v>
      </c>
    </row>
    <row r="2290" spans="2:5" x14ac:dyDescent="0.2">
      <c r="B2290" s="14">
        <v>2012</v>
      </c>
      <c r="C2290" s="14">
        <v>4</v>
      </c>
      <c r="D2290" s="14">
        <v>6</v>
      </c>
      <c r="E2290" s="14">
        <v>61.870467478430761</v>
      </c>
    </row>
    <row r="2291" spans="2:5" x14ac:dyDescent="0.2">
      <c r="B2291" s="14">
        <v>2012</v>
      </c>
      <c r="C2291" s="14">
        <v>4</v>
      </c>
      <c r="D2291" s="14">
        <v>7</v>
      </c>
      <c r="E2291" s="14">
        <v>62.151213655384609</v>
      </c>
    </row>
    <row r="2292" spans="2:5" x14ac:dyDescent="0.2">
      <c r="B2292" s="14">
        <v>2012</v>
      </c>
      <c r="C2292" s="14">
        <v>4</v>
      </c>
      <c r="D2292" s="14">
        <v>8</v>
      </c>
      <c r="E2292" s="14">
        <v>47.330632841503842</v>
      </c>
    </row>
    <row r="2293" spans="2:5" x14ac:dyDescent="0.2">
      <c r="B2293" s="14">
        <v>2012</v>
      </c>
      <c r="C2293" s="14">
        <v>4</v>
      </c>
      <c r="D2293" s="14">
        <v>9</v>
      </c>
      <c r="E2293" s="14">
        <v>53.827929306969239</v>
      </c>
    </row>
    <row r="2294" spans="2:5" x14ac:dyDescent="0.2">
      <c r="B2294" s="14">
        <v>2012</v>
      </c>
      <c r="C2294" s="14">
        <v>4</v>
      </c>
      <c r="D2294" s="14">
        <v>10</v>
      </c>
      <c r="E2294" s="14">
        <v>60.886000454400005</v>
      </c>
    </row>
    <row r="2295" spans="2:5" x14ac:dyDescent="0.2">
      <c r="B2295" s="14">
        <v>2012</v>
      </c>
      <c r="C2295" s="14">
        <v>4</v>
      </c>
      <c r="D2295" s="14">
        <v>11</v>
      </c>
      <c r="E2295" s="14">
        <v>57.848161287738463</v>
      </c>
    </row>
    <row r="2296" spans="2:5" x14ac:dyDescent="0.2">
      <c r="B2296" s="14">
        <v>2012</v>
      </c>
      <c r="C2296" s="14">
        <v>4</v>
      </c>
      <c r="D2296" s="14">
        <v>12</v>
      </c>
      <c r="E2296" s="14">
        <v>58.453504082134607</v>
      </c>
    </row>
    <row r="2297" spans="2:5" x14ac:dyDescent="0.2">
      <c r="B2297" s="14">
        <v>2012</v>
      </c>
      <c r="C2297" s="14">
        <v>4</v>
      </c>
      <c r="D2297" s="14">
        <v>13</v>
      </c>
      <c r="E2297" s="14">
        <v>60.843919224253838</v>
      </c>
    </row>
    <row r="2298" spans="2:5" x14ac:dyDescent="0.2">
      <c r="B2298" s="14">
        <v>2012</v>
      </c>
      <c r="C2298" s="14">
        <v>4</v>
      </c>
      <c r="D2298" s="14">
        <v>14</v>
      </c>
      <c r="E2298" s="14">
        <v>60.462187970503834</v>
      </c>
    </row>
    <row r="2299" spans="2:5" x14ac:dyDescent="0.2">
      <c r="B2299" s="14">
        <v>2013</v>
      </c>
      <c r="C2299" s="14">
        <v>1</v>
      </c>
      <c r="D2299" s="14">
        <v>1</v>
      </c>
      <c r="E2299" s="14">
        <v>24.277671761538464</v>
      </c>
    </row>
    <row r="2300" spans="2:5" x14ac:dyDescent="0.2">
      <c r="B2300" s="14">
        <v>2013</v>
      </c>
      <c r="C2300" s="14">
        <v>1</v>
      </c>
      <c r="D2300" s="14">
        <v>2</v>
      </c>
      <c r="E2300" s="14">
        <v>14.609397825</v>
      </c>
    </row>
    <row r="2301" spans="2:5" x14ac:dyDescent="0.2">
      <c r="B2301" s="14">
        <v>2013</v>
      </c>
      <c r="C2301" s="14">
        <v>1</v>
      </c>
      <c r="D2301" s="14">
        <v>3</v>
      </c>
      <c r="E2301" s="14">
        <v>33.637168124999995</v>
      </c>
    </row>
    <row r="2302" spans="2:5" x14ac:dyDescent="0.2">
      <c r="B2302" s="14">
        <v>2013</v>
      </c>
      <c r="C2302" s="14">
        <v>1</v>
      </c>
      <c r="D2302" s="14">
        <v>4</v>
      </c>
      <c r="E2302" s="14">
        <v>32.556572273076924</v>
      </c>
    </row>
    <row r="2303" spans="2:5" x14ac:dyDescent="0.2">
      <c r="B2303" s="14">
        <v>2013</v>
      </c>
      <c r="C2303" s="14">
        <v>1</v>
      </c>
      <c r="D2303" s="14">
        <v>5</v>
      </c>
      <c r="E2303" s="14">
        <v>45.186530400000002</v>
      </c>
    </row>
    <row r="2304" spans="2:5" x14ac:dyDescent="0.2">
      <c r="B2304" s="14">
        <v>2013</v>
      </c>
      <c r="C2304" s="14">
        <v>1</v>
      </c>
      <c r="D2304" s="14">
        <v>6</v>
      </c>
      <c r="E2304" s="14">
        <v>39.754196307692311</v>
      </c>
    </row>
    <row r="2305" spans="2:5" x14ac:dyDescent="0.2">
      <c r="B2305" s="14">
        <v>2013</v>
      </c>
      <c r="C2305" s="14">
        <v>1</v>
      </c>
      <c r="D2305" s="14">
        <v>7</v>
      </c>
      <c r="E2305" s="14">
        <v>40.245259915384615</v>
      </c>
    </row>
    <row r="2306" spans="2:5" x14ac:dyDescent="0.2">
      <c r="B2306" s="14">
        <v>2013</v>
      </c>
      <c r="C2306" s="14">
        <v>1</v>
      </c>
      <c r="D2306" s="14">
        <v>8</v>
      </c>
      <c r="E2306" s="14">
        <v>29.245982953846156</v>
      </c>
    </row>
    <row r="2307" spans="2:5" x14ac:dyDescent="0.2">
      <c r="B2307" s="14">
        <v>2013</v>
      </c>
      <c r="C2307" s="14">
        <v>1</v>
      </c>
      <c r="D2307" s="14">
        <v>9</v>
      </c>
      <c r="E2307" s="14">
        <v>42.266247057692311</v>
      </c>
    </row>
    <row r="2308" spans="2:5" x14ac:dyDescent="0.2">
      <c r="B2308" s="14">
        <v>2013</v>
      </c>
      <c r="C2308" s="14">
        <v>1</v>
      </c>
      <c r="D2308" s="14">
        <v>10</v>
      </c>
      <c r="E2308" s="14">
        <v>37.75661847692308</v>
      </c>
    </row>
    <row r="2309" spans="2:5" x14ac:dyDescent="0.2">
      <c r="B2309" s="14">
        <v>2013</v>
      </c>
      <c r="C2309" s="14">
        <v>1</v>
      </c>
      <c r="D2309" s="14">
        <v>11</v>
      </c>
      <c r="E2309" s="14">
        <v>47.663525821153847</v>
      </c>
    </row>
    <row r="2310" spans="2:5" x14ac:dyDescent="0.2">
      <c r="B2310" s="14">
        <v>2013</v>
      </c>
      <c r="C2310" s="14">
        <v>1</v>
      </c>
      <c r="D2310" s="14">
        <v>12</v>
      </c>
      <c r="E2310" s="14">
        <v>49.068614353846151</v>
      </c>
    </row>
    <row r="2311" spans="2:5" x14ac:dyDescent="0.2">
      <c r="B2311" s="14">
        <v>2013</v>
      </c>
      <c r="C2311" s="14">
        <v>1</v>
      </c>
      <c r="D2311" s="14">
        <v>13</v>
      </c>
      <c r="E2311" s="14">
        <v>53.782606350000002</v>
      </c>
    </row>
    <row r="2312" spans="2:5" x14ac:dyDescent="0.2">
      <c r="B2312" s="14">
        <v>2013</v>
      </c>
      <c r="C2312" s="14">
        <v>1</v>
      </c>
      <c r="D2312" s="14">
        <v>14</v>
      </c>
      <c r="E2312" s="14">
        <v>34.279525246153845</v>
      </c>
    </row>
    <row r="2313" spans="2:5" x14ac:dyDescent="0.2">
      <c r="B2313" s="14">
        <v>2013</v>
      </c>
      <c r="C2313" s="14">
        <v>2</v>
      </c>
      <c r="D2313" s="14">
        <v>1</v>
      </c>
      <c r="E2313" s="14">
        <v>19.4715378</v>
      </c>
    </row>
    <row r="2314" spans="2:5" x14ac:dyDescent="0.2">
      <c r="B2314" s="14">
        <v>2013</v>
      </c>
      <c r="C2314" s="14">
        <v>2</v>
      </c>
      <c r="D2314" s="14">
        <v>2</v>
      </c>
      <c r="E2314" s="14">
        <v>25.954254276923077</v>
      </c>
    </row>
    <row r="2315" spans="2:5" x14ac:dyDescent="0.2">
      <c r="B2315" s="14">
        <v>2013</v>
      </c>
      <c r="C2315" s="14">
        <v>2</v>
      </c>
      <c r="D2315" s="14">
        <v>3</v>
      </c>
      <c r="E2315" s="14">
        <v>27.943781884615387</v>
      </c>
    </row>
    <row r="2316" spans="2:5" x14ac:dyDescent="0.2">
      <c r="B2316" s="14">
        <v>2013</v>
      </c>
      <c r="C2316" s="14">
        <v>2</v>
      </c>
      <c r="D2316" s="14">
        <v>4</v>
      </c>
      <c r="E2316" s="14">
        <v>35.591950350000005</v>
      </c>
    </row>
    <row r="2317" spans="2:5" x14ac:dyDescent="0.2">
      <c r="B2317" s="14">
        <v>2013</v>
      </c>
      <c r="C2317" s="14">
        <v>2</v>
      </c>
      <c r="D2317" s="14">
        <v>5</v>
      </c>
      <c r="E2317" s="14">
        <v>41.904049846153846</v>
      </c>
    </row>
    <row r="2318" spans="2:5" x14ac:dyDescent="0.2">
      <c r="B2318" s="14">
        <v>2013</v>
      </c>
      <c r="C2318" s="14">
        <v>2</v>
      </c>
      <c r="D2318" s="14">
        <v>6</v>
      </c>
      <c r="E2318" s="14">
        <v>37.910802028846156</v>
      </c>
    </row>
    <row r="2319" spans="2:5" x14ac:dyDescent="0.2">
      <c r="B2319" s="14">
        <v>2013</v>
      </c>
      <c r="C2319" s="14">
        <v>2</v>
      </c>
      <c r="D2319" s="14">
        <v>7</v>
      </c>
      <c r="E2319" s="14">
        <v>39.74833246153846</v>
      </c>
    </row>
    <row r="2320" spans="2:5" x14ac:dyDescent="0.2">
      <c r="B2320" s="14">
        <v>2013</v>
      </c>
      <c r="C2320" s="14">
        <v>2</v>
      </c>
      <c r="D2320" s="14">
        <v>8</v>
      </c>
      <c r="E2320" s="14">
        <v>33.87629995961538</v>
      </c>
    </row>
    <row r="2321" spans="2:5" x14ac:dyDescent="0.2">
      <c r="B2321" s="14">
        <v>2013</v>
      </c>
      <c r="C2321" s="14">
        <v>2</v>
      </c>
      <c r="D2321" s="14">
        <v>9</v>
      </c>
      <c r="E2321" s="14">
        <v>39.884746465384623</v>
      </c>
    </row>
    <row r="2322" spans="2:5" x14ac:dyDescent="0.2">
      <c r="B2322" s="14">
        <v>2013</v>
      </c>
      <c r="C2322" s="14">
        <v>2</v>
      </c>
      <c r="D2322" s="14">
        <v>10</v>
      </c>
      <c r="E2322" s="14">
        <v>46.375831488461543</v>
      </c>
    </row>
    <row r="2323" spans="2:5" x14ac:dyDescent="0.2">
      <c r="B2323" s="14">
        <v>2013</v>
      </c>
      <c r="C2323" s="14">
        <v>2</v>
      </c>
      <c r="D2323" s="14">
        <v>11</v>
      </c>
      <c r="E2323" s="14">
        <v>37.848618034615384</v>
      </c>
    </row>
    <row r="2324" spans="2:5" x14ac:dyDescent="0.2">
      <c r="B2324" s="14">
        <v>2013</v>
      </c>
      <c r="C2324" s="14">
        <v>2</v>
      </c>
      <c r="D2324" s="14">
        <v>12</v>
      </c>
      <c r="E2324" s="14">
        <v>36.818222988461535</v>
      </c>
    </row>
    <row r="2325" spans="2:5" x14ac:dyDescent="0.2">
      <c r="B2325" s="14">
        <v>2013</v>
      </c>
      <c r="C2325" s="14">
        <v>2</v>
      </c>
      <c r="D2325" s="14">
        <v>13</v>
      </c>
      <c r="E2325" s="14">
        <v>45.847360730769239</v>
      </c>
    </row>
    <row r="2326" spans="2:5" x14ac:dyDescent="0.2">
      <c r="B2326" s="14">
        <v>2013</v>
      </c>
      <c r="C2326" s="14">
        <v>2</v>
      </c>
      <c r="D2326" s="14">
        <v>14</v>
      </c>
      <c r="E2326" s="14">
        <v>38.046686192307696</v>
      </c>
    </row>
    <row r="2327" spans="2:5" x14ac:dyDescent="0.2">
      <c r="B2327" s="14">
        <v>2013</v>
      </c>
      <c r="C2327" s="14">
        <v>3</v>
      </c>
      <c r="D2327" s="14">
        <v>1</v>
      </c>
      <c r="E2327" s="14">
        <v>27.001886936538462</v>
      </c>
    </row>
    <row r="2328" spans="2:5" x14ac:dyDescent="0.2">
      <c r="B2328" s="14">
        <v>2013</v>
      </c>
      <c r="C2328" s="14">
        <v>3</v>
      </c>
      <c r="D2328" s="14">
        <v>2</v>
      </c>
      <c r="E2328" s="14">
        <v>25.093010250000003</v>
      </c>
    </row>
    <row r="2329" spans="2:5" x14ac:dyDescent="0.2">
      <c r="B2329" s="14">
        <v>2013</v>
      </c>
      <c r="C2329" s="14">
        <v>3</v>
      </c>
      <c r="D2329" s="14">
        <v>3</v>
      </c>
      <c r="E2329" s="14">
        <v>28.178293846153846</v>
      </c>
    </row>
    <row r="2330" spans="2:5" x14ac:dyDescent="0.2">
      <c r="B2330" s="14">
        <v>2013</v>
      </c>
      <c r="C2330" s="14">
        <v>3</v>
      </c>
      <c r="D2330" s="14">
        <v>4</v>
      </c>
      <c r="E2330" s="14">
        <v>36.227511692307694</v>
      </c>
    </row>
    <row r="2331" spans="2:5" x14ac:dyDescent="0.2">
      <c r="B2331" s="14">
        <v>2013</v>
      </c>
      <c r="C2331" s="14">
        <v>3</v>
      </c>
      <c r="D2331" s="14">
        <v>5</v>
      </c>
      <c r="E2331" s="14">
        <v>40.664122823076923</v>
      </c>
    </row>
    <row r="2332" spans="2:5" x14ac:dyDescent="0.2">
      <c r="B2332" s="14">
        <v>2013</v>
      </c>
      <c r="C2332" s="14">
        <v>3</v>
      </c>
      <c r="D2332" s="14">
        <v>6</v>
      </c>
      <c r="E2332" s="14">
        <v>39.207313073076932</v>
      </c>
    </row>
    <row r="2333" spans="2:5" x14ac:dyDescent="0.2">
      <c r="B2333" s="14">
        <v>2013</v>
      </c>
      <c r="C2333" s="14">
        <v>3</v>
      </c>
      <c r="D2333" s="14">
        <v>7</v>
      </c>
      <c r="E2333" s="14">
        <v>39.417980123076923</v>
      </c>
    </row>
    <row r="2334" spans="2:5" x14ac:dyDescent="0.2">
      <c r="B2334" s="14">
        <v>2013</v>
      </c>
      <c r="C2334" s="14">
        <v>3</v>
      </c>
      <c r="D2334" s="14">
        <v>8</v>
      </c>
      <c r="E2334" s="14">
        <v>39.233972630769237</v>
      </c>
    </row>
    <row r="2335" spans="2:5" x14ac:dyDescent="0.2">
      <c r="B2335" s="14">
        <v>2013</v>
      </c>
      <c r="C2335" s="14">
        <v>3</v>
      </c>
      <c r="D2335" s="14">
        <v>9</v>
      </c>
      <c r="E2335" s="14">
        <v>37.647471357692311</v>
      </c>
    </row>
    <row r="2336" spans="2:5" x14ac:dyDescent="0.2">
      <c r="B2336" s="14">
        <v>2013</v>
      </c>
      <c r="C2336" s="14">
        <v>3</v>
      </c>
      <c r="D2336" s="14">
        <v>10</v>
      </c>
      <c r="E2336" s="14">
        <v>29.961625586538464</v>
      </c>
    </row>
    <row r="2337" spans="2:5" x14ac:dyDescent="0.2">
      <c r="B2337" s="14">
        <v>2013</v>
      </c>
      <c r="C2337" s="14">
        <v>3</v>
      </c>
      <c r="D2337" s="14">
        <v>11</v>
      </c>
      <c r="E2337" s="14">
        <v>31.780571815384615</v>
      </c>
    </row>
    <row r="2338" spans="2:5" x14ac:dyDescent="0.2">
      <c r="B2338" s="14">
        <v>2013</v>
      </c>
      <c r="C2338" s="14">
        <v>3</v>
      </c>
      <c r="D2338" s="14">
        <v>12</v>
      </c>
      <c r="E2338" s="14">
        <v>36.378916199999999</v>
      </c>
    </row>
    <row r="2339" spans="2:5" x14ac:dyDescent="0.2">
      <c r="B2339" s="14">
        <v>2013</v>
      </c>
      <c r="C2339" s="14">
        <v>3</v>
      </c>
      <c r="D2339" s="14">
        <v>13</v>
      </c>
      <c r="E2339" s="14">
        <v>34.93669486153847</v>
      </c>
    </row>
    <row r="2340" spans="2:5" x14ac:dyDescent="0.2">
      <c r="B2340" s="14">
        <v>2013</v>
      </c>
      <c r="C2340" s="14">
        <v>3</v>
      </c>
      <c r="D2340" s="14">
        <v>14</v>
      </c>
      <c r="E2340" s="14">
        <v>42.510555830769228</v>
      </c>
    </row>
    <row r="2341" spans="2:5" x14ac:dyDescent="0.2">
      <c r="B2341" s="14">
        <v>2013</v>
      </c>
      <c r="C2341" s="14">
        <v>4</v>
      </c>
      <c r="D2341" s="14">
        <v>1</v>
      </c>
      <c r="E2341" s="14">
        <v>25.813484273076924</v>
      </c>
    </row>
    <row r="2342" spans="2:5" x14ac:dyDescent="0.2">
      <c r="B2342" s="14">
        <v>2013</v>
      </c>
      <c r="C2342" s="14">
        <v>4</v>
      </c>
      <c r="D2342" s="14">
        <v>2</v>
      </c>
      <c r="E2342" s="14">
        <v>26.384216607692309</v>
      </c>
    </row>
    <row r="2343" spans="2:5" x14ac:dyDescent="0.2">
      <c r="B2343" s="14">
        <v>2013</v>
      </c>
      <c r="C2343" s="14">
        <v>4</v>
      </c>
      <c r="D2343" s="14">
        <v>3</v>
      </c>
      <c r="E2343" s="14">
        <v>22.456409313461538</v>
      </c>
    </row>
    <row r="2344" spans="2:5" x14ac:dyDescent="0.2">
      <c r="B2344" s="14">
        <v>2013</v>
      </c>
      <c r="C2344" s="14">
        <v>4</v>
      </c>
      <c r="D2344" s="14">
        <v>4</v>
      </c>
      <c r="E2344" s="14">
        <v>37.747734749999999</v>
      </c>
    </row>
    <row r="2345" spans="2:5" x14ac:dyDescent="0.2">
      <c r="B2345" s="14">
        <v>2013</v>
      </c>
      <c r="C2345" s="14">
        <v>4</v>
      </c>
      <c r="D2345" s="14">
        <v>5</v>
      </c>
      <c r="E2345" s="14">
        <v>32.472053307692306</v>
      </c>
    </row>
    <row r="2346" spans="2:5" x14ac:dyDescent="0.2">
      <c r="B2346" s="14">
        <v>2013</v>
      </c>
      <c r="C2346" s="14">
        <v>4</v>
      </c>
      <c r="D2346" s="14">
        <v>6</v>
      </c>
      <c r="E2346" s="14">
        <v>35.52839882307692</v>
      </c>
    </row>
    <row r="2347" spans="2:5" x14ac:dyDescent="0.2">
      <c r="B2347" s="14">
        <v>2013</v>
      </c>
      <c r="C2347" s="14">
        <v>4</v>
      </c>
      <c r="D2347" s="14">
        <v>7</v>
      </c>
      <c r="E2347" s="14">
        <v>40.130068846153854</v>
      </c>
    </row>
    <row r="2348" spans="2:5" x14ac:dyDescent="0.2">
      <c r="B2348" s="14">
        <v>2013</v>
      </c>
      <c r="C2348" s="14">
        <v>4</v>
      </c>
      <c r="D2348" s="14">
        <v>8</v>
      </c>
      <c r="E2348" s="14">
        <v>37.449440896153845</v>
      </c>
    </row>
    <row r="2349" spans="2:5" x14ac:dyDescent="0.2">
      <c r="B2349" s="14">
        <v>2013</v>
      </c>
      <c r="C2349" s="14">
        <v>4</v>
      </c>
      <c r="D2349" s="14">
        <v>9</v>
      </c>
      <c r="E2349" s="14">
        <v>36.402191480769233</v>
      </c>
    </row>
    <row r="2350" spans="2:5" x14ac:dyDescent="0.2">
      <c r="B2350" s="14">
        <v>2013</v>
      </c>
      <c r="C2350" s="14">
        <v>4</v>
      </c>
      <c r="D2350" s="14">
        <v>10</v>
      </c>
      <c r="E2350" s="14">
        <v>37.565989026923077</v>
      </c>
    </row>
    <row r="2351" spans="2:5" x14ac:dyDescent="0.2">
      <c r="B2351" s="14">
        <v>2013</v>
      </c>
      <c r="C2351" s="14">
        <v>4</v>
      </c>
      <c r="D2351" s="14">
        <v>11</v>
      </c>
      <c r="E2351" s="14">
        <v>45.327702496153847</v>
      </c>
    </row>
    <row r="2352" spans="2:5" x14ac:dyDescent="0.2">
      <c r="B2352" s="14">
        <v>2013</v>
      </c>
      <c r="C2352" s="14">
        <v>4</v>
      </c>
      <c r="D2352" s="14">
        <v>12</v>
      </c>
      <c r="E2352" s="14">
        <v>44.894988346153845</v>
      </c>
    </row>
    <row r="2353" spans="2:5" x14ac:dyDescent="0.2">
      <c r="B2353" s="14">
        <v>2013</v>
      </c>
      <c r="C2353" s="14">
        <v>4</v>
      </c>
      <c r="D2353" s="14">
        <v>13</v>
      </c>
      <c r="E2353" s="14">
        <v>40.360224807692305</v>
      </c>
    </row>
    <row r="2354" spans="2:5" x14ac:dyDescent="0.2">
      <c r="B2354" s="14">
        <v>2013</v>
      </c>
      <c r="C2354" s="14">
        <v>4</v>
      </c>
      <c r="D2354" s="14">
        <v>14</v>
      </c>
      <c r="E2354" s="14">
        <v>40.040521632692311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11"/>
  <sheetViews>
    <sheetView tabSelected="1" zoomScale="90" zoomScaleNormal="90" workbookViewId="0">
      <pane ySplit="1140" topLeftCell="A2367" activePane="bottomLeft"/>
      <selection activeCell="AE3" sqref="AE3"/>
      <selection pane="bottomLeft" activeCell="AE2244" sqref="AE2244:AE2299"/>
    </sheetView>
  </sheetViews>
  <sheetFormatPr defaultRowHeight="12.75" x14ac:dyDescent="0.2"/>
  <cols>
    <col min="3" max="3" width="10.140625" bestFit="1" customWidth="1"/>
    <col min="10" max="20" width="9.140625" style="14"/>
    <col min="21" max="23" width="11.42578125" style="14" customWidth="1"/>
    <col min="24" max="24" width="9.140625" style="14"/>
    <col min="25" max="25" width="18" style="14" customWidth="1"/>
    <col min="26" max="26" width="12.42578125" style="14" customWidth="1"/>
    <col min="27" max="29" width="18" style="14" customWidth="1"/>
    <col min="30" max="30" width="9.140625" style="14"/>
    <col min="31" max="31" width="20" customWidth="1"/>
  </cols>
  <sheetData>
    <row r="1" spans="1:31" x14ac:dyDescent="0.2">
      <c r="E1" t="s">
        <v>21</v>
      </c>
    </row>
    <row r="2" spans="1:31" x14ac:dyDescent="0.2">
      <c r="N2" s="158" t="s">
        <v>198</v>
      </c>
      <c r="O2" s="158" t="s">
        <v>200</v>
      </c>
      <c r="P2" s="158" t="s">
        <v>199</v>
      </c>
      <c r="Q2" s="158" t="s">
        <v>199</v>
      </c>
    </row>
    <row r="3" spans="1:31" x14ac:dyDescent="0.2">
      <c r="A3" t="s">
        <v>137</v>
      </c>
      <c r="B3" t="s">
        <v>124</v>
      </c>
      <c r="C3" t="s">
        <v>214</v>
      </c>
      <c r="D3" t="s">
        <v>215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s="14" t="s">
        <v>10</v>
      </c>
      <c r="K3" s="14" t="s">
        <v>11</v>
      </c>
      <c r="L3" s="29" t="s">
        <v>12</v>
      </c>
      <c r="M3" s="14" t="s">
        <v>14</v>
      </c>
      <c r="N3" s="14" t="s">
        <v>15</v>
      </c>
      <c r="O3" s="14" t="s">
        <v>16</v>
      </c>
      <c r="P3" s="29" t="s">
        <v>19</v>
      </c>
      <c r="Q3" s="29" t="s">
        <v>20</v>
      </c>
      <c r="R3" s="14" t="s">
        <v>18</v>
      </c>
      <c r="S3" s="14" t="s">
        <v>13</v>
      </c>
      <c r="T3" s="14" t="s">
        <v>226</v>
      </c>
      <c r="U3" s="14" t="s">
        <v>157</v>
      </c>
      <c r="V3" s="14" t="s">
        <v>229</v>
      </c>
      <c r="W3" s="14" t="s">
        <v>157</v>
      </c>
      <c r="X3" s="14" t="s">
        <v>154</v>
      </c>
      <c r="Y3" s="14" t="s">
        <v>157</v>
      </c>
      <c r="Z3" s="14" t="s">
        <v>227</v>
      </c>
      <c r="AA3" s="14" t="s">
        <v>157</v>
      </c>
      <c r="AB3" s="14" t="s">
        <v>228</v>
      </c>
      <c r="AC3" s="14" t="s">
        <v>157</v>
      </c>
      <c r="AD3" s="14" t="s">
        <v>210</v>
      </c>
      <c r="AE3" s="14" t="s">
        <v>157</v>
      </c>
    </row>
    <row r="4" spans="1:31" x14ac:dyDescent="0.2">
      <c r="A4" t="s">
        <v>143</v>
      </c>
      <c r="B4" t="s">
        <v>184</v>
      </c>
      <c r="C4" s="137" t="s">
        <v>17</v>
      </c>
      <c r="D4" s="137" t="s">
        <v>17</v>
      </c>
      <c r="E4">
        <v>1971</v>
      </c>
      <c r="F4">
        <v>1</v>
      </c>
      <c r="G4">
        <v>1</v>
      </c>
      <c r="H4">
        <v>31.4</v>
      </c>
      <c r="I4" t="s">
        <v>17</v>
      </c>
      <c r="J4" s="14" t="s">
        <v>17</v>
      </c>
      <c r="K4" s="14" t="s">
        <v>17</v>
      </c>
      <c r="L4" s="14" t="s">
        <v>17</v>
      </c>
      <c r="M4" s="14" t="s">
        <v>17</v>
      </c>
      <c r="N4" s="14" t="s">
        <v>17</v>
      </c>
      <c r="O4" s="14" t="s">
        <v>17</v>
      </c>
      <c r="P4" s="14" t="s">
        <v>17</v>
      </c>
      <c r="Q4" s="14" t="s">
        <v>17</v>
      </c>
      <c r="R4" s="14" t="s">
        <v>17</v>
      </c>
      <c r="S4" s="14" t="s">
        <v>17</v>
      </c>
    </row>
    <row r="5" spans="1:31" x14ac:dyDescent="0.2">
      <c r="A5" t="s">
        <v>143</v>
      </c>
      <c r="B5" t="s">
        <v>184</v>
      </c>
      <c r="C5" s="137" t="s">
        <v>17</v>
      </c>
      <c r="D5" s="137" t="s">
        <v>17</v>
      </c>
      <c r="E5">
        <v>1971</v>
      </c>
      <c r="F5">
        <v>1</v>
      </c>
      <c r="G5">
        <v>2</v>
      </c>
      <c r="H5">
        <v>34</v>
      </c>
      <c r="I5" t="s">
        <v>17</v>
      </c>
      <c r="J5" s="14" t="s">
        <v>17</v>
      </c>
      <c r="K5" s="14" t="s">
        <v>17</v>
      </c>
      <c r="L5" s="14" t="s">
        <v>17</v>
      </c>
      <c r="M5" s="14" t="s">
        <v>17</v>
      </c>
      <c r="N5" s="14" t="s">
        <v>17</v>
      </c>
      <c r="O5" s="14" t="s">
        <v>17</v>
      </c>
      <c r="P5" s="14" t="s">
        <v>17</v>
      </c>
      <c r="Q5" s="14" t="s">
        <v>17</v>
      </c>
      <c r="R5" s="14" t="s">
        <v>17</v>
      </c>
      <c r="S5" s="14" t="s">
        <v>17</v>
      </c>
    </row>
    <row r="6" spans="1:31" x14ac:dyDescent="0.2">
      <c r="A6" t="s">
        <v>143</v>
      </c>
      <c r="B6" t="s">
        <v>184</v>
      </c>
      <c r="C6" s="137" t="s">
        <v>17</v>
      </c>
      <c r="D6" s="137" t="s">
        <v>17</v>
      </c>
      <c r="E6">
        <v>1971</v>
      </c>
      <c r="F6">
        <v>1</v>
      </c>
      <c r="G6">
        <v>3</v>
      </c>
      <c r="H6">
        <v>37.799999999999997</v>
      </c>
      <c r="I6" t="s">
        <v>17</v>
      </c>
      <c r="J6" s="14" t="s">
        <v>17</v>
      </c>
      <c r="K6" s="14" t="s">
        <v>17</v>
      </c>
      <c r="L6" s="14" t="s">
        <v>17</v>
      </c>
      <c r="M6" s="14" t="s">
        <v>17</v>
      </c>
      <c r="N6" s="14" t="s">
        <v>17</v>
      </c>
      <c r="O6" s="14" t="s">
        <v>17</v>
      </c>
      <c r="P6" s="14" t="s">
        <v>17</v>
      </c>
      <c r="Q6" s="14" t="s">
        <v>17</v>
      </c>
      <c r="R6" s="14" t="s">
        <v>17</v>
      </c>
      <c r="S6" s="14" t="s">
        <v>17</v>
      </c>
    </row>
    <row r="7" spans="1:31" x14ac:dyDescent="0.2">
      <c r="A7" t="s">
        <v>143</v>
      </c>
      <c r="B7" t="s">
        <v>184</v>
      </c>
      <c r="C7" s="137" t="s">
        <v>17</v>
      </c>
      <c r="D7" s="137" t="s">
        <v>17</v>
      </c>
      <c r="E7">
        <v>1971</v>
      </c>
      <c r="F7">
        <v>1</v>
      </c>
      <c r="G7">
        <v>4</v>
      </c>
      <c r="H7">
        <v>27.8</v>
      </c>
      <c r="I7" t="s">
        <v>17</v>
      </c>
      <c r="J7" s="14" t="s">
        <v>17</v>
      </c>
      <c r="K7" s="14" t="s">
        <v>17</v>
      </c>
      <c r="L7" s="14" t="s">
        <v>17</v>
      </c>
      <c r="M7" s="14" t="s">
        <v>17</v>
      </c>
      <c r="N7" s="14" t="s">
        <v>17</v>
      </c>
      <c r="O7" s="14" t="s">
        <v>17</v>
      </c>
      <c r="P7" s="14" t="s">
        <v>17</v>
      </c>
      <c r="Q7" s="14" t="s">
        <v>17</v>
      </c>
      <c r="R7" s="14" t="s">
        <v>17</v>
      </c>
      <c r="S7" s="14" t="s">
        <v>17</v>
      </c>
    </row>
    <row r="8" spans="1:31" x14ac:dyDescent="0.2">
      <c r="A8" t="s">
        <v>143</v>
      </c>
      <c r="B8" t="s">
        <v>184</v>
      </c>
      <c r="C8" s="137" t="s">
        <v>17</v>
      </c>
      <c r="D8" s="137" t="s">
        <v>17</v>
      </c>
      <c r="E8">
        <v>1971</v>
      </c>
      <c r="F8">
        <v>1</v>
      </c>
      <c r="G8">
        <v>5</v>
      </c>
      <c r="H8">
        <v>35.799999999999997</v>
      </c>
      <c r="I8" t="s">
        <v>17</v>
      </c>
      <c r="J8" s="14" t="s">
        <v>17</v>
      </c>
      <c r="K8" s="14" t="s">
        <v>17</v>
      </c>
      <c r="L8" s="14" t="s">
        <v>17</v>
      </c>
      <c r="M8" s="14" t="s">
        <v>17</v>
      </c>
      <c r="N8" s="14" t="s">
        <v>17</v>
      </c>
      <c r="O8" s="14" t="s">
        <v>17</v>
      </c>
      <c r="P8" s="14" t="s">
        <v>17</v>
      </c>
      <c r="Q8" s="14" t="s">
        <v>17</v>
      </c>
      <c r="R8" s="14" t="s">
        <v>17</v>
      </c>
      <c r="S8" s="14" t="s">
        <v>17</v>
      </c>
    </row>
    <row r="9" spans="1:31" x14ac:dyDescent="0.2">
      <c r="A9" t="s">
        <v>143</v>
      </c>
      <c r="B9" t="s">
        <v>184</v>
      </c>
      <c r="C9" s="137" t="s">
        <v>17</v>
      </c>
      <c r="D9" s="137" t="s">
        <v>17</v>
      </c>
      <c r="E9">
        <v>1971</v>
      </c>
      <c r="F9">
        <v>1</v>
      </c>
      <c r="G9">
        <v>6</v>
      </c>
      <c r="H9">
        <v>32.4</v>
      </c>
      <c r="I9" t="s">
        <v>17</v>
      </c>
      <c r="J9" s="14" t="s">
        <v>17</v>
      </c>
      <c r="K9" s="14" t="s">
        <v>17</v>
      </c>
      <c r="L9" s="14" t="s">
        <v>17</v>
      </c>
      <c r="M9" s="14" t="s">
        <v>17</v>
      </c>
      <c r="N9" s="14" t="s">
        <v>17</v>
      </c>
      <c r="O9" s="14" t="s">
        <v>17</v>
      </c>
      <c r="P9" s="14" t="s">
        <v>17</v>
      </c>
      <c r="Q9" s="14" t="s">
        <v>17</v>
      </c>
      <c r="R9" s="14" t="s">
        <v>17</v>
      </c>
      <c r="S9" s="14" t="s">
        <v>17</v>
      </c>
    </row>
    <row r="10" spans="1:31" x14ac:dyDescent="0.2">
      <c r="A10" t="s">
        <v>143</v>
      </c>
      <c r="B10" t="s">
        <v>184</v>
      </c>
      <c r="C10" s="137" t="s">
        <v>17</v>
      </c>
      <c r="D10" s="137" t="s">
        <v>17</v>
      </c>
      <c r="E10">
        <v>1971</v>
      </c>
      <c r="F10">
        <v>1</v>
      </c>
      <c r="G10">
        <v>7</v>
      </c>
      <c r="H10">
        <v>35.200000000000003</v>
      </c>
      <c r="I10" t="s">
        <v>17</v>
      </c>
      <c r="J10" s="14" t="s">
        <v>17</v>
      </c>
      <c r="K10" s="14" t="s">
        <v>17</v>
      </c>
      <c r="L10" s="14" t="s">
        <v>17</v>
      </c>
      <c r="M10" s="14" t="s">
        <v>17</v>
      </c>
      <c r="N10" s="14" t="s">
        <v>17</v>
      </c>
      <c r="O10" s="14" t="s">
        <v>17</v>
      </c>
      <c r="P10" s="14" t="s">
        <v>17</v>
      </c>
      <c r="Q10" s="14" t="s">
        <v>17</v>
      </c>
      <c r="R10" s="14" t="s">
        <v>17</v>
      </c>
      <c r="S10" s="14" t="s">
        <v>17</v>
      </c>
    </row>
    <row r="11" spans="1:31" x14ac:dyDescent="0.2">
      <c r="A11" t="s">
        <v>143</v>
      </c>
      <c r="B11" t="s">
        <v>184</v>
      </c>
      <c r="C11" s="137" t="s">
        <v>17</v>
      </c>
      <c r="D11" s="137" t="s">
        <v>17</v>
      </c>
      <c r="E11">
        <v>1971</v>
      </c>
      <c r="F11">
        <v>1</v>
      </c>
      <c r="G11">
        <v>8</v>
      </c>
      <c r="H11">
        <v>28.7</v>
      </c>
      <c r="I11" t="s">
        <v>17</v>
      </c>
      <c r="J11" s="14" t="s">
        <v>17</v>
      </c>
      <c r="K11" s="14" t="s">
        <v>17</v>
      </c>
      <c r="L11" s="14" t="s">
        <v>17</v>
      </c>
      <c r="M11" s="14" t="s">
        <v>17</v>
      </c>
      <c r="N11" s="14" t="s">
        <v>17</v>
      </c>
      <c r="O11" s="14" t="s">
        <v>17</v>
      </c>
      <c r="P11" s="14" t="s">
        <v>17</v>
      </c>
      <c r="Q11" s="14" t="s">
        <v>17</v>
      </c>
      <c r="R11" s="14" t="s">
        <v>17</v>
      </c>
      <c r="S11" s="14" t="s">
        <v>17</v>
      </c>
    </row>
    <row r="12" spans="1:31" x14ac:dyDescent="0.2">
      <c r="A12" t="s">
        <v>143</v>
      </c>
      <c r="B12" t="s">
        <v>184</v>
      </c>
      <c r="C12" s="137" t="s">
        <v>17</v>
      </c>
      <c r="D12" s="137" t="s">
        <v>17</v>
      </c>
      <c r="E12">
        <v>1971</v>
      </c>
      <c r="F12">
        <v>1</v>
      </c>
      <c r="G12">
        <v>9</v>
      </c>
      <c r="H12">
        <v>30.2</v>
      </c>
      <c r="I12" t="s">
        <v>17</v>
      </c>
      <c r="J12" s="14" t="s">
        <v>17</v>
      </c>
      <c r="K12" s="14" t="s">
        <v>17</v>
      </c>
      <c r="L12" s="14" t="s">
        <v>17</v>
      </c>
      <c r="M12" s="14" t="s">
        <v>17</v>
      </c>
      <c r="N12" s="14" t="s">
        <v>17</v>
      </c>
      <c r="O12" s="14" t="s">
        <v>17</v>
      </c>
      <c r="P12" s="14" t="s">
        <v>17</v>
      </c>
      <c r="Q12" s="14" t="s">
        <v>17</v>
      </c>
      <c r="R12" s="14" t="s">
        <v>17</v>
      </c>
      <c r="S12" s="14" t="s">
        <v>17</v>
      </c>
    </row>
    <row r="13" spans="1:31" x14ac:dyDescent="0.2">
      <c r="A13" t="s">
        <v>143</v>
      </c>
      <c r="B13" t="s">
        <v>184</v>
      </c>
      <c r="C13" s="137" t="s">
        <v>17</v>
      </c>
      <c r="D13" s="137" t="s">
        <v>17</v>
      </c>
      <c r="E13">
        <v>1971</v>
      </c>
      <c r="F13">
        <v>1</v>
      </c>
      <c r="G13">
        <v>10</v>
      </c>
      <c r="H13">
        <v>30.2</v>
      </c>
      <c r="I13" t="s">
        <v>17</v>
      </c>
      <c r="J13" s="14" t="s">
        <v>17</v>
      </c>
      <c r="K13" s="14" t="s">
        <v>17</v>
      </c>
      <c r="L13" s="14" t="s">
        <v>17</v>
      </c>
      <c r="M13" s="14" t="s">
        <v>17</v>
      </c>
      <c r="N13" s="14" t="s">
        <v>17</v>
      </c>
      <c r="O13" s="14" t="s">
        <v>17</v>
      </c>
      <c r="P13" s="14" t="s">
        <v>17</v>
      </c>
      <c r="Q13" s="14" t="s">
        <v>17</v>
      </c>
      <c r="R13" s="14" t="s">
        <v>17</v>
      </c>
      <c r="S13" s="14" t="s">
        <v>17</v>
      </c>
    </row>
    <row r="14" spans="1:31" x14ac:dyDescent="0.2">
      <c r="A14" t="s">
        <v>143</v>
      </c>
      <c r="B14" t="s">
        <v>184</v>
      </c>
      <c r="C14" s="137" t="s">
        <v>17</v>
      </c>
      <c r="D14" s="137" t="s">
        <v>17</v>
      </c>
      <c r="E14">
        <v>1971</v>
      </c>
      <c r="F14">
        <v>1</v>
      </c>
      <c r="G14">
        <v>11</v>
      </c>
      <c r="H14">
        <v>35.200000000000003</v>
      </c>
      <c r="I14" t="s">
        <v>17</v>
      </c>
      <c r="J14" s="14" t="s">
        <v>17</v>
      </c>
      <c r="K14" s="14" t="s">
        <v>17</v>
      </c>
      <c r="L14" s="14" t="s">
        <v>17</v>
      </c>
      <c r="M14" s="14" t="s">
        <v>17</v>
      </c>
      <c r="N14" s="14" t="s">
        <v>17</v>
      </c>
      <c r="O14" s="14" t="s">
        <v>17</v>
      </c>
      <c r="P14" s="14" t="s">
        <v>17</v>
      </c>
      <c r="Q14" s="14" t="s">
        <v>17</v>
      </c>
      <c r="R14" s="14" t="s">
        <v>17</v>
      </c>
      <c r="S14" s="14" t="s">
        <v>17</v>
      </c>
    </row>
    <row r="15" spans="1:31" x14ac:dyDescent="0.2">
      <c r="A15" t="s">
        <v>143</v>
      </c>
      <c r="B15" t="s">
        <v>184</v>
      </c>
      <c r="C15" s="137" t="s">
        <v>17</v>
      </c>
      <c r="D15" s="137" t="s">
        <v>17</v>
      </c>
      <c r="E15">
        <v>1971</v>
      </c>
      <c r="F15">
        <v>1</v>
      </c>
      <c r="G15">
        <v>12</v>
      </c>
      <c r="H15">
        <v>40.5</v>
      </c>
      <c r="I15" t="s">
        <v>17</v>
      </c>
      <c r="J15" s="14" t="s">
        <v>17</v>
      </c>
      <c r="K15" s="14" t="s">
        <v>17</v>
      </c>
      <c r="L15" s="14" t="s">
        <v>17</v>
      </c>
      <c r="M15" s="14" t="s">
        <v>17</v>
      </c>
      <c r="N15" s="14" t="s">
        <v>17</v>
      </c>
      <c r="O15" s="14" t="s">
        <v>17</v>
      </c>
      <c r="P15" s="14" t="s">
        <v>17</v>
      </c>
      <c r="Q15" s="14" t="s">
        <v>17</v>
      </c>
      <c r="R15" s="14" t="s">
        <v>17</v>
      </c>
      <c r="S15" s="14" t="s">
        <v>17</v>
      </c>
    </row>
    <row r="16" spans="1:31" x14ac:dyDescent="0.2">
      <c r="A16" t="s">
        <v>143</v>
      </c>
      <c r="B16" t="s">
        <v>184</v>
      </c>
      <c r="C16" s="137" t="s">
        <v>17</v>
      </c>
      <c r="D16" s="137" t="s">
        <v>17</v>
      </c>
      <c r="E16">
        <v>1971</v>
      </c>
      <c r="F16">
        <v>1</v>
      </c>
      <c r="G16">
        <v>13</v>
      </c>
      <c r="H16">
        <v>42.2</v>
      </c>
      <c r="I16" t="s">
        <v>17</v>
      </c>
      <c r="J16" s="14" t="s">
        <v>17</v>
      </c>
      <c r="K16" s="14" t="s">
        <v>17</v>
      </c>
      <c r="L16" s="14" t="s">
        <v>17</v>
      </c>
      <c r="M16" s="14" t="s">
        <v>17</v>
      </c>
      <c r="N16" s="14" t="s">
        <v>17</v>
      </c>
      <c r="O16" s="14" t="s">
        <v>17</v>
      </c>
      <c r="P16" s="14" t="s">
        <v>17</v>
      </c>
      <c r="Q16" s="14" t="s">
        <v>17</v>
      </c>
      <c r="R16" s="14" t="s">
        <v>17</v>
      </c>
      <c r="S16" s="14" t="s">
        <v>17</v>
      </c>
    </row>
    <row r="17" spans="1:19" x14ac:dyDescent="0.2">
      <c r="A17" t="s">
        <v>143</v>
      </c>
      <c r="B17" t="s">
        <v>184</v>
      </c>
      <c r="C17" s="137" t="s">
        <v>17</v>
      </c>
      <c r="D17" s="137" t="s">
        <v>17</v>
      </c>
      <c r="E17">
        <v>1971</v>
      </c>
      <c r="F17">
        <v>1</v>
      </c>
      <c r="G17">
        <v>14</v>
      </c>
      <c r="H17">
        <v>31.9</v>
      </c>
      <c r="I17" t="s">
        <v>17</v>
      </c>
      <c r="J17" s="14" t="s">
        <v>17</v>
      </c>
      <c r="K17" s="14" t="s">
        <v>17</v>
      </c>
      <c r="L17" s="14" t="s">
        <v>17</v>
      </c>
      <c r="M17" s="14" t="s">
        <v>17</v>
      </c>
      <c r="N17" s="14" t="s">
        <v>17</v>
      </c>
      <c r="O17" s="14" t="s">
        <v>17</v>
      </c>
      <c r="P17" s="14" t="s">
        <v>17</v>
      </c>
      <c r="Q17" s="14" t="s">
        <v>17</v>
      </c>
      <c r="R17" s="14" t="s">
        <v>17</v>
      </c>
      <c r="S17" s="14" t="s">
        <v>17</v>
      </c>
    </row>
    <row r="18" spans="1:19" x14ac:dyDescent="0.2">
      <c r="A18" t="s">
        <v>143</v>
      </c>
      <c r="B18" t="s">
        <v>184</v>
      </c>
      <c r="C18" s="137" t="s">
        <v>17</v>
      </c>
      <c r="D18" s="137" t="s">
        <v>17</v>
      </c>
      <c r="E18">
        <v>1971</v>
      </c>
      <c r="F18">
        <v>2</v>
      </c>
      <c r="G18">
        <v>1</v>
      </c>
      <c r="H18">
        <v>33.4</v>
      </c>
      <c r="I18" t="s">
        <v>17</v>
      </c>
      <c r="J18" s="14" t="s">
        <v>17</v>
      </c>
      <c r="K18" s="14" t="s">
        <v>17</v>
      </c>
      <c r="L18" s="14" t="s">
        <v>17</v>
      </c>
      <c r="M18" s="14" t="s">
        <v>17</v>
      </c>
      <c r="N18" s="14" t="s">
        <v>17</v>
      </c>
      <c r="O18" s="14" t="s">
        <v>17</v>
      </c>
      <c r="P18" s="14" t="s">
        <v>17</v>
      </c>
      <c r="Q18" s="14" t="s">
        <v>17</v>
      </c>
      <c r="R18" s="14" t="s">
        <v>17</v>
      </c>
      <c r="S18" s="14" t="s">
        <v>17</v>
      </c>
    </row>
    <row r="19" spans="1:19" x14ac:dyDescent="0.2">
      <c r="A19" t="s">
        <v>143</v>
      </c>
      <c r="B19" t="s">
        <v>184</v>
      </c>
      <c r="C19" s="137" t="s">
        <v>17</v>
      </c>
      <c r="D19" s="137" t="s">
        <v>17</v>
      </c>
      <c r="E19">
        <v>1971</v>
      </c>
      <c r="F19">
        <v>2</v>
      </c>
      <c r="G19">
        <v>2</v>
      </c>
      <c r="H19">
        <v>36</v>
      </c>
      <c r="I19" t="s">
        <v>17</v>
      </c>
      <c r="J19" s="14" t="s">
        <v>17</v>
      </c>
      <c r="K19" s="14" t="s">
        <v>17</v>
      </c>
      <c r="L19" s="14" t="s">
        <v>17</v>
      </c>
      <c r="M19" s="14" t="s">
        <v>17</v>
      </c>
      <c r="N19" s="14" t="s">
        <v>17</v>
      </c>
      <c r="O19" s="14" t="s">
        <v>17</v>
      </c>
      <c r="P19" s="14" t="s">
        <v>17</v>
      </c>
      <c r="Q19" s="14" t="s">
        <v>17</v>
      </c>
      <c r="R19" s="14" t="s">
        <v>17</v>
      </c>
      <c r="S19" s="14" t="s">
        <v>17</v>
      </c>
    </row>
    <row r="20" spans="1:19" x14ac:dyDescent="0.2">
      <c r="A20" t="s">
        <v>143</v>
      </c>
      <c r="B20" t="s">
        <v>184</v>
      </c>
      <c r="C20" s="137" t="s">
        <v>17</v>
      </c>
      <c r="D20" s="137" t="s">
        <v>17</v>
      </c>
      <c r="E20">
        <v>1971</v>
      </c>
      <c r="F20">
        <v>2</v>
      </c>
      <c r="G20">
        <v>3</v>
      </c>
      <c r="H20">
        <v>33.299999999999997</v>
      </c>
      <c r="I20" t="s">
        <v>17</v>
      </c>
      <c r="J20" s="14" t="s">
        <v>17</v>
      </c>
      <c r="K20" s="14" t="s">
        <v>17</v>
      </c>
      <c r="L20" s="14" t="s">
        <v>17</v>
      </c>
      <c r="M20" s="14" t="s">
        <v>17</v>
      </c>
      <c r="N20" s="14" t="s">
        <v>17</v>
      </c>
      <c r="O20" s="14" t="s">
        <v>17</v>
      </c>
      <c r="P20" s="14" t="s">
        <v>17</v>
      </c>
      <c r="Q20" s="14" t="s">
        <v>17</v>
      </c>
      <c r="R20" s="14" t="s">
        <v>17</v>
      </c>
      <c r="S20" s="14" t="s">
        <v>17</v>
      </c>
    </row>
    <row r="21" spans="1:19" x14ac:dyDescent="0.2">
      <c r="A21" t="s">
        <v>143</v>
      </c>
      <c r="B21" t="s">
        <v>184</v>
      </c>
      <c r="C21" s="137" t="s">
        <v>17</v>
      </c>
      <c r="D21" s="137" t="s">
        <v>17</v>
      </c>
      <c r="E21">
        <v>1971</v>
      </c>
      <c r="F21">
        <v>2</v>
      </c>
      <c r="G21">
        <v>4</v>
      </c>
      <c r="H21">
        <v>35.4</v>
      </c>
      <c r="I21" t="s">
        <v>17</v>
      </c>
      <c r="J21" s="14" t="s">
        <v>17</v>
      </c>
      <c r="K21" s="14" t="s">
        <v>17</v>
      </c>
      <c r="L21" s="14" t="s">
        <v>17</v>
      </c>
      <c r="M21" s="14" t="s">
        <v>17</v>
      </c>
      <c r="N21" s="14" t="s">
        <v>17</v>
      </c>
      <c r="O21" s="14" t="s">
        <v>17</v>
      </c>
      <c r="P21" s="14" t="s">
        <v>17</v>
      </c>
      <c r="Q21" s="14" t="s">
        <v>17</v>
      </c>
      <c r="R21" s="14" t="s">
        <v>17</v>
      </c>
      <c r="S21" s="14" t="s">
        <v>17</v>
      </c>
    </row>
    <row r="22" spans="1:19" x14ac:dyDescent="0.2">
      <c r="A22" t="s">
        <v>143</v>
      </c>
      <c r="B22" t="s">
        <v>184</v>
      </c>
      <c r="C22" s="137" t="s">
        <v>17</v>
      </c>
      <c r="D22" s="137" t="s">
        <v>17</v>
      </c>
      <c r="E22">
        <v>1971</v>
      </c>
      <c r="F22">
        <v>2</v>
      </c>
      <c r="G22">
        <v>5</v>
      </c>
      <c r="H22">
        <v>32.4</v>
      </c>
      <c r="I22" t="s">
        <v>17</v>
      </c>
      <c r="J22" s="14" t="s">
        <v>17</v>
      </c>
      <c r="K22" s="14" t="s">
        <v>17</v>
      </c>
      <c r="L22" s="14" t="s">
        <v>17</v>
      </c>
      <c r="M22" s="14" t="s">
        <v>17</v>
      </c>
      <c r="N22" s="14" t="s">
        <v>17</v>
      </c>
      <c r="O22" s="14" t="s">
        <v>17</v>
      </c>
      <c r="P22" s="14" t="s">
        <v>17</v>
      </c>
      <c r="Q22" s="14" t="s">
        <v>17</v>
      </c>
      <c r="R22" s="14" t="s">
        <v>17</v>
      </c>
      <c r="S22" s="14" t="s">
        <v>17</v>
      </c>
    </row>
    <row r="23" spans="1:19" x14ac:dyDescent="0.2">
      <c r="A23" t="s">
        <v>143</v>
      </c>
      <c r="B23" t="s">
        <v>184</v>
      </c>
      <c r="C23" s="137" t="s">
        <v>17</v>
      </c>
      <c r="D23" s="137" t="s">
        <v>17</v>
      </c>
      <c r="E23">
        <v>1971</v>
      </c>
      <c r="F23">
        <v>2</v>
      </c>
      <c r="G23">
        <v>6</v>
      </c>
      <c r="H23">
        <v>37</v>
      </c>
      <c r="I23" t="s">
        <v>17</v>
      </c>
      <c r="J23" s="14" t="s">
        <v>17</v>
      </c>
      <c r="K23" s="14" t="s">
        <v>17</v>
      </c>
      <c r="L23" s="14" t="s">
        <v>17</v>
      </c>
      <c r="M23" s="14" t="s">
        <v>17</v>
      </c>
      <c r="N23" s="14" t="s">
        <v>17</v>
      </c>
      <c r="O23" s="14" t="s">
        <v>17</v>
      </c>
      <c r="P23" s="14" t="s">
        <v>17</v>
      </c>
      <c r="Q23" s="14" t="s">
        <v>17</v>
      </c>
      <c r="R23" s="14" t="s">
        <v>17</v>
      </c>
      <c r="S23" s="14" t="s">
        <v>17</v>
      </c>
    </row>
    <row r="24" spans="1:19" x14ac:dyDescent="0.2">
      <c r="A24" t="s">
        <v>143</v>
      </c>
      <c r="B24" t="s">
        <v>184</v>
      </c>
      <c r="C24" s="137" t="s">
        <v>17</v>
      </c>
      <c r="D24" s="137" t="s">
        <v>17</v>
      </c>
      <c r="E24">
        <v>1971</v>
      </c>
      <c r="F24">
        <v>2</v>
      </c>
      <c r="G24">
        <v>7</v>
      </c>
      <c r="H24">
        <v>38.1</v>
      </c>
      <c r="I24" t="s">
        <v>17</v>
      </c>
      <c r="J24" s="14" t="s">
        <v>17</v>
      </c>
      <c r="K24" s="14" t="s">
        <v>17</v>
      </c>
      <c r="L24" s="14" t="s">
        <v>17</v>
      </c>
      <c r="M24" s="14" t="s">
        <v>17</v>
      </c>
      <c r="N24" s="14" t="s">
        <v>17</v>
      </c>
      <c r="O24" s="14" t="s">
        <v>17</v>
      </c>
      <c r="P24" s="14" t="s">
        <v>17</v>
      </c>
      <c r="Q24" s="14" t="s">
        <v>17</v>
      </c>
      <c r="R24" s="14" t="s">
        <v>17</v>
      </c>
      <c r="S24" s="14" t="s">
        <v>17</v>
      </c>
    </row>
    <row r="25" spans="1:19" x14ac:dyDescent="0.2">
      <c r="A25" t="s">
        <v>143</v>
      </c>
      <c r="B25" t="s">
        <v>184</v>
      </c>
      <c r="C25" s="137" t="s">
        <v>17</v>
      </c>
      <c r="D25" s="137" t="s">
        <v>17</v>
      </c>
      <c r="E25">
        <v>1971</v>
      </c>
      <c r="F25">
        <v>2</v>
      </c>
      <c r="G25">
        <v>8</v>
      </c>
      <c r="H25">
        <v>29.2</v>
      </c>
      <c r="I25" t="s">
        <v>17</v>
      </c>
      <c r="J25" s="14" t="s">
        <v>17</v>
      </c>
      <c r="K25" s="14" t="s">
        <v>17</v>
      </c>
      <c r="L25" s="14" t="s">
        <v>17</v>
      </c>
      <c r="M25" s="14" t="s">
        <v>17</v>
      </c>
      <c r="N25" s="14" t="s">
        <v>17</v>
      </c>
      <c r="O25" s="14" t="s">
        <v>17</v>
      </c>
      <c r="P25" s="14" t="s">
        <v>17</v>
      </c>
      <c r="Q25" s="14" t="s">
        <v>17</v>
      </c>
      <c r="R25" s="14" t="s">
        <v>17</v>
      </c>
      <c r="S25" s="14" t="s">
        <v>17</v>
      </c>
    </row>
    <row r="26" spans="1:19" x14ac:dyDescent="0.2">
      <c r="A26" t="s">
        <v>143</v>
      </c>
      <c r="B26" t="s">
        <v>184</v>
      </c>
      <c r="C26" s="137" t="s">
        <v>17</v>
      </c>
      <c r="D26" s="137" t="s">
        <v>17</v>
      </c>
      <c r="E26">
        <v>1971</v>
      </c>
      <c r="F26">
        <v>2</v>
      </c>
      <c r="G26">
        <v>9</v>
      </c>
      <c r="H26">
        <v>33.1</v>
      </c>
      <c r="I26" t="s">
        <v>17</v>
      </c>
      <c r="J26" s="14" t="s">
        <v>17</v>
      </c>
      <c r="K26" s="14" t="s">
        <v>17</v>
      </c>
      <c r="L26" s="14" t="s">
        <v>17</v>
      </c>
      <c r="M26" s="14" t="s">
        <v>17</v>
      </c>
      <c r="N26" s="14" t="s">
        <v>17</v>
      </c>
      <c r="O26" s="14" t="s">
        <v>17</v>
      </c>
      <c r="P26" s="14" t="s">
        <v>17</v>
      </c>
      <c r="Q26" s="14" t="s">
        <v>17</v>
      </c>
      <c r="R26" s="14" t="s">
        <v>17</v>
      </c>
      <c r="S26" s="14" t="s">
        <v>17</v>
      </c>
    </row>
    <row r="27" spans="1:19" x14ac:dyDescent="0.2">
      <c r="A27" t="s">
        <v>143</v>
      </c>
      <c r="B27" t="s">
        <v>184</v>
      </c>
      <c r="C27" s="137" t="s">
        <v>17</v>
      </c>
      <c r="D27" s="137" t="s">
        <v>17</v>
      </c>
      <c r="E27">
        <v>1971</v>
      </c>
      <c r="F27">
        <v>2</v>
      </c>
      <c r="G27">
        <v>10</v>
      </c>
      <c r="H27">
        <v>37.799999999999997</v>
      </c>
      <c r="I27" t="s">
        <v>17</v>
      </c>
      <c r="J27" s="14" t="s">
        <v>17</v>
      </c>
      <c r="K27" s="14" t="s">
        <v>17</v>
      </c>
      <c r="L27" s="14" t="s">
        <v>17</v>
      </c>
      <c r="M27" s="14" t="s">
        <v>17</v>
      </c>
      <c r="N27" s="14" t="s">
        <v>17</v>
      </c>
      <c r="O27" s="14" t="s">
        <v>17</v>
      </c>
      <c r="P27" s="14" t="s">
        <v>17</v>
      </c>
      <c r="Q27" s="14" t="s">
        <v>17</v>
      </c>
      <c r="R27" s="14" t="s">
        <v>17</v>
      </c>
      <c r="S27" s="14" t="s">
        <v>17</v>
      </c>
    </row>
    <row r="28" spans="1:19" x14ac:dyDescent="0.2">
      <c r="A28" t="s">
        <v>143</v>
      </c>
      <c r="B28" t="s">
        <v>184</v>
      </c>
      <c r="C28" s="137" t="s">
        <v>17</v>
      </c>
      <c r="D28" s="137" t="s">
        <v>17</v>
      </c>
      <c r="E28">
        <v>1971</v>
      </c>
      <c r="F28">
        <v>2</v>
      </c>
      <c r="G28">
        <v>11</v>
      </c>
      <c r="H28">
        <v>39.5</v>
      </c>
      <c r="I28" t="s">
        <v>17</v>
      </c>
      <c r="J28" s="14" t="s">
        <v>17</v>
      </c>
      <c r="K28" s="14" t="s">
        <v>17</v>
      </c>
      <c r="L28" s="14" t="s">
        <v>17</v>
      </c>
      <c r="M28" s="14" t="s">
        <v>17</v>
      </c>
      <c r="N28" s="14" t="s">
        <v>17</v>
      </c>
      <c r="O28" s="14" t="s">
        <v>17</v>
      </c>
      <c r="P28" s="14" t="s">
        <v>17</v>
      </c>
      <c r="Q28" s="14" t="s">
        <v>17</v>
      </c>
      <c r="R28" s="14" t="s">
        <v>17</v>
      </c>
      <c r="S28" s="14" t="s">
        <v>17</v>
      </c>
    </row>
    <row r="29" spans="1:19" x14ac:dyDescent="0.2">
      <c r="A29" t="s">
        <v>143</v>
      </c>
      <c r="B29" t="s">
        <v>184</v>
      </c>
      <c r="C29" s="137" t="s">
        <v>17</v>
      </c>
      <c r="D29" s="137" t="s">
        <v>17</v>
      </c>
      <c r="E29">
        <v>1971</v>
      </c>
      <c r="F29">
        <v>2</v>
      </c>
      <c r="G29">
        <v>12</v>
      </c>
      <c r="H29">
        <v>38.299999999999997</v>
      </c>
      <c r="I29" t="s">
        <v>17</v>
      </c>
      <c r="J29" s="14" t="s">
        <v>17</v>
      </c>
      <c r="K29" s="14" t="s">
        <v>17</v>
      </c>
      <c r="L29" s="14" t="s">
        <v>17</v>
      </c>
      <c r="M29" s="14" t="s">
        <v>17</v>
      </c>
      <c r="N29" s="14" t="s">
        <v>17</v>
      </c>
      <c r="O29" s="14" t="s">
        <v>17</v>
      </c>
      <c r="P29" s="14" t="s">
        <v>17</v>
      </c>
      <c r="Q29" s="14" t="s">
        <v>17</v>
      </c>
      <c r="R29" s="14" t="s">
        <v>17</v>
      </c>
      <c r="S29" s="14" t="s">
        <v>17</v>
      </c>
    </row>
    <row r="30" spans="1:19" x14ac:dyDescent="0.2">
      <c r="A30" t="s">
        <v>143</v>
      </c>
      <c r="B30" t="s">
        <v>184</v>
      </c>
      <c r="C30" s="137" t="s">
        <v>17</v>
      </c>
      <c r="D30" s="137" t="s">
        <v>17</v>
      </c>
      <c r="E30">
        <v>1971</v>
      </c>
      <c r="F30">
        <v>2</v>
      </c>
      <c r="G30">
        <v>13</v>
      </c>
      <c r="H30">
        <v>34.799999999999997</v>
      </c>
      <c r="I30" t="s">
        <v>17</v>
      </c>
      <c r="J30" s="14" t="s">
        <v>17</v>
      </c>
      <c r="K30" s="14" t="s">
        <v>17</v>
      </c>
      <c r="L30" s="14" t="s">
        <v>17</v>
      </c>
      <c r="M30" s="14" t="s">
        <v>17</v>
      </c>
      <c r="N30" s="14" t="s">
        <v>17</v>
      </c>
      <c r="O30" s="14" t="s">
        <v>17</v>
      </c>
      <c r="P30" s="14" t="s">
        <v>17</v>
      </c>
      <c r="Q30" s="14" t="s">
        <v>17</v>
      </c>
      <c r="R30" s="14" t="s">
        <v>17</v>
      </c>
      <c r="S30" s="14" t="s">
        <v>17</v>
      </c>
    </row>
    <row r="31" spans="1:19" x14ac:dyDescent="0.2">
      <c r="A31" t="s">
        <v>143</v>
      </c>
      <c r="B31" t="s">
        <v>184</v>
      </c>
      <c r="C31" s="137" t="s">
        <v>17</v>
      </c>
      <c r="D31" s="137" t="s">
        <v>17</v>
      </c>
      <c r="E31">
        <v>1971</v>
      </c>
      <c r="F31">
        <v>2</v>
      </c>
      <c r="G31">
        <v>14</v>
      </c>
      <c r="H31">
        <v>38</v>
      </c>
      <c r="I31" t="s">
        <v>17</v>
      </c>
      <c r="J31" s="14" t="s">
        <v>17</v>
      </c>
      <c r="K31" s="14" t="s">
        <v>17</v>
      </c>
      <c r="L31" s="14" t="s">
        <v>17</v>
      </c>
      <c r="M31" s="14" t="s">
        <v>17</v>
      </c>
      <c r="N31" s="14" t="s">
        <v>17</v>
      </c>
      <c r="O31" s="14" t="s">
        <v>17</v>
      </c>
      <c r="P31" s="14" t="s">
        <v>17</v>
      </c>
      <c r="Q31" s="14" t="s">
        <v>17</v>
      </c>
      <c r="R31" s="14" t="s">
        <v>17</v>
      </c>
      <c r="S31" s="14" t="s">
        <v>17</v>
      </c>
    </row>
    <row r="32" spans="1:19" x14ac:dyDescent="0.2">
      <c r="A32" t="s">
        <v>143</v>
      </c>
      <c r="B32" t="s">
        <v>184</v>
      </c>
      <c r="C32" s="137" t="s">
        <v>17</v>
      </c>
      <c r="D32" s="137" t="s">
        <v>17</v>
      </c>
      <c r="E32">
        <v>1971</v>
      </c>
      <c r="F32">
        <v>3</v>
      </c>
      <c r="G32">
        <v>1</v>
      </c>
      <c r="H32">
        <v>35.5</v>
      </c>
      <c r="I32" t="s">
        <v>17</v>
      </c>
      <c r="J32" s="14" t="s">
        <v>17</v>
      </c>
      <c r="K32" s="14" t="s">
        <v>17</v>
      </c>
      <c r="L32" s="14" t="s">
        <v>17</v>
      </c>
      <c r="M32" s="14" t="s">
        <v>17</v>
      </c>
      <c r="N32" s="14" t="s">
        <v>17</v>
      </c>
      <c r="O32" s="14" t="s">
        <v>17</v>
      </c>
      <c r="P32" s="14" t="s">
        <v>17</v>
      </c>
      <c r="Q32" s="14" t="s">
        <v>17</v>
      </c>
      <c r="R32" s="14" t="s">
        <v>17</v>
      </c>
      <c r="S32" s="14" t="s">
        <v>17</v>
      </c>
    </row>
    <row r="33" spans="1:19" x14ac:dyDescent="0.2">
      <c r="A33" t="s">
        <v>143</v>
      </c>
      <c r="B33" t="s">
        <v>184</v>
      </c>
      <c r="C33" s="137" t="s">
        <v>17</v>
      </c>
      <c r="D33" s="137" t="s">
        <v>17</v>
      </c>
      <c r="E33">
        <v>1971</v>
      </c>
      <c r="F33">
        <v>3</v>
      </c>
      <c r="G33">
        <v>2</v>
      </c>
      <c r="H33">
        <v>37.6</v>
      </c>
      <c r="I33" t="s">
        <v>17</v>
      </c>
      <c r="J33" s="14" t="s">
        <v>17</v>
      </c>
      <c r="K33" s="14" t="s">
        <v>17</v>
      </c>
      <c r="L33" s="14" t="s">
        <v>17</v>
      </c>
      <c r="M33" s="14" t="s">
        <v>17</v>
      </c>
      <c r="N33" s="14" t="s">
        <v>17</v>
      </c>
      <c r="O33" s="14" t="s">
        <v>17</v>
      </c>
      <c r="P33" s="14" t="s">
        <v>17</v>
      </c>
      <c r="Q33" s="14" t="s">
        <v>17</v>
      </c>
      <c r="R33" s="14" t="s">
        <v>17</v>
      </c>
      <c r="S33" s="14" t="s">
        <v>17</v>
      </c>
    </row>
    <row r="34" spans="1:19" x14ac:dyDescent="0.2">
      <c r="A34" t="s">
        <v>143</v>
      </c>
      <c r="B34" t="s">
        <v>184</v>
      </c>
      <c r="C34" s="137" t="s">
        <v>17</v>
      </c>
      <c r="D34" s="137" t="s">
        <v>17</v>
      </c>
      <c r="E34">
        <v>1971</v>
      </c>
      <c r="F34">
        <v>3</v>
      </c>
      <c r="G34">
        <v>3</v>
      </c>
      <c r="H34">
        <v>36.6</v>
      </c>
      <c r="I34" t="s">
        <v>17</v>
      </c>
      <c r="J34" s="14" t="s">
        <v>17</v>
      </c>
      <c r="K34" s="14" t="s">
        <v>17</v>
      </c>
      <c r="L34" s="14" t="s">
        <v>17</v>
      </c>
      <c r="M34" s="14" t="s">
        <v>17</v>
      </c>
      <c r="N34" s="14" t="s">
        <v>17</v>
      </c>
      <c r="O34" s="14" t="s">
        <v>17</v>
      </c>
      <c r="P34" s="14" t="s">
        <v>17</v>
      </c>
      <c r="Q34" s="14" t="s">
        <v>17</v>
      </c>
      <c r="R34" s="14" t="s">
        <v>17</v>
      </c>
      <c r="S34" s="14" t="s">
        <v>17</v>
      </c>
    </row>
    <row r="35" spans="1:19" x14ac:dyDescent="0.2">
      <c r="A35" t="s">
        <v>143</v>
      </c>
      <c r="B35" t="s">
        <v>184</v>
      </c>
      <c r="C35" s="137" t="s">
        <v>17</v>
      </c>
      <c r="D35" s="137" t="s">
        <v>17</v>
      </c>
      <c r="E35">
        <v>1971</v>
      </c>
      <c r="F35">
        <v>3</v>
      </c>
      <c r="G35">
        <v>4</v>
      </c>
      <c r="H35">
        <v>39.299999999999997</v>
      </c>
      <c r="I35" t="s">
        <v>17</v>
      </c>
      <c r="J35" s="14" t="s">
        <v>17</v>
      </c>
      <c r="K35" s="14" t="s">
        <v>17</v>
      </c>
      <c r="L35" s="14" t="s">
        <v>17</v>
      </c>
      <c r="M35" s="14" t="s">
        <v>17</v>
      </c>
      <c r="N35" s="14" t="s">
        <v>17</v>
      </c>
      <c r="O35" s="14" t="s">
        <v>17</v>
      </c>
      <c r="P35" s="14" t="s">
        <v>17</v>
      </c>
      <c r="Q35" s="14" t="s">
        <v>17</v>
      </c>
      <c r="R35" s="14" t="s">
        <v>17</v>
      </c>
      <c r="S35" s="14" t="s">
        <v>17</v>
      </c>
    </row>
    <row r="36" spans="1:19" x14ac:dyDescent="0.2">
      <c r="A36" t="s">
        <v>143</v>
      </c>
      <c r="B36" t="s">
        <v>184</v>
      </c>
      <c r="C36" s="137" t="s">
        <v>17</v>
      </c>
      <c r="D36" s="137" t="s">
        <v>17</v>
      </c>
      <c r="E36">
        <v>1971</v>
      </c>
      <c r="F36">
        <v>3</v>
      </c>
      <c r="G36">
        <v>5</v>
      </c>
      <c r="H36">
        <v>37.6</v>
      </c>
      <c r="I36" t="s">
        <v>17</v>
      </c>
      <c r="J36" s="14" t="s">
        <v>17</v>
      </c>
      <c r="K36" s="14" t="s">
        <v>17</v>
      </c>
      <c r="L36" s="14" t="s">
        <v>17</v>
      </c>
      <c r="M36" s="14" t="s">
        <v>17</v>
      </c>
      <c r="N36" s="14" t="s">
        <v>17</v>
      </c>
      <c r="O36" s="14" t="s">
        <v>17</v>
      </c>
      <c r="P36" s="14" t="s">
        <v>17</v>
      </c>
      <c r="Q36" s="14" t="s">
        <v>17</v>
      </c>
      <c r="R36" s="14" t="s">
        <v>17</v>
      </c>
      <c r="S36" s="14" t="s">
        <v>17</v>
      </c>
    </row>
    <row r="37" spans="1:19" x14ac:dyDescent="0.2">
      <c r="A37" t="s">
        <v>143</v>
      </c>
      <c r="B37" t="s">
        <v>184</v>
      </c>
      <c r="C37" s="137" t="s">
        <v>17</v>
      </c>
      <c r="D37" s="137" t="s">
        <v>17</v>
      </c>
      <c r="E37">
        <v>1971</v>
      </c>
      <c r="F37">
        <v>3</v>
      </c>
      <c r="G37">
        <v>6</v>
      </c>
      <c r="H37">
        <v>33.700000000000003</v>
      </c>
      <c r="I37" t="s">
        <v>17</v>
      </c>
      <c r="J37" s="14" t="s">
        <v>17</v>
      </c>
      <c r="K37" s="14" t="s">
        <v>17</v>
      </c>
      <c r="L37" s="14" t="s">
        <v>17</v>
      </c>
      <c r="M37" s="14" t="s">
        <v>17</v>
      </c>
      <c r="N37" s="14" t="s">
        <v>17</v>
      </c>
      <c r="O37" s="14" t="s">
        <v>17</v>
      </c>
      <c r="P37" s="14" t="s">
        <v>17</v>
      </c>
      <c r="Q37" s="14" t="s">
        <v>17</v>
      </c>
      <c r="R37" s="14" t="s">
        <v>17</v>
      </c>
      <c r="S37" s="14" t="s">
        <v>17</v>
      </c>
    </row>
    <row r="38" spans="1:19" x14ac:dyDescent="0.2">
      <c r="A38" t="s">
        <v>143</v>
      </c>
      <c r="B38" t="s">
        <v>184</v>
      </c>
      <c r="C38" s="137" t="s">
        <v>17</v>
      </c>
      <c r="D38" s="137" t="s">
        <v>17</v>
      </c>
      <c r="E38">
        <v>1971</v>
      </c>
      <c r="F38">
        <v>3</v>
      </c>
      <c r="G38">
        <v>7</v>
      </c>
      <c r="H38">
        <v>36.200000000000003</v>
      </c>
      <c r="I38" t="s">
        <v>17</v>
      </c>
      <c r="J38" s="14" t="s">
        <v>17</v>
      </c>
      <c r="K38" s="14" t="s">
        <v>17</v>
      </c>
      <c r="L38" s="14" t="s">
        <v>17</v>
      </c>
      <c r="M38" s="14" t="s">
        <v>17</v>
      </c>
      <c r="N38" s="14" t="s">
        <v>17</v>
      </c>
      <c r="O38" s="14" t="s">
        <v>17</v>
      </c>
      <c r="P38" s="14" t="s">
        <v>17</v>
      </c>
      <c r="Q38" s="14" t="s">
        <v>17</v>
      </c>
      <c r="R38" s="14" t="s">
        <v>17</v>
      </c>
      <c r="S38" s="14" t="s">
        <v>17</v>
      </c>
    </row>
    <row r="39" spans="1:19" x14ac:dyDescent="0.2">
      <c r="A39" t="s">
        <v>143</v>
      </c>
      <c r="B39" t="s">
        <v>184</v>
      </c>
      <c r="C39" s="137" t="s">
        <v>17</v>
      </c>
      <c r="D39" s="137" t="s">
        <v>17</v>
      </c>
      <c r="E39">
        <v>1971</v>
      </c>
      <c r="F39">
        <v>3</v>
      </c>
      <c r="G39">
        <v>8</v>
      </c>
      <c r="H39">
        <v>34.299999999999997</v>
      </c>
      <c r="I39" t="s">
        <v>17</v>
      </c>
      <c r="J39" s="14" t="s">
        <v>17</v>
      </c>
      <c r="K39" s="14" t="s">
        <v>17</v>
      </c>
      <c r="L39" s="14" t="s">
        <v>17</v>
      </c>
      <c r="M39" s="14" t="s">
        <v>17</v>
      </c>
      <c r="N39" s="14" t="s">
        <v>17</v>
      </c>
      <c r="O39" s="14" t="s">
        <v>17</v>
      </c>
      <c r="P39" s="14" t="s">
        <v>17</v>
      </c>
      <c r="Q39" s="14" t="s">
        <v>17</v>
      </c>
      <c r="R39" s="14" t="s">
        <v>17</v>
      </c>
      <c r="S39" s="14" t="s">
        <v>17</v>
      </c>
    </row>
    <row r="40" spans="1:19" x14ac:dyDescent="0.2">
      <c r="A40" t="s">
        <v>143</v>
      </c>
      <c r="B40" t="s">
        <v>184</v>
      </c>
      <c r="C40" s="137" t="s">
        <v>17</v>
      </c>
      <c r="D40" s="137" t="s">
        <v>17</v>
      </c>
      <c r="E40">
        <v>1971</v>
      </c>
      <c r="F40">
        <v>3</v>
      </c>
      <c r="G40">
        <v>9</v>
      </c>
      <c r="H40">
        <v>36.1</v>
      </c>
      <c r="I40" t="s">
        <v>17</v>
      </c>
      <c r="J40" s="14" t="s">
        <v>17</v>
      </c>
      <c r="K40" s="14" t="s">
        <v>17</v>
      </c>
      <c r="L40" s="14" t="s">
        <v>17</v>
      </c>
      <c r="M40" s="14" t="s">
        <v>17</v>
      </c>
      <c r="N40" s="14" t="s">
        <v>17</v>
      </c>
      <c r="O40" s="14" t="s">
        <v>17</v>
      </c>
      <c r="P40" s="14" t="s">
        <v>17</v>
      </c>
      <c r="Q40" s="14" t="s">
        <v>17</v>
      </c>
      <c r="R40" s="14" t="s">
        <v>17</v>
      </c>
      <c r="S40" s="14" t="s">
        <v>17</v>
      </c>
    </row>
    <row r="41" spans="1:19" x14ac:dyDescent="0.2">
      <c r="A41" t="s">
        <v>143</v>
      </c>
      <c r="B41" t="s">
        <v>184</v>
      </c>
      <c r="C41" s="137" t="s">
        <v>17</v>
      </c>
      <c r="D41" s="137" t="s">
        <v>17</v>
      </c>
      <c r="E41">
        <v>1971</v>
      </c>
      <c r="F41">
        <v>3</v>
      </c>
      <c r="G41">
        <v>10</v>
      </c>
      <c r="H41">
        <v>37.799999999999997</v>
      </c>
      <c r="I41" t="s">
        <v>17</v>
      </c>
      <c r="J41" s="14" t="s">
        <v>17</v>
      </c>
      <c r="K41" s="14" t="s">
        <v>17</v>
      </c>
      <c r="L41" s="14" t="s">
        <v>17</v>
      </c>
      <c r="M41" s="14" t="s">
        <v>17</v>
      </c>
      <c r="N41" s="14" t="s">
        <v>17</v>
      </c>
      <c r="O41" s="14" t="s">
        <v>17</v>
      </c>
      <c r="P41" s="14" t="s">
        <v>17</v>
      </c>
      <c r="Q41" s="14" t="s">
        <v>17</v>
      </c>
      <c r="R41" s="14" t="s">
        <v>17</v>
      </c>
      <c r="S41" s="14" t="s">
        <v>17</v>
      </c>
    </row>
    <row r="42" spans="1:19" x14ac:dyDescent="0.2">
      <c r="A42" t="s">
        <v>143</v>
      </c>
      <c r="B42" t="s">
        <v>184</v>
      </c>
      <c r="C42" s="137" t="s">
        <v>17</v>
      </c>
      <c r="D42" s="137" t="s">
        <v>17</v>
      </c>
      <c r="E42">
        <v>1971</v>
      </c>
      <c r="F42">
        <v>3</v>
      </c>
      <c r="G42">
        <v>11</v>
      </c>
      <c r="H42">
        <v>39.299999999999997</v>
      </c>
      <c r="I42" t="s">
        <v>17</v>
      </c>
      <c r="J42" s="14" t="s">
        <v>17</v>
      </c>
      <c r="K42" s="14" t="s">
        <v>17</v>
      </c>
      <c r="L42" s="14" t="s">
        <v>17</v>
      </c>
      <c r="M42" s="14" t="s">
        <v>17</v>
      </c>
      <c r="N42" s="14" t="s">
        <v>17</v>
      </c>
      <c r="O42" s="14" t="s">
        <v>17</v>
      </c>
      <c r="P42" s="14" t="s">
        <v>17</v>
      </c>
      <c r="Q42" s="14" t="s">
        <v>17</v>
      </c>
      <c r="R42" s="14" t="s">
        <v>17</v>
      </c>
      <c r="S42" s="14" t="s">
        <v>17</v>
      </c>
    </row>
    <row r="43" spans="1:19" x14ac:dyDescent="0.2">
      <c r="A43" t="s">
        <v>143</v>
      </c>
      <c r="B43" t="s">
        <v>184</v>
      </c>
      <c r="C43" s="137" t="s">
        <v>17</v>
      </c>
      <c r="D43" s="137" t="s">
        <v>17</v>
      </c>
      <c r="E43">
        <v>1971</v>
      </c>
      <c r="F43">
        <v>3</v>
      </c>
      <c r="G43">
        <v>12</v>
      </c>
      <c r="H43">
        <v>36.6</v>
      </c>
      <c r="I43" t="s">
        <v>17</v>
      </c>
      <c r="J43" s="14" t="s">
        <v>17</v>
      </c>
      <c r="K43" s="14" t="s">
        <v>17</v>
      </c>
      <c r="L43" s="14" t="s">
        <v>17</v>
      </c>
      <c r="M43" s="14" t="s">
        <v>17</v>
      </c>
      <c r="N43" s="14" t="s">
        <v>17</v>
      </c>
      <c r="O43" s="14" t="s">
        <v>17</v>
      </c>
      <c r="P43" s="14" t="s">
        <v>17</v>
      </c>
      <c r="Q43" s="14" t="s">
        <v>17</v>
      </c>
      <c r="R43" s="14" t="s">
        <v>17</v>
      </c>
      <c r="S43" s="14" t="s">
        <v>17</v>
      </c>
    </row>
    <row r="44" spans="1:19" x14ac:dyDescent="0.2">
      <c r="A44" t="s">
        <v>143</v>
      </c>
      <c r="B44" t="s">
        <v>184</v>
      </c>
      <c r="C44" s="137" t="s">
        <v>17</v>
      </c>
      <c r="D44" s="137" t="s">
        <v>17</v>
      </c>
      <c r="E44">
        <v>1971</v>
      </c>
      <c r="F44">
        <v>3</v>
      </c>
      <c r="G44">
        <v>13</v>
      </c>
      <c r="H44">
        <v>41.1</v>
      </c>
      <c r="I44" t="s">
        <v>17</v>
      </c>
      <c r="J44" s="14" t="s">
        <v>17</v>
      </c>
      <c r="K44" s="14" t="s">
        <v>17</v>
      </c>
      <c r="L44" s="14" t="s">
        <v>17</v>
      </c>
      <c r="M44" s="14" t="s">
        <v>17</v>
      </c>
      <c r="N44" s="14" t="s">
        <v>17</v>
      </c>
      <c r="O44" s="14" t="s">
        <v>17</v>
      </c>
      <c r="P44" s="14" t="s">
        <v>17</v>
      </c>
      <c r="Q44" s="14" t="s">
        <v>17</v>
      </c>
      <c r="R44" s="14" t="s">
        <v>17</v>
      </c>
      <c r="S44" s="14" t="s">
        <v>17</v>
      </c>
    </row>
    <row r="45" spans="1:19" x14ac:dyDescent="0.2">
      <c r="A45" t="s">
        <v>143</v>
      </c>
      <c r="B45" t="s">
        <v>184</v>
      </c>
      <c r="C45" s="137" t="s">
        <v>17</v>
      </c>
      <c r="D45" s="137" t="s">
        <v>17</v>
      </c>
      <c r="E45">
        <v>1971</v>
      </c>
      <c r="F45">
        <v>3</v>
      </c>
      <c r="G45">
        <v>14</v>
      </c>
      <c r="H45">
        <v>36.299999999999997</v>
      </c>
      <c r="I45" t="s">
        <v>17</v>
      </c>
      <c r="J45" s="14" t="s">
        <v>17</v>
      </c>
      <c r="K45" s="14" t="s">
        <v>17</v>
      </c>
      <c r="L45" s="14" t="s">
        <v>17</v>
      </c>
      <c r="M45" s="14" t="s">
        <v>17</v>
      </c>
      <c r="N45" s="14" t="s">
        <v>17</v>
      </c>
      <c r="O45" s="14" t="s">
        <v>17</v>
      </c>
      <c r="P45" s="14" t="s">
        <v>17</v>
      </c>
      <c r="Q45" s="14" t="s">
        <v>17</v>
      </c>
      <c r="R45" s="14" t="s">
        <v>17</v>
      </c>
      <c r="S45" s="14" t="s">
        <v>17</v>
      </c>
    </row>
    <row r="46" spans="1:19" x14ac:dyDescent="0.2">
      <c r="A46" t="s">
        <v>143</v>
      </c>
      <c r="B46" t="s">
        <v>184</v>
      </c>
      <c r="C46" s="137" t="s">
        <v>17</v>
      </c>
      <c r="D46" s="137" t="s">
        <v>17</v>
      </c>
      <c r="E46">
        <v>1971</v>
      </c>
      <c r="F46">
        <v>4</v>
      </c>
      <c r="G46">
        <v>1</v>
      </c>
      <c r="H46">
        <v>34.5</v>
      </c>
      <c r="I46" t="s">
        <v>17</v>
      </c>
      <c r="J46" s="14" t="s">
        <v>17</v>
      </c>
      <c r="K46" s="14" t="s">
        <v>17</v>
      </c>
      <c r="L46" s="14" t="s">
        <v>17</v>
      </c>
      <c r="M46" s="14" t="s">
        <v>17</v>
      </c>
      <c r="N46" s="14" t="s">
        <v>17</v>
      </c>
      <c r="O46" s="14" t="s">
        <v>17</v>
      </c>
      <c r="P46" s="14" t="s">
        <v>17</v>
      </c>
      <c r="Q46" s="14" t="s">
        <v>17</v>
      </c>
      <c r="R46" s="14" t="s">
        <v>17</v>
      </c>
      <c r="S46" s="14" t="s">
        <v>17</v>
      </c>
    </row>
    <row r="47" spans="1:19" x14ac:dyDescent="0.2">
      <c r="A47" t="s">
        <v>143</v>
      </c>
      <c r="B47" t="s">
        <v>184</v>
      </c>
      <c r="C47" s="137" t="s">
        <v>17</v>
      </c>
      <c r="D47" s="137" t="s">
        <v>17</v>
      </c>
      <c r="E47">
        <v>1971</v>
      </c>
      <c r="F47">
        <v>4</v>
      </c>
      <c r="G47">
        <v>2</v>
      </c>
      <c r="H47">
        <v>39.299999999999997</v>
      </c>
      <c r="I47" t="s">
        <v>17</v>
      </c>
      <c r="J47" s="14" t="s">
        <v>17</v>
      </c>
      <c r="K47" s="14" t="s">
        <v>17</v>
      </c>
      <c r="L47" s="14" t="s">
        <v>17</v>
      </c>
      <c r="M47" s="14" t="s">
        <v>17</v>
      </c>
      <c r="N47" s="14" t="s">
        <v>17</v>
      </c>
      <c r="O47" s="14" t="s">
        <v>17</v>
      </c>
      <c r="P47" s="14" t="s">
        <v>17</v>
      </c>
      <c r="Q47" s="14" t="s">
        <v>17</v>
      </c>
      <c r="R47" s="14" t="s">
        <v>17</v>
      </c>
      <c r="S47" s="14" t="s">
        <v>17</v>
      </c>
    </row>
    <row r="48" spans="1:19" x14ac:dyDescent="0.2">
      <c r="A48" t="s">
        <v>143</v>
      </c>
      <c r="B48" t="s">
        <v>184</v>
      </c>
      <c r="C48" s="137" t="s">
        <v>17</v>
      </c>
      <c r="D48" s="137" t="s">
        <v>17</v>
      </c>
      <c r="E48">
        <v>1971</v>
      </c>
      <c r="F48">
        <v>4</v>
      </c>
      <c r="G48">
        <v>3</v>
      </c>
      <c r="H48">
        <v>35.1</v>
      </c>
      <c r="I48" t="s">
        <v>17</v>
      </c>
      <c r="J48" s="14" t="s">
        <v>17</v>
      </c>
      <c r="K48" s="14" t="s">
        <v>17</v>
      </c>
      <c r="L48" s="14" t="s">
        <v>17</v>
      </c>
      <c r="M48" s="14" t="s">
        <v>17</v>
      </c>
      <c r="N48" s="14" t="s">
        <v>17</v>
      </c>
      <c r="O48" s="14" t="s">
        <v>17</v>
      </c>
      <c r="P48" s="14" t="s">
        <v>17</v>
      </c>
      <c r="Q48" s="14" t="s">
        <v>17</v>
      </c>
      <c r="R48" s="14" t="s">
        <v>17</v>
      </c>
      <c r="S48" s="14" t="s">
        <v>17</v>
      </c>
    </row>
    <row r="49" spans="1:19" x14ac:dyDescent="0.2">
      <c r="A49" t="s">
        <v>143</v>
      </c>
      <c r="B49" t="s">
        <v>184</v>
      </c>
      <c r="C49" s="137" t="s">
        <v>17</v>
      </c>
      <c r="D49" s="137" t="s">
        <v>17</v>
      </c>
      <c r="E49">
        <v>1971</v>
      </c>
      <c r="F49">
        <v>4</v>
      </c>
      <c r="G49">
        <v>4</v>
      </c>
      <c r="H49">
        <v>39.6</v>
      </c>
      <c r="I49" t="s">
        <v>17</v>
      </c>
      <c r="J49" s="14" t="s">
        <v>17</v>
      </c>
      <c r="K49" s="14" t="s">
        <v>17</v>
      </c>
      <c r="L49" s="14" t="s">
        <v>17</v>
      </c>
      <c r="M49" s="14" t="s">
        <v>17</v>
      </c>
      <c r="N49" s="14" t="s">
        <v>17</v>
      </c>
      <c r="O49" s="14" t="s">
        <v>17</v>
      </c>
      <c r="P49" s="14" t="s">
        <v>17</v>
      </c>
      <c r="Q49" s="14" t="s">
        <v>17</v>
      </c>
      <c r="R49" s="14" t="s">
        <v>17</v>
      </c>
      <c r="S49" s="14" t="s">
        <v>17</v>
      </c>
    </row>
    <row r="50" spans="1:19" x14ac:dyDescent="0.2">
      <c r="A50" t="s">
        <v>143</v>
      </c>
      <c r="B50" t="s">
        <v>184</v>
      </c>
      <c r="C50" s="137" t="s">
        <v>17</v>
      </c>
      <c r="D50" s="137" t="s">
        <v>17</v>
      </c>
      <c r="E50">
        <v>1971</v>
      </c>
      <c r="F50">
        <v>4</v>
      </c>
      <c r="G50">
        <v>5</v>
      </c>
      <c r="H50">
        <v>35.1</v>
      </c>
      <c r="I50" t="s">
        <v>17</v>
      </c>
      <c r="J50" s="14" t="s">
        <v>17</v>
      </c>
      <c r="K50" s="14" t="s">
        <v>17</v>
      </c>
      <c r="L50" s="14" t="s">
        <v>17</v>
      </c>
      <c r="M50" s="14" t="s">
        <v>17</v>
      </c>
      <c r="N50" s="14" t="s">
        <v>17</v>
      </c>
      <c r="O50" s="14" t="s">
        <v>17</v>
      </c>
      <c r="P50" s="14" t="s">
        <v>17</v>
      </c>
      <c r="Q50" s="14" t="s">
        <v>17</v>
      </c>
      <c r="R50" s="14" t="s">
        <v>17</v>
      </c>
      <c r="S50" s="14" t="s">
        <v>17</v>
      </c>
    </row>
    <row r="51" spans="1:19" x14ac:dyDescent="0.2">
      <c r="A51" t="s">
        <v>143</v>
      </c>
      <c r="B51" t="s">
        <v>184</v>
      </c>
      <c r="C51" s="137" t="s">
        <v>17</v>
      </c>
      <c r="D51" s="137" t="s">
        <v>17</v>
      </c>
      <c r="E51">
        <v>1971</v>
      </c>
      <c r="F51">
        <v>4</v>
      </c>
      <c r="G51">
        <v>6</v>
      </c>
      <c r="H51">
        <v>38.6</v>
      </c>
      <c r="I51" t="s">
        <v>17</v>
      </c>
      <c r="J51" s="14" t="s">
        <v>17</v>
      </c>
      <c r="K51" s="14" t="s">
        <v>17</v>
      </c>
      <c r="L51" s="14" t="s">
        <v>17</v>
      </c>
      <c r="M51" s="14" t="s">
        <v>17</v>
      </c>
      <c r="N51" s="14" t="s">
        <v>17</v>
      </c>
      <c r="O51" s="14" t="s">
        <v>17</v>
      </c>
      <c r="P51" s="14" t="s">
        <v>17</v>
      </c>
      <c r="Q51" s="14" t="s">
        <v>17</v>
      </c>
      <c r="R51" s="14" t="s">
        <v>17</v>
      </c>
      <c r="S51" s="14" t="s">
        <v>17</v>
      </c>
    </row>
    <row r="52" spans="1:19" x14ac:dyDescent="0.2">
      <c r="A52" t="s">
        <v>143</v>
      </c>
      <c r="B52" t="s">
        <v>184</v>
      </c>
      <c r="C52" s="137" t="s">
        <v>17</v>
      </c>
      <c r="D52" s="137" t="s">
        <v>17</v>
      </c>
      <c r="E52">
        <v>1971</v>
      </c>
      <c r="F52">
        <v>4</v>
      </c>
      <c r="G52">
        <v>7</v>
      </c>
      <c r="H52">
        <v>40.200000000000003</v>
      </c>
      <c r="I52" t="s">
        <v>17</v>
      </c>
      <c r="J52" s="14" t="s">
        <v>17</v>
      </c>
      <c r="K52" s="14" t="s">
        <v>17</v>
      </c>
      <c r="L52" s="14" t="s">
        <v>17</v>
      </c>
      <c r="M52" s="14" t="s">
        <v>17</v>
      </c>
      <c r="N52" s="14" t="s">
        <v>17</v>
      </c>
      <c r="O52" s="14" t="s">
        <v>17</v>
      </c>
      <c r="P52" s="14" t="s">
        <v>17</v>
      </c>
      <c r="Q52" s="14" t="s">
        <v>17</v>
      </c>
      <c r="R52" s="14" t="s">
        <v>17</v>
      </c>
      <c r="S52" s="14" t="s">
        <v>17</v>
      </c>
    </row>
    <row r="53" spans="1:19" x14ac:dyDescent="0.2">
      <c r="A53" t="s">
        <v>143</v>
      </c>
      <c r="B53" t="s">
        <v>184</v>
      </c>
      <c r="C53" s="137" t="s">
        <v>17</v>
      </c>
      <c r="D53" s="137" t="s">
        <v>17</v>
      </c>
      <c r="E53">
        <v>1971</v>
      </c>
      <c r="F53">
        <v>4</v>
      </c>
      <c r="G53">
        <v>8</v>
      </c>
      <c r="H53">
        <v>30.8</v>
      </c>
      <c r="I53" t="s">
        <v>17</v>
      </c>
      <c r="J53" s="14" t="s">
        <v>17</v>
      </c>
      <c r="K53" s="14" t="s">
        <v>17</v>
      </c>
      <c r="L53" s="14" t="s">
        <v>17</v>
      </c>
      <c r="M53" s="14" t="s">
        <v>17</v>
      </c>
      <c r="N53" s="14" t="s">
        <v>17</v>
      </c>
      <c r="O53" s="14" t="s">
        <v>17</v>
      </c>
      <c r="P53" s="14" t="s">
        <v>17</v>
      </c>
      <c r="Q53" s="14" t="s">
        <v>17</v>
      </c>
      <c r="R53" s="14" t="s">
        <v>17</v>
      </c>
      <c r="S53" s="14" t="s">
        <v>17</v>
      </c>
    </row>
    <row r="54" spans="1:19" x14ac:dyDescent="0.2">
      <c r="A54" t="s">
        <v>143</v>
      </c>
      <c r="B54" t="s">
        <v>184</v>
      </c>
      <c r="C54" s="137" t="s">
        <v>17</v>
      </c>
      <c r="D54" s="137" t="s">
        <v>17</v>
      </c>
      <c r="E54">
        <v>1971</v>
      </c>
      <c r="F54">
        <v>4</v>
      </c>
      <c r="G54">
        <v>9</v>
      </c>
      <c r="H54">
        <v>28</v>
      </c>
      <c r="I54" t="s">
        <v>17</v>
      </c>
      <c r="J54" s="14" t="s">
        <v>17</v>
      </c>
      <c r="K54" s="14" t="s">
        <v>17</v>
      </c>
      <c r="L54" s="14" t="s">
        <v>17</v>
      </c>
      <c r="M54" s="14" t="s">
        <v>17</v>
      </c>
      <c r="N54" s="14" t="s">
        <v>17</v>
      </c>
      <c r="O54" s="14" t="s">
        <v>17</v>
      </c>
      <c r="P54" s="14" t="s">
        <v>17</v>
      </c>
      <c r="Q54" s="14" t="s">
        <v>17</v>
      </c>
      <c r="R54" s="14" t="s">
        <v>17</v>
      </c>
      <c r="S54" s="14" t="s">
        <v>17</v>
      </c>
    </row>
    <row r="55" spans="1:19" x14ac:dyDescent="0.2">
      <c r="A55" t="s">
        <v>143</v>
      </c>
      <c r="B55" t="s">
        <v>184</v>
      </c>
      <c r="C55" s="137" t="s">
        <v>17</v>
      </c>
      <c r="D55" s="137" t="s">
        <v>17</v>
      </c>
      <c r="E55">
        <v>1971</v>
      </c>
      <c r="F55">
        <v>4</v>
      </c>
      <c r="G55">
        <v>10</v>
      </c>
      <c r="H55">
        <v>36.4</v>
      </c>
      <c r="I55" t="s">
        <v>17</v>
      </c>
      <c r="J55" s="14" t="s">
        <v>17</v>
      </c>
      <c r="K55" s="14" t="s">
        <v>17</v>
      </c>
      <c r="L55" s="14" t="s">
        <v>17</v>
      </c>
      <c r="M55" s="14" t="s">
        <v>17</v>
      </c>
      <c r="N55" s="14" t="s">
        <v>17</v>
      </c>
      <c r="O55" s="14" t="s">
        <v>17</v>
      </c>
      <c r="P55" s="14" t="s">
        <v>17</v>
      </c>
      <c r="Q55" s="14" t="s">
        <v>17</v>
      </c>
      <c r="R55" s="14" t="s">
        <v>17</v>
      </c>
      <c r="S55" s="14" t="s">
        <v>17</v>
      </c>
    </row>
    <row r="56" spans="1:19" x14ac:dyDescent="0.2">
      <c r="A56" t="s">
        <v>143</v>
      </c>
      <c r="B56" t="s">
        <v>184</v>
      </c>
      <c r="C56" s="137" t="s">
        <v>17</v>
      </c>
      <c r="D56" s="137" t="s">
        <v>17</v>
      </c>
      <c r="E56">
        <v>1971</v>
      </c>
      <c r="F56">
        <v>4</v>
      </c>
      <c r="G56">
        <v>11</v>
      </c>
      <c r="H56">
        <v>29.8</v>
      </c>
      <c r="I56" t="s">
        <v>17</v>
      </c>
      <c r="J56" s="14" t="s">
        <v>17</v>
      </c>
      <c r="K56" s="14" t="s">
        <v>17</v>
      </c>
      <c r="L56" s="14" t="s">
        <v>17</v>
      </c>
      <c r="M56" s="14" t="s">
        <v>17</v>
      </c>
      <c r="N56" s="14" t="s">
        <v>17</v>
      </c>
      <c r="O56" s="14" t="s">
        <v>17</v>
      </c>
      <c r="P56" s="14" t="s">
        <v>17</v>
      </c>
      <c r="Q56" s="14" t="s">
        <v>17</v>
      </c>
      <c r="R56" s="14" t="s">
        <v>17</v>
      </c>
      <c r="S56" s="14" t="s">
        <v>17</v>
      </c>
    </row>
    <row r="57" spans="1:19" x14ac:dyDescent="0.2">
      <c r="A57" t="s">
        <v>143</v>
      </c>
      <c r="B57" t="s">
        <v>184</v>
      </c>
      <c r="C57" s="137" t="s">
        <v>17</v>
      </c>
      <c r="D57" s="137" t="s">
        <v>17</v>
      </c>
      <c r="E57">
        <v>1971</v>
      </c>
      <c r="F57">
        <v>4</v>
      </c>
      <c r="G57">
        <v>12</v>
      </c>
      <c r="H57">
        <v>40.200000000000003</v>
      </c>
      <c r="I57" t="s">
        <v>17</v>
      </c>
      <c r="J57" s="14" t="s">
        <v>17</v>
      </c>
      <c r="K57" s="14" t="s">
        <v>17</v>
      </c>
      <c r="L57" s="14" t="s">
        <v>17</v>
      </c>
      <c r="M57" s="14" t="s">
        <v>17</v>
      </c>
      <c r="N57" s="14" t="s">
        <v>17</v>
      </c>
      <c r="O57" s="14" t="s">
        <v>17</v>
      </c>
      <c r="P57" s="14" t="s">
        <v>17</v>
      </c>
      <c r="Q57" s="14" t="s">
        <v>17</v>
      </c>
      <c r="R57" s="14" t="s">
        <v>17</v>
      </c>
      <c r="S57" s="14" t="s">
        <v>17</v>
      </c>
    </row>
    <row r="58" spans="1:19" x14ac:dyDescent="0.2">
      <c r="A58" t="s">
        <v>143</v>
      </c>
      <c r="B58" t="s">
        <v>184</v>
      </c>
      <c r="C58" s="137" t="s">
        <v>17</v>
      </c>
      <c r="D58" s="137" t="s">
        <v>17</v>
      </c>
      <c r="E58">
        <v>1971</v>
      </c>
      <c r="F58">
        <v>4</v>
      </c>
      <c r="G58">
        <v>13</v>
      </c>
      <c r="H58">
        <v>34.799999999999997</v>
      </c>
      <c r="I58" t="s">
        <v>17</v>
      </c>
      <c r="J58" s="14" t="s">
        <v>17</v>
      </c>
      <c r="K58" s="14" t="s">
        <v>17</v>
      </c>
      <c r="L58" s="14" t="s">
        <v>17</v>
      </c>
      <c r="M58" s="14" t="s">
        <v>17</v>
      </c>
      <c r="N58" s="14" t="s">
        <v>17</v>
      </c>
      <c r="O58" s="14" t="s">
        <v>17</v>
      </c>
      <c r="P58" s="14" t="s">
        <v>17</v>
      </c>
      <c r="Q58" s="14" t="s">
        <v>17</v>
      </c>
      <c r="R58" s="14" t="s">
        <v>17</v>
      </c>
      <c r="S58" s="14" t="s">
        <v>17</v>
      </c>
    </row>
    <row r="59" spans="1:19" x14ac:dyDescent="0.2">
      <c r="A59" t="s">
        <v>143</v>
      </c>
      <c r="B59" t="s">
        <v>184</v>
      </c>
      <c r="C59" s="137" t="s">
        <v>17</v>
      </c>
      <c r="D59" s="137" t="s">
        <v>17</v>
      </c>
      <c r="E59">
        <v>1971</v>
      </c>
      <c r="F59">
        <v>4</v>
      </c>
      <c r="G59">
        <v>14</v>
      </c>
      <c r="H59">
        <v>31</v>
      </c>
      <c r="I59" t="s">
        <v>17</v>
      </c>
      <c r="J59" s="14" t="s">
        <v>17</v>
      </c>
      <c r="K59" s="14" t="s">
        <v>17</v>
      </c>
      <c r="L59" s="14" t="s">
        <v>17</v>
      </c>
      <c r="M59" s="14" t="s">
        <v>17</v>
      </c>
      <c r="N59" s="14" t="s">
        <v>17</v>
      </c>
      <c r="O59" s="14" t="s">
        <v>17</v>
      </c>
      <c r="P59" s="14" t="s">
        <v>17</v>
      </c>
      <c r="Q59" s="14" t="s">
        <v>17</v>
      </c>
      <c r="R59" s="14" t="s">
        <v>17</v>
      </c>
      <c r="S59" s="14" t="s">
        <v>17</v>
      </c>
    </row>
    <row r="60" spans="1:19" x14ac:dyDescent="0.2">
      <c r="A60" t="s">
        <v>143</v>
      </c>
      <c r="B60" t="s">
        <v>184</v>
      </c>
      <c r="C60" s="137" t="s">
        <v>17</v>
      </c>
      <c r="D60" s="137" t="s">
        <v>17</v>
      </c>
      <c r="E60">
        <v>1972</v>
      </c>
      <c r="F60">
        <v>1</v>
      </c>
      <c r="G60">
        <v>1</v>
      </c>
      <c r="H60">
        <v>29.64</v>
      </c>
      <c r="I60" t="s">
        <v>17</v>
      </c>
      <c r="J60" s="14" t="s">
        <v>17</v>
      </c>
      <c r="K60" s="14" t="s">
        <v>17</v>
      </c>
      <c r="L60" s="14" t="s">
        <v>17</v>
      </c>
      <c r="M60" s="14" t="s">
        <v>17</v>
      </c>
      <c r="N60" s="14" t="s">
        <v>17</v>
      </c>
      <c r="O60" s="14" t="s">
        <v>17</v>
      </c>
      <c r="P60" s="14" t="s">
        <v>17</v>
      </c>
      <c r="Q60" s="14" t="s">
        <v>17</v>
      </c>
      <c r="R60" s="14" t="s">
        <v>17</v>
      </c>
      <c r="S60" s="14" t="s">
        <v>17</v>
      </c>
    </row>
    <row r="61" spans="1:19" x14ac:dyDescent="0.2">
      <c r="A61" t="s">
        <v>143</v>
      </c>
      <c r="B61" t="s">
        <v>184</v>
      </c>
      <c r="C61" s="137" t="s">
        <v>17</v>
      </c>
      <c r="D61" s="137" t="s">
        <v>17</v>
      </c>
      <c r="E61">
        <v>1972</v>
      </c>
      <c r="F61">
        <v>1</v>
      </c>
      <c r="G61">
        <v>2</v>
      </c>
      <c r="H61">
        <v>28.31</v>
      </c>
      <c r="I61" t="s">
        <v>17</v>
      </c>
      <c r="J61" s="14" t="s">
        <v>17</v>
      </c>
      <c r="K61" s="14" t="s">
        <v>17</v>
      </c>
      <c r="L61" s="14" t="s">
        <v>17</v>
      </c>
      <c r="M61" s="14" t="s">
        <v>17</v>
      </c>
      <c r="N61" s="14" t="s">
        <v>17</v>
      </c>
      <c r="O61" s="14" t="s">
        <v>17</v>
      </c>
      <c r="P61" s="14" t="s">
        <v>17</v>
      </c>
      <c r="Q61" s="14" t="s">
        <v>17</v>
      </c>
      <c r="R61" s="14" t="s">
        <v>17</v>
      </c>
      <c r="S61" s="14" t="s">
        <v>17</v>
      </c>
    </row>
    <row r="62" spans="1:19" x14ac:dyDescent="0.2">
      <c r="A62" t="s">
        <v>143</v>
      </c>
      <c r="B62" t="s">
        <v>184</v>
      </c>
      <c r="C62" s="137" t="s">
        <v>17</v>
      </c>
      <c r="D62" s="137" t="s">
        <v>17</v>
      </c>
      <c r="E62">
        <v>1972</v>
      </c>
      <c r="F62">
        <v>1</v>
      </c>
      <c r="G62">
        <v>3</v>
      </c>
      <c r="H62">
        <v>30.98</v>
      </c>
      <c r="I62" t="s">
        <v>17</v>
      </c>
      <c r="J62" s="14" t="s">
        <v>17</v>
      </c>
      <c r="K62" s="14" t="s">
        <v>17</v>
      </c>
      <c r="L62" s="14" t="s">
        <v>17</v>
      </c>
      <c r="M62" s="14" t="s">
        <v>17</v>
      </c>
      <c r="N62" s="14" t="s">
        <v>17</v>
      </c>
      <c r="O62" s="14" t="s">
        <v>17</v>
      </c>
      <c r="P62" s="14" t="s">
        <v>17</v>
      </c>
      <c r="Q62" s="14" t="s">
        <v>17</v>
      </c>
      <c r="R62" s="14" t="s">
        <v>17</v>
      </c>
      <c r="S62" s="14" t="s">
        <v>17</v>
      </c>
    </row>
    <row r="63" spans="1:19" x14ac:dyDescent="0.2">
      <c r="A63" t="s">
        <v>143</v>
      </c>
      <c r="B63" t="s">
        <v>184</v>
      </c>
      <c r="C63" s="137" t="s">
        <v>17</v>
      </c>
      <c r="D63" s="137" t="s">
        <v>17</v>
      </c>
      <c r="E63">
        <v>1972</v>
      </c>
      <c r="F63">
        <v>1</v>
      </c>
      <c r="G63">
        <v>4</v>
      </c>
      <c r="H63">
        <v>28.31</v>
      </c>
      <c r="I63" t="s">
        <v>17</v>
      </c>
      <c r="J63" s="14" t="s">
        <v>17</v>
      </c>
      <c r="K63" s="14" t="s">
        <v>17</v>
      </c>
      <c r="L63" s="14" t="s">
        <v>17</v>
      </c>
      <c r="M63" s="14" t="s">
        <v>17</v>
      </c>
      <c r="N63" s="14" t="s">
        <v>17</v>
      </c>
      <c r="O63" s="14" t="s">
        <v>17</v>
      </c>
      <c r="P63" s="14" t="s">
        <v>17</v>
      </c>
      <c r="Q63" s="14" t="s">
        <v>17</v>
      </c>
      <c r="R63" s="14" t="s">
        <v>17</v>
      </c>
      <c r="S63" s="14" t="s">
        <v>17</v>
      </c>
    </row>
    <row r="64" spans="1:19" x14ac:dyDescent="0.2">
      <c r="A64" t="s">
        <v>143</v>
      </c>
      <c r="B64" t="s">
        <v>184</v>
      </c>
      <c r="C64" s="137" t="s">
        <v>17</v>
      </c>
      <c r="D64" s="137" t="s">
        <v>17</v>
      </c>
      <c r="E64">
        <v>1972</v>
      </c>
      <c r="F64">
        <v>1</v>
      </c>
      <c r="G64">
        <v>5</v>
      </c>
      <c r="H64">
        <v>30.85</v>
      </c>
      <c r="I64" t="s">
        <v>17</v>
      </c>
      <c r="J64" s="14" t="s">
        <v>17</v>
      </c>
      <c r="K64" s="14" t="s">
        <v>17</v>
      </c>
      <c r="L64" s="14" t="s">
        <v>17</v>
      </c>
      <c r="M64" s="14" t="s">
        <v>17</v>
      </c>
      <c r="N64" s="14" t="s">
        <v>17</v>
      </c>
      <c r="O64" s="14" t="s">
        <v>17</v>
      </c>
      <c r="P64" s="14" t="s">
        <v>17</v>
      </c>
      <c r="Q64" s="14" t="s">
        <v>17</v>
      </c>
      <c r="R64" s="14" t="s">
        <v>17</v>
      </c>
      <c r="S64" s="14" t="s">
        <v>17</v>
      </c>
    </row>
    <row r="65" spans="1:19" x14ac:dyDescent="0.2">
      <c r="A65" t="s">
        <v>143</v>
      </c>
      <c r="B65" t="s">
        <v>184</v>
      </c>
      <c r="C65" s="137" t="s">
        <v>17</v>
      </c>
      <c r="D65" s="137" t="s">
        <v>17</v>
      </c>
      <c r="E65">
        <v>1972</v>
      </c>
      <c r="F65">
        <v>1</v>
      </c>
      <c r="G65">
        <v>6</v>
      </c>
      <c r="H65">
        <v>24.2</v>
      </c>
      <c r="I65" t="s">
        <v>17</v>
      </c>
      <c r="J65" s="14" t="s">
        <v>17</v>
      </c>
      <c r="K65" s="14" t="s">
        <v>17</v>
      </c>
      <c r="L65" s="14" t="s">
        <v>17</v>
      </c>
      <c r="M65" s="14" t="s">
        <v>17</v>
      </c>
      <c r="N65" s="14" t="s">
        <v>17</v>
      </c>
      <c r="O65" s="14" t="s">
        <v>17</v>
      </c>
      <c r="P65" s="14" t="s">
        <v>17</v>
      </c>
      <c r="Q65" s="14" t="s">
        <v>17</v>
      </c>
      <c r="R65" s="14" t="s">
        <v>17</v>
      </c>
      <c r="S65" s="14" t="s">
        <v>17</v>
      </c>
    </row>
    <row r="66" spans="1:19" x14ac:dyDescent="0.2">
      <c r="A66" t="s">
        <v>143</v>
      </c>
      <c r="B66" t="s">
        <v>184</v>
      </c>
      <c r="C66" s="137" t="s">
        <v>17</v>
      </c>
      <c r="D66" s="137" t="s">
        <v>17</v>
      </c>
      <c r="E66">
        <v>1972</v>
      </c>
      <c r="F66">
        <v>1</v>
      </c>
      <c r="G66">
        <v>7</v>
      </c>
      <c r="H66">
        <v>25.05</v>
      </c>
      <c r="I66" t="s">
        <v>17</v>
      </c>
      <c r="J66" s="14" t="s">
        <v>17</v>
      </c>
      <c r="K66" s="14" t="s">
        <v>17</v>
      </c>
      <c r="L66" s="14" t="s">
        <v>17</v>
      </c>
      <c r="M66" s="14" t="s">
        <v>17</v>
      </c>
      <c r="N66" s="14" t="s">
        <v>17</v>
      </c>
      <c r="O66" s="14" t="s">
        <v>17</v>
      </c>
      <c r="P66" s="14" t="s">
        <v>17</v>
      </c>
      <c r="Q66" s="14" t="s">
        <v>17</v>
      </c>
      <c r="R66" s="14" t="s">
        <v>17</v>
      </c>
      <c r="S66" s="14" t="s">
        <v>17</v>
      </c>
    </row>
    <row r="67" spans="1:19" x14ac:dyDescent="0.2">
      <c r="A67" t="s">
        <v>143</v>
      </c>
      <c r="B67" t="s">
        <v>184</v>
      </c>
      <c r="C67" s="137" t="s">
        <v>17</v>
      </c>
      <c r="D67" s="137" t="s">
        <v>17</v>
      </c>
      <c r="E67">
        <v>1972</v>
      </c>
      <c r="F67">
        <v>1</v>
      </c>
      <c r="G67">
        <v>8</v>
      </c>
      <c r="H67">
        <v>28.43</v>
      </c>
      <c r="I67" t="s">
        <v>17</v>
      </c>
      <c r="J67" s="14" t="s">
        <v>17</v>
      </c>
      <c r="K67" s="14" t="s">
        <v>17</v>
      </c>
      <c r="L67" s="14" t="s">
        <v>17</v>
      </c>
      <c r="M67" s="14" t="s">
        <v>17</v>
      </c>
      <c r="N67" s="14" t="s">
        <v>17</v>
      </c>
      <c r="O67" s="14" t="s">
        <v>17</v>
      </c>
      <c r="P67" s="14" t="s">
        <v>17</v>
      </c>
      <c r="Q67" s="14" t="s">
        <v>17</v>
      </c>
      <c r="R67" s="14" t="s">
        <v>17</v>
      </c>
      <c r="S67" s="14" t="s">
        <v>17</v>
      </c>
    </row>
    <row r="68" spans="1:19" x14ac:dyDescent="0.2">
      <c r="A68" t="s">
        <v>143</v>
      </c>
      <c r="B68" t="s">
        <v>184</v>
      </c>
      <c r="C68" s="137" t="s">
        <v>17</v>
      </c>
      <c r="D68" s="137" t="s">
        <v>17</v>
      </c>
      <c r="E68">
        <v>1972</v>
      </c>
      <c r="F68">
        <v>1</v>
      </c>
      <c r="G68">
        <v>9</v>
      </c>
      <c r="H68">
        <v>26.86</v>
      </c>
      <c r="I68" t="s">
        <v>17</v>
      </c>
      <c r="J68" s="14" t="s">
        <v>17</v>
      </c>
      <c r="K68" s="14" t="s">
        <v>17</v>
      </c>
      <c r="L68" s="14" t="s">
        <v>17</v>
      </c>
      <c r="M68" s="14" t="s">
        <v>17</v>
      </c>
      <c r="N68" s="14" t="s">
        <v>17</v>
      </c>
      <c r="O68" s="14" t="s">
        <v>17</v>
      </c>
      <c r="P68" s="14" t="s">
        <v>17</v>
      </c>
      <c r="Q68" s="14" t="s">
        <v>17</v>
      </c>
      <c r="R68" s="14" t="s">
        <v>17</v>
      </c>
      <c r="S68" s="14" t="s">
        <v>17</v>
      </c>
    </row>
    <row r="69" spans="1:19" x14ac:dyDescent="0.2">
      <c r="A69" t="s">
        <v>143</v>
      </c>
      <c r="B69" t="s">
        <v>184</v>
      </c>
      <c r="C69" s="137" t="s">
        <v>17</v>
      </c>
      <c r="D69" s="137" t="s">
        <v>17</v>
      </c>
      <c r="E69">
        <v>1972</v>
      </c>
      <c r="F69">
        <v>1</v>
      </c>
      <c r="G69">
        <v>10</v>
      </c>
      <c r="H69">
        <v>29.04</v>
      </c>
      <c r="I69" t="s">
        <v>17</v>
      </c>
      <c r="J69" s="14" t="s">
        <v>17</v>
      </c>
      <c r="K69" s="14" t="s">
        <v>17</v>
      </c>
      <c r="L69" s="14" t="s">
        <v>17</v>
      </c>
      <c r="M69" s="14" t="s">
        <v>17</v>
      </c>
      <c r="N69" s="14" t="s">
        <v>17</v>
      </c>
      <c r="O69" s="14" t="s">
        <v>17</v>
      </c>
      <c r="P69" s="14" t="s">
        <v>17</v>
      </c>
      <c r="Q69" s="14" t="s">
        <v>17</v>
      </c>
      <c r="R69" s="14" t="s">
        <v>17</v>
      </c>
      <c r="S69" s="14" t="s">
        <v>17</v>
      </c>
    </row>
    <row r="70" spans="1:19" x14ac:dyDescent="0.2">
      <c r="A70" t="s">
        <v>143</v>
      </c>
      <c r="B70" t="s">
        <v>184</v>
      </c>
      <c r="C70" s="137" t="s">
        <v>17</v>
      </c>
      <c r="D70" s="137" t="s">
        <v>17</v>
      </c>
      <c r="E70">
        <v>1972</v>
      </c>
      <c r="F70">
        <v>1</v>
      </c>
      <c r="G70">
        <v>11</v>
      </c>
      <c r="H70">
        <v>27.95</v>
      </c>
      <c r="I70" t="s">
        <v>17</v>
      </c>
      <c r="J70" s="14" t="s">
        <v>17</v>
      </c>
      <c r="K70" s="14" t="s">
        <v>17</v>
      </c>
      <c r="L70" s="14" t="s">
        <v>17</v>
      </c>
      <c r="M70" s="14" t="s">
        <v>17</v>
      </c>
      <c r="N70" s="14" t="s">
        <v>17</v>
      </c>
      <c r="O70" s="14" t="s">
        <v>17</v>
      </c>
      <c r="P70" s="14" t="s">
        <v>17</v>
      </c>
      <c r="Q70" s="14" t="s">
        <v>17</v>
      </c>
      <c r="R70" s="14" t="s">
        <v>17</v>
      </c>
      <c r="S70" s="14" t="s">
        <v>17</v>
      </c>
    </row>
    <row r="71" spans="1:19" x14ac:dyDescent="0.2">
      <c r="A71" t="s">
        <v>143</v>
      </c>
      <c r="B71" t="s">
        <v>184</v>
      </c>
      <c r="C71" s="137" t="s">
        <v>17</v>
      </c>
      <c r="D71" s="137" t="s">
        <v>17</v>
      </c>
      <c r="E71">
        <v>1972</v>
      </c>
      <c r="F71">
        <v>1</v>
      </c>
      <c r="G71">
        <v>12</v>
      </c>
      <c r="H71">
        <v>29.89</v>
      </c>
      <c r="I71" t="s">
        <v>17</v>
      </c>
      <c r="J71" s="14" t="s">
        <v>17</v>
      </c>
      <c r="K71" s="14" t="s">
        <v>17</v>
      </c>
      <c r="L71" s="14" t="s">
        <v>17</v>
      </c>
      <c r="M71" s="14" t="s">
        <v>17</v>
      </c>
      <c r="N71" s="14" t="s">
        <v>17</v>
      </c>
      <c r="O71" s="14" t="s">
        <v>17</v>
      </c>
      <c r="P71" s="14" t="s">
        <v>17</v>
      </c>
      <c r="Q71" s="14" t="s">
        <v>17</v>
      </c>
      <c r="R71" s="14" t="s">
        <v>17</v>
      </c>
      <c r="S71" s="14" t="s">
        <v>17</v>
      </c>
    </row>
    <row r="72" spans="1:19" x14ac:dyDescent="0.2">
      <c r="A72" t="s">
        <v>143</v>
      </c>
      <c r="B72" t="s">
        <v>184</v>
      </c>
      <c r="C72" s="137" t="s">
        <v>17</v>
      </c>
      <c r="D72" s="137" t="s">
        <v>17</v>
      </c>
      <c r="E72">
        <v>1972</v>
      </c>
      <c r="F72">
        <v>1</v>
      </c>
      <c r="G72">
        <v>13</v>
      </c>
      <c r="H72">
        <v>24.2</v>
      </c>
      <c r="I72" t="s">
        <v>17</v>
      </c>
      <c r="J72" s="14" t="s">
        <v>17</v>
      </c>
      <c r="K72" s="14" t="s">
        <v>17</v>
      </c>
      <c r="L72" s="14" t="s">
        <v>17</v>
      </c>
      <c r="M72" s="14" t="s">
        <v>17</v>
      </c>
      <c r="N72" s="14" t="s">
        <v>17</v>
      </c>
      <c r="O72" s="14" t="s">
        <v>17</v>
      </c>
      <c r="P72" s="14" t="s">
        <v>17</v>
      </c>
      <c r="Q72" s="14" t="s">
        <v>17</v>
      </c>
      <c r="R72" s="14" t="s">
        <v>17</v>
      </c>
      <c r="S72" s="14" t="s">
        <v>17</v>
      </c>
    </row>
    <row r="73" spans="1:19" x14ac:dyDescent="0.2">
      <c r="A73" t="s">
        <v>143</v>
      </c>
      <c r="B73" t="s">
        <v>184</v>
      </c>
      <c r="C73" s="137" t="s">
        <v>17</v>
      </c>
      <c r="D73" s="137" t="s">
        <v>17</v>
      </c>
      <c r="E73">
        <v>1972</v>
      </c>
      <c r="F73">
        <v>1</v>
      </c>
      <c r="G73">
        <v>14</v>
      </c>
      <c r="H73">
        <v>26.62</v>
      </c>
      <c r="I73" t="s">
        <v>17</v>
      </c>
      <c r="J73" s="14" t="s">
        <v>17</v>
      </c>
      <c r="K73" s="14" t="s">
        <v>17</v>
      </c>
      <c r="L73" s="14" t="s">
        <v>17</v>
      </c>
      <c r="M73" s="14" t="s">
        <v>17</v>
      </c>
      <c r="N73" s="14" t="s">
        <v>17</v>
      </c>
      <c r="O73" s="14" t="s">
        <v>17</v>
      </c>
      <c r="P73" s="14" t="s">
        <v>17</v>
      </c>
      <c r="Q73" s="14" t="s">
        <v>17</v>
      </c>
      <c r="R73" s="14" t="s">
        <v>17</v>
      </c>
      <c r="S73" s="14" t="s">
        <v>17</v>
      </c>
    </row>
    <row r="74" spans="1:19" x14ac:dyDescent="0.2">
      <c r="A74" t="s">
        <v>143</v>
      </c>
      <c r="B74" t="s">
        <v>184</v>
      </c>
      <c r="C74" s="137" t="s">
        <v>17</v>
      </c>
      <c r="D74" s="137" t="s">
        <v>17</v>
      </c>
      <c r="E74">
        <v>1972</v>
      </c>
      <c r="F74">
        <v>2</v>
      </c>
      <c r="G74">
        <v>1</v>
      </c>
      <c r="H74">
        <v>29.52</v>
      </c>
      <c r="I74" t="s">
        <v>17</v>
      </c>
      <c r="J74" s="14" t="s">
        <v>17</v>
      </c>
      <c r="K74" s="14" t="s">
        <v>17</v>
      </c>
      <c r="L74" s="14" t="s">
        <v>17</v>
      </c>
      <c r="M74" s="14" t="s">
        <v>17</v>
      </c>
      <c r="N74" s="14" t="s">
        <v>17</v>
      </c>
      <c r="O74" s="14" t="s">
        <v>17</v>
      </c>
      <c r="P74" s="14" t="s">
        <v>17</v>
      </c>
      <c r="Q74" s="14" t="s">
        <v>17</v>
      </c>
      <c r="R74" s="14" t="s">
        <v>17</v>
      </c>
      <c r="S74" s="14" t="s">
        <v>17</v>
      </c>
    </row>
    <row r="75" spans="1:19" x14ac:dyDescent="0.2">
      <c r="A75" t="s">
        <v>143</v>
      </c>
      <c r="B75" t="s">
        <v>184</v>
      </c>
      <c r="C75" s="137" t="s">
        <v>17</v>
      </c>
      <c r="D75" s="137" t="s">
        <v>17</v>
      </c>
      <c r="E75">
        <v>1972</v>
      </c>
      <c r="F75">
        <v>2</v>
      </c>
      <c r="G75">
        <v>2</v>
      </c>
      <c r="H75">
        <v>27.1</v>
      </c>
      <c r="I75" t="s">
        <v>17</v>
      </c>
      <c r="J75" s="14" t="s">
        <v>17</v>
      </c>
      <c r="K75" s="14" t="s">
        <v>17</v>
      </c>
      <c r="L75" s="14" t="s">
        <v>17</v>
      </c>
      <c r="M75" s="14" t="s">
        <v>17</v>
      </c>
      <c r="N75" s="14" t="s">
        <v>17</v>
      </c>
      <c r="O75" s="14" t="s">
        <v>17</v>
      </c>
      <c r="P75" s="14" t="s">
        <v>17</v>
      </c>
      <c r="Q75" s="14" t="s">
        <v>17</v>
      </c>
      <c r="R75" s="14" t="s">
        <v>17</v>
      </c>
      <c r="S75" s="14" t="s">
        <v>17</v>
      </c>
    </row>
    <row r="76" spans="1:19" x14ac:dyDescent="0.2">
      <c r="A76" t="s">
        <v>143</v>
      </c>
      <c r="B76" t="s">
        <v>184</v>
      </c>
      <c r="C76" s="137" t="s">
        <v>17</v>
      </c>
      <c r="D76" s="137" t="s">
        <v>17</v>
      </c>
      <c r="E76">
        <v>1972</v>
      </c>
      <c r="F76">
        <v>2</v>
      </c>
      <c r="G76">
        <v>3</v>
      </c>
      <c r="H76">
        <v>28.43</v>
      </c>
      <c r="I76" t="s">
        <v>17</v>
      </c>
      <c r="J76" s="14" t="s">
        <v>17</v>
      </c>
      <c r="K76" s="14" t="s">
        <v>17</v>
      </c>
      <c r="L76" s="14" t="s">
        <v>17</v>
      </c>
      <c r="M76" s="14" t="s">
        <v>17</v>
      </c>
      <c r="N76" s="14" t="s">
        <v>17</v>
      </c>
      <c r="O76" s="14" t="s">
        <v>17</v>
      </c>
      <c r="P76" s="14" t="s">
        <v>17</v>
      </c>
      <c r="Q76" s="14" t="s">
        <v>17</v>
      </c>
      <c r="R76" s="14" t="s">
        <v>17</v>
      </c>
      <c r="S76" s="14" t="s">
        <v>17</v>
      </c>
    </row>
    <row r="77" spans="1:19" x14ac:dyDescent="0.2">
      <c r="A77" t="s">
        <v>143</v>
      </c>
      <c r="B77" t="s">
        <v>184</v>
      </c>
      <c r="C77" s="137" t="s">
        <v>17</v>
      </c>
      <c r="D77" s="137" t="s">
        <v>17</v>
      </c>
      <c r="E77">
        <v>1972</v>
      </c>
      <c r="F77">
        <v>2</v>
      </c>
      <c r="G77">
        <v>4</v>
      </c>
      <c r="H77">
        <v>26.01</v>
      </c>
      <c r="I77" t="s">
        <v>17</v>
      </c>
      <c r="J77" s="14" t="s">
        <v>17</v>
      </c>
      <c r="K77" s="14" t="s">
        <v>17</v>
      </c>
      <c r="L77" s="14" t="s">
        <v>17</v>
      </c>
      <c r="M77" s="14" t="s">
        <v>17</v>
      </c>
      <c r="N77" s="14" t="s">
        <v>17</v>
      </c>
      <c r="O77" s="14" t="s">
        <v>17</v>
      </c>
      <c r="P77" s="14" t="s">
        <v>17</v>
      </c>
      <c r="Q77" s="14" t="s">
        <v>17</v>
      </c>
      <c r="R77" s="14" t="s">
        <v>17</v>
      </c>
      <c r="S77" s="14" t="s">
        <v>17</v>
      </c>
    </row>
    <row r="78" spans="1:19" x14ac:dyDescent="0.2">
      <c r="A78" t="s">
        <v>143</v>
      </c>
      <c r="B78" t="s">
        <v>184</v>
      </c>
      <c r="C78" s="137" t="s">
        <v>17</v>
      </c>
      <c r="D78" s="137" t="s">
        <v>17</v>
      </c>
      <c r="E78">
        <v>1972</v>
      </c>
      <c r="F78">
        <v>2</v>
      </c>
      <c r="G78">
        <v>5</v>
      </c>
      <c r="H78">
        <v>26.14</v>
      </c>
      <c r="I78" t="s">
        <v>17</v>
      </c>
      <c r="J78" s="14" t="s">
        <v>17</v>
      </c>
      <c r="K78" s="14" t="s">
        <v>17</v>
      </c>
      <c r="L78" s="14" t="s">
        <v>17</v>
      </c>
      <c r="M78" s="14" t="s">
        <v>17</v>
      </c>
      <c r="N78" s="14" t="s">
        <v>17</v>
      </c>
      <c r="O78" s="14" t="s">
        <v>17</v>
      </c>
      <c r="P78" s="14" t="s">
        <v>17</v>
      </c>
      <c r="Q78" s="14" t="s">
        <v>17</v>
      </c>
      <c r="R78" s="14" t="s">
        <v>17</v>
      </c>
      <c r="S78" s="14" t="s">
        <v>17</v>
      </c>
    </row>
    <row r="79" spans="1:19" x14ac:dyDescent="0.2">
      <c r="A79" t="s">
        <v>143</v>
      </c>
      <c r="B79" t="s">
        <v>184</v>
      </c>
      <c r="C79" s="137" t="s">
        <v>17</v>
      </c>
      <c r="D79" s="137" t="s">
        <v>17</v>
      </c>
      <c r="E79">
        <v>1972</v>
      </c>
      <c r="F79">
        <v>2</v>
      </c>
      <c r="G79">
        <v>6</v>
      </c>
      <c r="H79">
        <v>21.05</v>
      </c>
      <c r="I79" t="s">
        <v>17</v>
      </c>
      <c r="J79" s="14" t="s">
        <v>17</v>
      </c>
      <c r="K79" s="14" t="s">
        <v>17</v>
      </c>
      <c r="L79" s="14" t="s">
        <v>17</v>
      </c>
      <c r="M79" s="14" t="s">
        <v>17</v>
      </c>
      <c r="N79" s="14" t="s">
        <v>17</v>
      </c>
      <c r="O79" s="14" t="s">
        <v>17</v>
      </c>
      <c r="P79" s="14" t="s">
        <v>17</v>
      </c>
      <c r="Q79" s="14" t="s">
        <v>17</v>
      </c>
      <c r="R79" s="14" t="s">
        <v>17</v>
      </c>
      <c r="S79" s="14" t="s">
        <v>17</v>
      </c>
    </row>
    <row r="80" spans="1:19" x14ac:dyDescent="0.2">
      <c r="A80" t="s">
        <v>143</v>
      </c>
      <c r="B80" t="s">
        <v>184</v>
      </c>
      <c r="C80" s="137" t="s">
        <v>17</v>
      </c>
      <c r="D80" s="137" t="s">
        <v>17</v>
      </c>
      <c r="E80">
        <v>1972</v>
      </c>
      <c r="F80">
        <v>2</v>
      </c>
      <c r="G80">
        <v>7</v>
      </c>
      <c r="H80">
        <v>22.99</v>
      </c>
      <c r="I80" t="s">
        <v>17</v>
      </c>
      <c r="J80" s="14" t="s">
        <v>17</v>
      </c>
      <c r="K80" s="14" t="s">
        <v>17</v>
      </c>
      <c r="L80" s="14" t="s">
        <v>17</v>
      </c>
      <c r="M80" s="14" t="s">
        <v>17</v>
      </c>
      <c r="N80" s="14" t="s">
        <v>17</v>
      </c>
      <c r="O80" s="14" t="s">
        <v>17</v>
      </c>
      <c r="P80" s="14" t="s">
        <v>17</v>
      </c>
      <c r="Q80" s="14" t="s">
        <v>17</v>
      </c>
      <c r="R80" s="14" t="s">
        <v>17</v>
      </c>
      <c r="S80" s="14" t="s">
        <v>17</v>
      </c>
    </row>
    <row r="81" spans="1:19" x14ac:dyDescent="0.2">
      <c r="A81" t="s">
        <v>143</v>
      </c>
      <c r="B81" t="s">
        <v>184</v>
      </c>
      <c r="C81" s="137" t="s">
        <v>17</v>
      </c>
      <c r="D81" s="137" t="s">
        <v>17</v>
      </c>
      <c r="E81">
        <v>1972</v>
      </c>
      <c r="F81">
        <v>2</v>
      </c>
      <c r="G81">
        <v>8</v>
      </c>
      <c r="H81">
        <v>28.31</v>
      </c>
      <c r="I81" t="s">
        <v>17</v>
      </c>
      <c r="J81" s="14" t="s">
        <v>17</v>
      </c>
      <c r="K81" s="14" t="s">
        <v>17</v>
      </c>
      <c r="L81" s="14" t="s">
        <v>17</v>
      </c>
      <c r="M81" s="14" t="s">
        <v>17</v>
      </c>
      <c r="N81" s="14" t="s">
        <v>17</v>
      </c>
      <c r="O81" s="14" t="s">
        <v>17</v>
      </c>
      <c r="P81" s="14" t="s">
        <v>17</v>
      </c>
      <c r="Q81" s="14" t="s">
        <v>17</v>
      </c>
      <c r="R81" s="14" t="s">
        <v>17</v>
      </c>
      <c r="S81" s="14" t="s">
        <v>17</v>
      </c>
    </row>
    <row r="82" spans="1:19" x14ac:dyDescent="0.2">
      <c r="A82" t="s">
        <v>143</v>
      </c>
      <c r="B82" t="s">
        <v>184</v>
      </c>
      <c r="C82" s="137" t="s">
        <v>17</v>
      </c>
      <c r="D82" s="137" t="s">
        <v>17</v>
      </c>
      <c r="E82">
        <v>1972</v>
      </c>
      <c r="F82">
        <v>2</v>
      </c>
      <c r="G82">
        <v>9</v>
      </c>
      <c r="H82">
        <v>21.78</v>
      </c>
      <c r="I82" t="s">
        <v>17</v>
      </c>
      <c r="J82" s="14" t="s">
        <v>17</v>
      </c>
      <c r="K82" s="14" t="s">
        <v>17</v>
      </c>
      <c r="L82" s="14" t="s">
        <v>17</v>
      </c>
      <c r="M82" s="14" t="s">
        <v>17</v>
      </c>
      <c r="N82" s="14" t="s">
        <v>17</v>
      </c>
      <c r="O82" s="14" t="s">
        <v>17</v>
      </c>
      <c r="P82" s="14" t="s">
        <v>17</v>
      </c>
      <c r="Q82" s="14" t="s">
        <v>17</v>
      </c>
      <c r="R82" s="14" t="s">
        <v>17</v>
      </c>
      <c r="S82" s="14" t="s">
        <v>17</v>
      </c>
    </row>
    <row r="83" spans="1:19" x14ac:dyDescent="0.2">
      <c r="A83" t="s">
        <v>143</v>
      </c>
      <c r="B83" t="s">
        <v>184</v>
      </c>
      <c r="C83" s="137" t="s">
        <v>17</v>
      </c>
      <c r="D83" s="137" t="s">
        <v>17</v>
      </c>
      <c r="E83">
        <v>1972</v>
      </c>
      <c r="F83">
        <v>2</v>
      </c>
      <c r="G83">
        <v>10</v>
      </c>
      <c r="H83">
        <v>23.59</v>
      </c>
      <c r="I83" t="s">
        <v>17</v>
      </c>
      <c r="J83" s="14" t="s">
        <v>17</v>
      </c>
      <c r="K83" s="14" t="s">
        <v>17</v>
      </c>
      <c r="L83" s="14" t="s">
        <v>17</v>
      </c>
      <c r="M83" s="14" t="s">
        <v>17</v>
      </c>
      <c r="N83" s="14" t="s">
        <v>17</v>
      </c>
      <c r="O83" s="14" t="s">
        <v>17</v>
      </c>
      <c r="P83" s="14" t="s">
        <v>17</v>
      </c>
      <c r="Q83" s="14" t="s">
        <v>17</v>
      </c>
      <c r="R83" s="14" t="s">
        <v>17</v>
      </c>
      <c r="S83" s="14" t="s">
        <v>17</v>
      </c>
    </row>
    <row r="84" spans="1:19" x14ac:dyDescent="0.2">
      <c r="A84" t="s">
        <v>143</v>
      </c>
      <c r="B84" t="s">
        <v>184</v>
      </c>
      <c r="C84" s="137" t="s">
        <v>17</v>
      </c>
      <c r="D84" s="137" t="s">
        <v>17</v>
      </c>
      <c r="E84">
        <v>1972</v>
      </c>
      <c r="F84">
        <v>2</v>
      </c>
      <c r="G84">
        <v>11</v>
      </c>
      <c r="H84">
        <v>24.2</v>
      </c>
      <c r="I84" t="s">
        <v>17</v>
      </c>
      <c r="J84" s="14" t="s">
        <v>17</v>
      </c>
      <c r="K84" s="14" t="s">
        <v>17</v>
      </c>
      <c r="L84" s="14" t="s">
        <v>17</v>
      </c>
      <c r="M84" s="14" t="s">
        <v>17</v>
      </c>
      <c r="N84" s="14" t="s">
        <v>17</v>
      </c>
      <c r="O84" s="14" t="s">
        <v>17</v>
      </c>
      <c r="P84" s="14" t="s">
        <v>17</v>
      </c>
      <c r="Q84" s="14" t="s">
        <v>17</v>
      </c>
      <c r="R84" s="14" t="s">
        <v>17</v>
      </c>
      <c r="S84" s="14" t="s">
        <v>17</v>
      </c>
    </row>
    <row r="85" spans="1:19" x14ac:dyDescent="0.2">
      <c r="A85" t="s">
        <v>143</v>
      </c>
      <c r="B85" t="s">
        <v>184</v>
      </c>
      <c r="C85" s="137" t="s">
        <v>17</v>
      </c>
      <c r="D85" s="137" t="s">
        <v>17</v>
      </c>
      <c r="E85">
        <v>1972</v>
      </c>
      <c r="F85">
        <v>2</v>
      </c>
      <c r="G85">
        <v>12</v>
      </c>
      <c r="H85">
        <v>24.32</v>
      </c>
      <c r="I85" t="s">
        <v>17</v>
      </c>
      <c r="J85" s="14" t="s">
        <v>17</v>
      </c>
      <c r="K85" s="14" t="s">
        <v>17</v>
      </c>
      <c r="L85" s="14" t="s">
        <v>17</v>
      </c>
      <c r="M85" s="14" t="s">
        <v>17</v>
      </c>
      <c r="N85" s="14" t="s">
        <v>17</v>
      </c>
      <c r="O85" s="14" t="s">
        <v>17</v>
      </c>
      <c r="P85" s="14" t="s">
        <v>17</v>
      </c>
      <c r="Q85" s="14" t="s">
        <v>17</v>
      </c>
      <c r="R85" s="14" t="s">
        <v>17</v>
      </c>
      <c r="S85" s="14" t="s">
        <v>17</v>
      </c>
    </row>
    <row r="86" spans="1:19" x14ac:dyDescent="0.2">
      <c r="A86" t="s">
        <v>143</v>
      </c>
      <c r="B86" t="s">
        <v>184</v>
      </c>
      <c r="C86" s="137" t="s">
        <v>17</v>
      </c>
      <c r="D86" s="137" t="s">
        <v>17</v>
      </c>
      <c r="E86">
        <v>1972</v>
      </c>
      <c r="F86">
        <v>2</v>
      </c>
      <c r="G86">
        <v>13</v>
      </c>
      <c r="H86">
        <v>21.3</v>
      </c>
      <c r="I86" t="s">
        <v>17</v>
      </c>
      <c r="J86" s="14" t="s">
        <v>17</v>
      </c>
      <c r="K86" s="14" t="s">
        <v>17</v>
      </c>
      <c r="L86" s="14" t="s">
        <v>17</v>
      </c>
      <c r="M86" s="14" t="s">
        <v>17</v>
      </c>
      <c r="N86" s="14" t="s">
        <v>17</v>
      </c>
      <c r="O86" s="14" t="s">
        <v>17</v>
      </c>
      <c r="P86" s="14" t="s">
        <v>17</v>
      </c>
      <c r="Q86" s="14" t="s">
        <v>17</v>
      </c>
      <c r="R86" s="14" t="s">
        <v>17</v>
      </c>
      <c r="S86" s="14" t="s">
        <v>17</v>
      </c>
    </row>
    <row r="87" spans="1:19" x14ac:dyDescent="0.2">
      <c r="A87" t="s">
        <v>143</v>
      </c>
      <c r="B87" t="s">
        <v>184</v>
      </c>
      <c r="C87" s="137" t="s">
        <v>17</v>
      </c>
      <c r="D87" s="137" t="s">
        <v>17</v>
      </c>
      <c r="E87">
        <v>1972</v>
      </c>
      <c r="F87">
        <v>2</v>
      </c>
      <c r="G87">
        <v>14</v>
      </c>
      <c r="H87">
        <v>23.84</v>
      </c>
      <c r="I87" t="s">
        <v>17</v>
      </c>
      <c r="J87" s="14" t="s">
        <v>17</v>
      </c>
      <c r="K87" s="14" t="s">
        <v>17</v>
      </c>
      <c r="L87" s="14" t="s">
        <v>17</v>
      </c>
      <c r="M87" s="14" t="s">
        <v>17</v>
      </c>
      <c r="N87" s="14" t="s">
        <v>17</v>
      </c>
      <c r="O87" s="14" t="s">
        <v>17</v>
      </c>
      <c r="P87" s="14" t="s">
        <v>17</v>
      </c>
      <c r="Q87" s="14" t="s">
        <v>17</v>
      </c>
      <c r="R87" s="14" t="s">
        <v>17</v>
      </c>
      <c r="S87" s="14" t="s">
        <v>17</v>
      </c>
    </row>
    <row r="88" spans="1:19" x14ac:dyDescent="0.2">
      <c r="A88" t="s">
        <v>143</v>
      </c>
      <c r="B88" t="s">
        <v>184</v>
      </c>
      <c r="C88" s="137" t="s">
        <v>17</v>
      </c>
      <c r="D88" s="137" t="s">
        <v>17</v>
      </c>
      <c r="E88">
        <v>1972</v>
      </c>
      <c r="F88">
        <v>3</v>
      </c>
      <c r="G88">
        <v>1</v>
      </c>
      <c r="H88">
        <v>25.41</v>
      </c>
      <c r="I88" t="s">
        <v>17</v>
      </c>
      <c r="J88" s="14" t="s">
        <v>17</v>
      </c>
      <c r="K88" s="14" t="s">
        <v>17</v>
      </c>
      <c r="L88" s="14" t="s">
        <v>17</v>
      </c>
      <c r="M88" s="14" t="s">
        <v>17</v>
      </c>
      <c r="N88" s="14" t="s">
        <v>17</v>
      </c>
      <c r="O88" s="14" t="s">
        <v>17</v>
      </c>
      <c r="P88" s="14" t="s">
        <v>17</v>
      </c>
      <c r="Q88" s="14" t="s">
        <v>17</v>
      </c>
      <c r="R88" s="14" t="s">
        <v>17</v>
      </c>
      <c r="S88" s="14" t="s">
        <v>17</v>
      </c>
    </row>
    <row r="89" spans="1:19" x14ac:dyDescent="0.2">
      <c r="A89" t="s">
        <v>143</v>
      </c>
      <c r="B89" t="s">
        <v>184</v>
      </c>
      <c r="C89" s="137" t="s">
        <v>17</v>
      </c>
      <c r="D89" s="137" t="s">
        <v>17</v>
      </c>
      <c r="E89">
        <v>1972</v>
      </c>
      <c r="F89">
        <v>3</v>
      </c>
      <c r="G89">
        <v>2</v>
      </c>
      <c r="H89">
        <v>27.83</v>
      </c>
      <c r="I89" t="s">
        <v>17</v>
      </c>
      <c r="J89" s="14" t="s">
        <v>17</v>
      </c>
      <c r="K89" s="14" t="s">
        <v>17</v>
      </c>
      <c r="L89" s="14" t="s">
        <v>17</v>
      </c>
      <c r="M89" s="14" t="s">
        <v>17</v>
      </c>
      <c r="N89" s="14" t="s">
        <v>17</v>
      </c>
      <c r="O89" s="14" t="s">
        <v>17</v>
      </c>
      <c r="P89" s="14" t="s">
        <v>17</v>
      </c>
      <c r="Q89" s="14" t="s">
        <v>17</v>
      </c>
      <c r="R89" s="14" t="s">
        <v>17</v>
      </c>
      <c r="S89" s="14" t="s">
        <v>17</v>
      </c>
    </row>
    <row r="90" spans="1:19" x14ac:dyDescent="0.2">
      <c r="A90" t="s">
        <v>143</v>
      </c>
      <c r="B90" t="s">
        <v>184</v>
      </c>
      <c r="C90" s="137" t="s">
        <v>17</v>
      </c>
      <c r="D90" s="137" t="s">
        <v>17</v>
      </c>
      <c r="E90">
        <v>1972</v>
      </c>
      <c r="F90">
        <v>3</v>
      </c>
      <c r="G90">
        <v>3</v>
      </c>
      <c r="H90">
        <v>27.83</v>
      </c>
      <c r="I90" t="s">
        <v>17</v>
      </c>
      <c r="J90" s="14" t="s">
        <v>17</v>
      </c>
      <c r="K90" s="14" t="s">
        <v>17</v>
      </c>
      <c r="L90" s="14" t="s">
        <v>17</v>
      </c>
      <c r="M90" s="14" t="s">
        <v>17</v>
      </c>
      <c r="N90" s="14" t="s">
        <v>17</v>
      </c>
      <c r="O90" s="14" t="s">
        <v>17</v>
      </c>
      <c r="P90" s="14" t="s">
        <v>17</v>
      </c>
      <c r="Q90" s="14" t="s">
        <v>17</v>
      </c>
      <c r="R90" s="14" t="s">
        <v>17</v>
      </c>
      <c r="S90" s="14" t="s">
        <v>17</v>
      </c>
    </row>
    <row r="91" spans="1:19" x14ac:dyDescent="0.2">
      <c r="A91" t="s">
        <v>143</v>
      </c>
      <c r="B91" t="s">
        <v>184</v>
      </c>
      <c r="C91" s="137" t="s">
        <v>17</v>
      </c>
      <c r="D91" s="137" t="s">
        <v>17</v>
      </c>
      <c r="E91">
        <v>1972</v>
      </c>
      <c r="F91">
        <v>3</v>
      </c>
      <c r="G91">
        <v>4</v>
      </c>
      <c r="H91">
        <v>23.35</v>
      </c>
      <c r="I91" t="s">
        <v>17</v>
      </c>
      <c r="J91" s="14" t="s">
        <v>17</v>
      </c>
      <c r="K91" s="14" t="s">
        <v>17</v>
      </c>
      <c r="L91" s="14" t="s">
        <v>17</v>
      </c>
      <c r="M91" s="14" t="s">
        <v>17</v>
      </c>
      <c r="N91" s="14" t="s">
        <v>17</v>
      </c>
      <c r="O91" s="14" t="s">
        <v>17</v>
      </c>
      <c r="P91" s="14" t="s">
        <v>17</v>
      </c>
      <c r="Q91" s="14" t="s">
        <v>17</v>
      </c>
      <c r="R91" s="14" t="s">
        <v>17</v>
      </c>
      <c r="S91" s="14" t="s">
        <v>17</v>
      </c>
    </row>
    <row r="92" spans="1:19" x14ac:dyDescent="0.2">
      <c r="A92" t="s">
        <v>143</v>
      </c>
      <c r="B92" t="s">
        <v>184</v>
      </c>
      <c r="C92" s="137" t="s">
        <v>17</v>
      </c>
      <c r="D92" s="137" t="s">
        <v>17</v>
      </c>
      <c r="E92">
        <v>1972</v>
      </c>
      <c r="F92">
        <v>3</v>
      </c>
      <c r="G92">
        <v>5</v>
      </c>
      <c r="H92">
        <v>22.51</v>
      </c>
      <c r="I92" t="s">
        <v>17</v>
      </c>
      <c r="J92" s="14" t="s">
        <v>17</v>
      </c>
      <c r="K92" s="14" t="s">
        <v>17</v>
      </c>
      <c r="L92" s="14" t="s">
        <v>17</v>
      </c>
      <c r="M92" s="14" t="s">
        <v>17</v>
      </c>
      <c r="N92" s="14" t="s">
        <v>17</v>
      </c>
      <c r="O92" s="14" t="s">
        <v>17</v>
      </c>
      <c r="P92" s="14" t="s">
        <v>17</v>
      </c>
      <c r="Q92" s="14" t="s">
        <v>17</v>
      </c>
      <c r="R92" s="14" t="s">
        <v>17</v>
      </c>
      <c r="S92" s="14" t="s">
        <v>17</v>
      </c>
    </row>
    <row r="93" spans="1:19" x14ac:dyDescent="0.2">
      <c r="A93" t="s">
        <v>143</v>
      </c>
      <c r="B93" t="s">
        <v>184</v>
      </c>
      <c r="C93" s="137" t="s">
        <v>17</v>
      </c>
      <c r="D93" s="137" t="s">
        <v>17</v>
      </c>
      <c r="E93">
        <v>1972</v>
      </c>
      <c r="F93">
        <v>3</v>
      </c>
      <c r="G93">
        <v>6</v>
      </c>
      <c r="H93">
        <v>24.8</v>
      </c>
      <c r="I93" t="s">
        <v>17</v>
      </c>
      <c r="J93" s="14" t="s">
        <v>17</v>
      </c>
      <c r="K93" s="14" t="s">
        <v>17</v>
      </c>
      <c r="L93" s="14" t="s">
        <v>17</v>
      </c>
      <c r="M93" s="14" t="s">
        <v>17</v>
      </c>
      <c r="N93" s="14" t="s">
        <v>17</v>
      </c>
      <c r="O93" s="14" t="s">
        <v>17</v>
      </c>
      <c r="P93" s="14" t="s">
        <v>17</v>
      </c>
      <c r="Q93" s="14" t="s">
        <v>17</v>
      </c>
      <c r="R93" s="14" t="s">
        <v>17</v>
      </c>
      <c r="S93" s="14" t="s">
        <v>17</v>
      </c>
    </row>
    <row r="94" spans="1:19" x14ac:dyDescent="0.2">
      <c r="A94" t="s">
        <v>143</v>
      </c>
      <c r="B94" t="s">
        <v>184</v>
      </c>
      <c r="C94" s="137" t="s">
        <v>17</v>
      </c>
      <c r="D94" s="137" t="s">
        <v>17</v>
      </c>
      <c r="E94">
        <v>1972</v>
      </c>
      <c r="F94">
        <v>3</v>
      </c>
      <c r="G94">
        <v>7</v>
      </c>
      <c r="H94">
        <v>21.05</v>
      </c>
      <c r="I94" t="s">
        <v>17</v>
      </c>
      <c r="J94" s="14" t="s">
        <v>17</v>
      </c>
      <c r="K94" s="14" t="s">
        <v>17</v>
      </c>
      <c r="L94" s="14" t="s">
        <v>17</v>
      </c>
      <c r="M94" s="14" t="s">
        <v>17</v>
      </c>
      <c r="N94" s="14" t="s">
        <v>17</v>
      </c>
      <c r="O94" s="14" t="s">
        <v>17</v>
      </c>
      <c r="P94" s="14" t="s">
        <v>17</v>
      </c>
      <c r="Q94" s="14" t="s">
        <v>17</v>
      </c>
      <c r="R94" s="14" t="s">
        <v>17</v>
      </c>
      <c r="S94" s="14" t="s">
        <v>17</v>
      </c>
    </row>
    <row r="95" spans="1:19" x14ac:dyDescent="0.2">
      <c r="A95" t="s">
        <v>143</v>
      </c>
      <c r="B95" t="s">
        <v>184</v>
      </c>
      <c r="C95" s="137" t="s">
        <v>17</v>
      </c>
      <c r="D95" s="137" t="s">
        <v>17</v>
      </c>
      <c r="E95">
        <v>1972</v>
      </c>
      <c r="F95">
        <v>3</v>
      </c>
      <c r="G95">
        <v>8</v>
      </c>
      <c r="H95">
        <v>28.19</v>
      </c>
      <c r="I95" t="s">
        <v>17</v>
      </c>
      <c r="J95" s="14" t="s">
        <v>17</v>
      </c>
      <c r="K95" s="14" t="s">
        <v>17</v>
      </c>
      <c r="L95" s="14" t="s">
        <v>17</v>
      </c>
      <c r="M95" s="14" t="s">
        <v>17</v>
      </c>
      <c r="N95" s="14" t="s">
        <v>17</v>
      </c>
      <c r="O95" s="14" t="s">
        <v>17</v>
      </c>
      <c r="P95" s="14" t="s">
        <v>17</v>
      </c>
      <c r="Q95" s="14" t="s">
        <v>17</v>
      </c>
      <c r="R95" s="14" t="s">
        <v>17</v>
      </c>
      <c r="S95" s="14" t="s">
        <v>17</v>
      </c>
    </row>
    <row r="96" spans="1:19" x14ac:dyDescent="0.2">
      <c r="A96" t="s">
        <v>143</v>
      </c>
      <c r="B96" t="s">
        <v>184</v>
      </c>
      <c r="C96" s="137" t="s">
        <v>17</v>
      </c>
      <c r="D96" s="137" t="s">
        <v>17</v>
      </c>
      <c r="E96">
        <v>1972</v>
      </c>
      <c r="F96">
        <v>3</v>
      </c>
      <c r="G96">
        <v>9</v>
      </c>
      <c r="H96">
        <v>20.69</v>
      </c>
      <c r="I96" t="s">
        <v>17</v>
      </c>
      <c r="J96" s="14" t="s">
        <v>17</v>
      </c>
      <c r="K96" s="14" t="s">
        <v>17</v>
      </c>
      <c r="L96" s="14" t="s">
        <v>17</v>
      </c>
      <c r="M96" s="14" t="s">
        <v>17</v>
      </c>
      <c r="N96" s="14" t="s">
        <v>17</v>
      </c>
      <c r="O96" s="14" t="s">
        <v>17</v>
      </c>
      <c r="P96" s="14" t="s">
        <v>17</v>
      </c>
      <c r="Q96" s="14" t="s">
        <v>17</v>
      </c>
      <c r="R96" s="14" t="s">
        <v>17</v>
      </c>
      <c r="S96" s="14" t="s">
        <v>17</v>
      </c>
    </row>
    <row r="97" spans="1:19" x14ac:dyDescent="0.2">
      <c r="A97" t="s">
        <v>143</v>
      </c>
      <c r="B97" t="s">
        <v>184</v>
      </c>
      <c r="C97" s="137" t="s">
        <v>17</v>
      </c>
      <c r="D97" s="137" t="s">
        <v>17</v>
      </c>
      <c r="E97">
        <v>1972</v>
      </c>
      <c r="F97">
        <v>3</v>
      </c>
      <c r="G97">
        <v>10</v>
      </c>
      <c r="H97">
        <v>25.53</v>
      </c>
      <c r="I97" t="s">
        <v>17</v>
      </c>
      <c r="J97" s="14" t="s">
        <v>17</v>
      </c>
      <c r="K97" s="14" t="s">
        <v>17</v>
      </c>
      <c r="L97" s="14" t="s">
        <v>17</v>
      </c>
      <c r="M97" s="14" t="s">
        <v>17</v>
      </c>
      <c r="N97" s="14" t="s">
        <v>17</v>
      </c>
      <c r="O97" s="14" t="s">
        <v>17</v>
      </c>
      <c r="P97" s="14" t="s">
        <v>17</v>
      </c>
      <c r="Q97" s="14" t="s">
        <v>17</v>
      </c>
      <c r="R97" s="14" t="s">
        <v>17</v>
      </c>
      <c r="S97" s="14" t="s">
        <v>17</v>
      </c>
    </row>
    <row r="98" spans="1:19" x14ac:dyDescent="0.2">
      <c r="A98" t="s">
        <v>143</v>
      </c>
      <c r="B98" t="s">
        <v>184</v>
      </c>
      <c r="C98" s="137" t="s">
        <v>17</v>
      </c>
      <c r="D98" s="137" t="s">
        <v>17</v>
      </c>
      <c r="E98">
        <v>1972</v>
      </c>
      <c r="F98">
        <v>3</v>
      </c>
      <c r="G98">
        <v>11</v>
      </c>
      <c r="H98">
        <v>24.2</v>
      </c>
      <c r="I98" t="s">
        <v>17</v>
      </c>
      <c r="J98" s="14" t="s">
        <v>17</v>
      </c>
      <c r="K98" s="14" t="s">
        <v>17</v>
      </c>
      <c r="L98" s="14" t="s">
        <v>17</v>
      </c>
      <c r="M98" s="14" t="s">
        <v>17</v>
      </c>
      <c r="N98" s="14" t="s">
        <v>17</v>
      </c>
      <c r="O98" s="14" t="s">
        <v>17</v>
      </c>
      <c r="P98" s="14" t="s">
        <v>17</v>
      </c>
      <c r="Q98" s="14" t="s">
        <v>17</v>
      </c>
      <c r="R98" s="14" t="s">
        <v>17</v>
      </c>
      <c r="S98" s="14" t="s">
        <v>17</v>
      </c>
    </row>
    <row r="99" spans="1:19" x14ac:dyDescent="0.2">
      <c r="A99" t="s">
        <v>143</v>
      </c>
      <c r="B99" t="s">
        <v>184</v>
      </c>
      <c r="C99" s="137" t="s">
        <v>17</v>
      </c>
      <c r="D99" s="137" t="s">
        <v>17</v>
      </c>
      <c r="E99">
        <v>1972</v>
      </c>
      <c r="F99">
        <v>3</v>
      </c>
      <c r="G99">
        <v>12</v>
      </c>
      <c r="H99">
        <v>21.54</v>
      </c>
      <c r="I99" t="s">
        <v>17</v>
      </c>
      <c r="J99" s="14" t="s">
        <v>17</v>
      </c>
      <c r="K99" s="14" t="s">
        <v>17</v>
      </c>
      <c r="L99" s="14" t="s">
        <v>17</v>
      </c>
      <c r="M99" s="14" t="s">
        <v>17</v>
      </c>
      <c r="N99" s="14" t="s">
        <v>17</v>
      </c>
      <c r="O99" s="14" t="s">
        <v>17</v>
      </c>
      <c r="P99" s="14" t="s">
        <v>17</v>
      </c>
      <c r="Q99" s="14" t="s">
        <v>17</v>
      </c>
      <c r="R99" s="14" t="s">
        <v>17</v>
      </c>
      <c r="S99" s="14" t="s">
        <v>17</v>
      </c>
    </row>
    <row r="100" spans="1:19" x14ac:dyDescent="0.2">
      <c r="A100" t="s">
        <v>143</v>
      </c>
      <c r="B100" t="s">
        <v>184</v>
      </c>
      <c r="C100" s="137" t="s">
        <v>17</v>
      </c>
      <c r="D100" s="137" t="s">
        <v>17</v>
      </c>
      <c r="E100">
        <v>1972</v>
      </c>
      <c r="F100">
        <v>3</v>
      </c>
      <c r="G100">
        <v>13</v>
      </c>
      <c r="H100">
        <v>21.3</v>
      </c>
      <c r="I100" t="s">
        <v>17</v>
      </c>
      <c r="J100" s="14" t="s">
        <v>17</v>
      </c>
      <c r="K100" s="14" t="s">
        <v>17</v>
      </c>
      <c r="L100" s="14" t="s">
        <v>17</v>
      </c>
      <c r="M100" s="14" t="s">
        <v>17</v>
      </c>
      <c r="N100" s="14" t="s">
        <v>17</v>
      </c>
      <c r="O100" s="14" t="s">
        <v>17</v>
      </c>
      <c r="P100" s="14" t="s">
        <v>17</v>
      </c>
      <c r="Q100" s="14" t="s">
        <v>17</v>
      </c>
      <c r="R100" s="14" t="s">
        <v>17</v>
      </c>
      <c r="S100" s="14" t="s">
        <v>17</v>
      </c>
    </row>
    <row r="101" spans="1:19" x14ac:dyDescent="0.2">
      <c r="A101" t="s">
        <v>143</v>
      </c>
      <c r="B101" t="s">
        <v>184</v>
      </c>
      <c r="C101" s="137" t="s">
        <v>17</v>
      </c>
      <c r="D101" s="137" t="s">
        <v>17</v>
      </c>
      <c r="E101">
        <v>1972</v>
      </c>
      <c r="F101">
        <v>3</v>
      </c>
      <c r="G101">
        <v>14</v>
      </c>
      <c r="H101">
        <v>23.47</v>
      </c>
      <c r="I101" t="s">
        <v>17</v>
      </c>
      <c r="J101" s="14" t="s">
        <v>17</v>
      </c>
      <c r="K101" s="14" t="s">
        <v>17</v>
      </c>
      <c r="L101" s="14" t="s">
        <v>17</v>
      </c>
      <c r="M101" s="14" t="s">
        <v>17</v>
      </c>
      <c r="N101" s="14" t="s">
        <v>17</v>
      </c>
      <c r="O101" s="14" t="s">
        <v>17</v>
      </c>
      <c r="P101" s="14" t="s">
        <v>17</v>
      </c>
      <c r="Q101" s="14" t="s">
        <v>17</v>
      </c>
      <c r="R101" s="14" t="s">
        <v>17</v>
      </c>
      <c r="S101" s="14" t="s">
        <v>17</v>
      </c>
    </row>
    <row r="102" spans="1:19" x14ac:dyDescent="0.2">
      <c r="A102" t="s">
        <v>143</v>
      </c>
      <c r="B102" t="s">
        <v>184</v>
      </c>
      <c r="C102" s="137" t="s">
        <v>17</v>
      </c>
      <c r="D102" s="137" t="s">
        <v>17</v>
      </c>
      <c r="E102">
        <v>1972</v>
      </c>
      <c r="F102">
        <v>4</v>
      </c>
      <c r="G102">
        <v>1</v>
      </c>
      <c r="H102">
        <v>27.35</v>
      </c>
      <c r="I102" t="s">
        <v>17</v>
      </c>
      <c r="J102" s="14" t="s">
        <v>17</v>
      </c>
      <c r="K102" s="14" t="s">
        <v>17</v>
      </c>
      <c r="L102" s="14" t="s">
        <v>17</v>
      </c>
      <c r="M102" s="14" t="s">
        <v>17</v>
      </c>
      <c r="N102" s="14" t="s">
        <v>17</v>
      </c>
      <c r="O102" s="14" t="s">
        <v>17</v>
      </c>
      <c r="P102" s="14" t="s">
        <v>17</v>
      </c>
      <c r="Q102" s="14" t="s">
        <v>17</v>
      </c>
      <c r="R102" s="14" t="s">
        <v>17</v>
      </c>
      <c r="S102" s="14" t="s">
        <v>17</v>
      </c>
    </row>
    <row r="103" spans="1:19" x14ac:dyDescent="0.2">
      <c r="A103" t="s">
        <v>143</v>
      </c>
      <c r="B103" t="s">
        <v>184</v>
      </c>
      <c r="C103" s="137" t="s">
        <v>17</v>
      </c>
      <c r="D103" s="137" t="s">
        <v>17</v>
      </c>
      <c r="E103">
        <v>1972</v>
      </c>
      <c r="F103">
        <v>4</v>
      </c>
      <c r="G103">
        <v>2</v>
      </c>
      <c r="H103">
        <v>28.56</v>
      </c>
      <c r="I103" t="s">
        <v>17</v>
      </c>
      <c r="J103" s="14" t="s">
        <v>17</v>
      </c>
      <c r="K103" s="14" t="s">
        <v>17</v>
      </c>
      <c r="L103" s="14" t="s">
        <v>17</v>
      </c>
      <c r="M103" s="14" t="s">
        <v>17</v>
      </c>
      <c r="N103" s="14" t="s">
        <v>17</v>
      </c>
      <c r="O103" s="14" t="s">
        <v>17</v>
      </c>
      <c r="P103" s="14" t="s">
        <v>17</v>
      </c>
      <c r="Q103" s="14" t="s">
        <v>17</v>
      </c>
      <c r="R103" s="14" t="s">
        <v>17</v>
      </c>
      <c r="S103" s="14" t="s">
        <v>17</v>
      </c>
    </row>
    <row r="104" spans="1:19" x14ac:dyDescent="0.2">
      <c r="A104" t="s">
        <v>143</v>
      </c>
      <c r="B104" t="s">
        <v>184</v>
      </c>
      <c r="C104" s="137" t="s">
        <v>17</v>
      </c>
      <c r="D104" s="137" t="s">
        <v>17</v>
      </c>
      <c r="E104">
        <v>1972</v>
      </c>
      <c r="F104">
        <v>4</v>
      </c>
      <c r="G104">
        <v>3</v>
      </c>
      <c r="H104">
        <v>22.99</v>
      </c>
      <c r="I104" t="s">
        <v>17</v>
      </c>
      <c r="J104" s="14" t="s">
        <v>17</v>
      </c>
      <c r="K104" s="14" t="s">
        <v>17</v>
      </c>
      <c r="L104" s="14" t="s">
        <v>17</v>
      </c>
      <c r="M104" s="14" t="s">
        <v>17</v>
      </c>
      <c r="N104" s="14" t="s">
        <v>17</v>
      </c>
      <c r="O104" s="14" t="s">
        <v>17</v>
      </c>
      <c r="P104" s="14" t="s">
        <v>17</v>
      </c>
      <c r="Q104" s="14" t="s">
        <v>17</v>
      </c>
      <c r="R104" s="14" t="s">
        <v>17</v>
      </c>
      <c r="S104" s="14" t="s">
        <v>17</v>
      </c>
    </row>
    <row r="105" spans="1:19" x14ac:dyDescent="0.2">
      <c r="A105" t="s">
        <v>143</v>
      </c>
      <c r="B105" t="s">
        <v>184</v>
      </c>
      <c r="C105" s="137" t="s">
        <v>17</v>
      </c>
      <c r="D105" s="137" t="s">
        <v>17</v>
      </c>
      <c r="E105">
        <v>1972</v>
      </c>
      <c r="F105">
        <v>4</v>
      </c>
      <c r="G105">
        <v>4</v>
      </c>
      <c r="H105">
        <v>23.84</v>
      </c>
      <c r="I105" t="s">
        <v>17</v>
      </c>
      <c r="J105" s="14" t="s">
        <v>17</v>
      </c>
      <c r="K105" s="14" t="s">
        <v>17</v>
      </c>
      <c r="L105" s="14" t="s">
        <v>17</v>
      </c>
      <c r="M105" s="14" t="s">
        <v>17</v>
      </c>
      <c r="N105" s="14" t="s">
        <v>17</v>
      </c>
      <c r="O105" s="14" t="s">
        <v>17</v>
      </c>
      <c r="P105" s="14" t="s">
        <v>17</v>
      </c>
      <c r="Q105" s="14" t="s">
        <v>17</v>
      </c>
      <c r="R105" s="14" t="s">
        <v>17</v>
      </c>
      <c r="S105" s="14" t="s">
        <v>17</v>
      </c>
    </row>
    <row r="106" spans="1:19" x14ac:dyDescent="0.2">
      <c r="A106" t="s">
        <v>143</v>
      </c>
      <c r="B106" t="s">
        <v>184</v>
      </c>
      <c r="C106" s="137" t="s">
        <v>17</v>
      </c>
      <c r="D106" s="137" t="s">
        <v>17</v>
      </c>
      <c r="E106">
        <v>1972</v>
      </c>
      <c r="F106">
        <v>4</v>
      </c>
      <c r="G106">
        <v>5</v>
      </c>
      <c r="H106">
        <v>20.57</v>
      </c>
      <c r="I106" t="s">
        <v>17</v>
      </c>
      <c r="J106" s="14" t="s">
        <v>17</v>
      </c>
      <c r="K106" s="14" t="s">
        <v>17</v>
      </c>
      <c r="L106" s="14" t="s">
        <v>17</v>
      </c>
      <c r="M106" s="14" t="s">
        <v>17</v>
      </c>
      <c r="N106" s="14" t="s">
        <v>17</v>
      </c>
      <c r="O106" s="14" t="s">
        <v>17</v>
      </c>
      <c r="P106" s="14" t="s">
        <v>17</v>
      </c>
      <c r="Q106" s="14" t="s">
        <v>17</v>
      </c>
      <c r="R106" s="14" t="s">
        <v>17</v>
      </c>
      <c r="S106" s="14" t="s">
        <v>17</v>
      </c>
    </row>
    <row r="107" spans="1:19" x14ac:dyDescent="0.2">
      <c r="A107" t="s">
        <v>143</v>
      </c>
      <c r="B107" t="s">
        <v>184</v>
      </c>
      <c r="C107" s="137" t="s">
        <v>17</v>
      </c>
      <c r="D107" s="137" t="s">
        <v>17</v>
      </c>
      <c r="E107">
        <v>1972</v>
      </c>
      <c r="F107">
        <v>4</v>
      </c>
      <c r="G107">
        <v>6</v>
      </c>
      <c r="H107">
        <v>22.14</v>
      </c>
      <c r="I107" t="s">
        <v>17</v>
      </c>
      <c r="J107" s="14" t="s">
        <v>17</v>
      </c>
      <c r="K107" s="14" t="s">
        <v>17</v>
      </c>
      <c r="L107" s="14" t="s">
        <v>17</v>
      </c>
      <c r="M107" s="14" t="s">
        <v>17</v>
      </c>
      <c r="N107" s="14" t="s">
        <v>17</v>
      </c>
      <c r="O107" s="14" t="s">
        <v>17</v>
      </c>
      <c r="P107" s="14" t="s">
        <v>17</v>
      </c>
      <c r="Q107" s="14" t="s">
        <v>17</v>
      </c>
      <c r="R107" s="14" t="s">
        <v>17</v>
      </c>
      <c r="S107" s="14" t="s">
        <v>17</v>
      </c>
    </row>
    <row r="108" spans="1:19" x14ac:dyDescent="0.2">
      <c r="A108" t="s">
        <v>143</v>
      </c>
      <c r="B108" t="s">
        <v>184</v>
      </c>
      <c r="C108" s="137" t="s">
        <v>17</v>
      </c>
      <c r="D108" s="137" t="s">
        <v>17</v>
      </c>
      <c r="E108">
        <v>1972</v>
      </c>
      <c r="F108">
        <v>4</v>
      </c>
      <c r="G108">
        <v>7</v>
      </c>
      <c r="H108">
        <v>18.27</v>
      </c>
      <c r="I108" t="s">
        <v>17</v>
      </c>
      <c r="J108" s="14" t="s">
        <v>17</v>
      </c>
      <c r="K108" s="14" t="s">
        <v>17</v>
      </c>
      <c r="L108" s="14" t="s">
        <v>17</v>
      </c>
      <c r="M108" s="14" t="s">
        <v>17</v>
      </c>
      <c r="N108" s="14" t="s">
        <v>17</v>
      </c>
      <c r="O108" s="14" t="s">
        <v>17</v>
      </c>
      <c r="P108" s="14" t="s">
        <v>17</v>
      </c>
      <c r="Q108" s="14" t="s">
        <v>17</v>
      </c>
      <c r="R108" s="14" t="s">
        <v>17</v>
      </c>
      <c r="S108" s="14" t="s">
        <v>17</v>
      </c>
    </row>
    <row r="109" spans="1:19" x14ac:dyDescent="0.2">
      <c r="A109" t="s">
        <v>143</v>
      </c>
      <c r="B109" t="s">
        <v>184</v>
      </c>
      <c r="C109" s="137" t="s">
        <v>17</v>
      </c>
      <c r="D109" s="137" t="s">
        <v>17</v>
      </c>
      <c r="E109">
        <v>1972</v>
      </c>
      <c r="F109">
        <v>4</v>
      </c>
      <c r="G109">
        <v>8</v>
      </c>
      <c r="H109">
        <v>24.68</v>
      </c>
      <c r="I109" t="s">
        <v>17</v>
      </c>
      <c r="J109" s="14" t="s">
        <v>17</v>
      </c>
      <c r="K109" s="14" t="s">
        <v>17</v>
      </c>
      <c r="L109" s="14" t="s">
        <v>17</v>
      </c>
      <c r="M109" s="14" t="s">
        <v>17</v>
      </c>
      <c r="N109" s="14" t="s">
        <v>17</v>
      </c>
      <c r="O109" s="14" t="s">
        <v>17</v>
      </c>
      <c r="P109" s="14" t="s">
        <v>17</v>
      </c>
      <c r="Q109" s="14" t="s">
        <v>17</v>
      </c>
      <c r="R109" s="14" t="s">
        <v>17</v>
      </c>
      <c r="S109" s="14" t="s">
        <v>17</v>
      </c>
    </row>
    <row r="110" spans="1:19" x14ac:dyDescent="0.2">
      <c r="A110" t="s">
        <v>143</v>
      </c>
      <c r="B110" t="s">
        <v>184</v>
      </c>
      <c r="C110" s="137" t="s">
        <v>17</v>
      </c>
      <c r="D110" s="137" t="s">
        <v>17</v>
      </c>
      <c r="E110">
        <v>1972</v>
      </c>
      <c r="F110">
        <v>4</v>
      </c>
      <c r="G110">
        <v>9</v>
      </c>
      <c r="H110">
        <v>32.67</v>
      </c>
      <c r="I110" t="s">
        <v>17</v>
      </c>
      <c r="J110" s="14" t="s">
        <v>17</v>
      </c>
      <c r="K110" s="14" t="s">
        <v>17</v>
      </c>
      <c r="L110" s="14" t="s">
        <v>17</v>
      </c>
      <c r="M110" s="14" t="s">
        <v>17</v>
      </c>
      <c r="N110" s="14" t="s">
        <v>17</v>
      </c>
      <c r="O110" s="14" t="s">
        <v>17</v>
      </c>
      <c r="P110" s="14" t="s">
        <v>17</v>
      </c>
      <c r="Q110" s="14" t="s">
        <v>17</v>
      </c>
      <c r="R110" s="14" t="s">
        <v>17</v>
      </c>
      <c r="S110" s="14" t="s">
        <v>17</v>
      </c>
    </row>
    <row r="111" spans="1:19" x14ac:dyDescent="0.2">
      <c r="A111" t="s">
        <v>143</v>
      </c>
      <c r="B111" t="s">
        <v>184</v>
      </c>
      <c r="C111" s="137" t="s">
        <v>17</v>
      </c>
      <c r="D111" s="137" t="s">
        <v>17</v>
      </c>
      <c r="E111">
        <v>1972</v>
      </c>
      <c r="F111">
        <v>4</v>
      </c>
      <c r="G111">
        <v>10</v>
      </c>
      <c r="H111">
        <v>24.44</v>
      </c>
      <c r="I111" t="s">
        <v>17</v>
      </c>
      <c r="J111" s="14" t="s">
        <v>17</v>
      </c>
      <c r="K111" s="14" t="s">
        <v>17</v>
      </c>
      <c r="L111" s="14" t="s">
        <v>17</v>
      </c>
      <c r="M111" s="14" t="s">
        <v>17</v>
      </c>
      <c r="N111" s="14" t="s">
        <v>17</v>
      </c>
      <c r="O111" s="14" t="s">
        <v>17</v>
      </c>
      <c r="P111" s="14" t="s">
        <v>17</v>
      </c>
      <c r="Q111" s="14" t="s">
        <v>17</v>
      </c>
      <c r="R111" s="14" t="s">
        <v>17</v>
      </c>
      <c r="S111" s="14" t="s">
        <v>17</v>
      </c>
    </row>
    <row r="112" spans="1:19" x14ac:dyDescent="0.2">
      <c r="A112" t="s">
        <v>143</v>
      </c>
      <c r="B112" t="s">
        <v>184</v>
      </c>
      <c r="C112" s="137" t="s">
        <v>17</v>
      </c>
      <c r="D112" s="137" t="s">
        <v>17</v>
      </c>
      <c r="E112">
        <v>1972</v>
      </c>
      <c r="F112">
        <v>4</v>
      </c>
      <c r="G112">
        <v>11</v>
      </c>
      <c r="H112">
        <v>31.94</v>
      </c>
      <c r="I112" t="s">
        <v>17</v>
      </c>
      <c r="J112" s="14" t="s">
        <v>17</v>
      </c>
      <c r="K112" s="14" t="s">
        <v>17</v>
      </c>
      <c r="L112" s="14" t="s">
        <v>17</v>
      </c>
      <c r="M112" s="14" t="s">
        <v>17</v>
      </c>
      <c r="N112" s="14" t="s">
        <v>17</v>
      </c>
      <c r="O112" s="14" t="s">
        <v>17</v>
      </c>
      <c r="P112" s="14" t="s">
        <v>17</v>
      </c>
      <c r="Q112" s="14" t="s">
        <v>17</v>
      </c>
      <c r="R112" s="14" t="s">
        <v>17</v>
      </c>
      <c r="S112" s="14" t="s">
        <v>17</v>
      </c>
    </row>
    <row r="113" spans="1:19" x14ac:dyDescent="0.2">
      <c r="A113" t="s">
        <v>143</v>
      </c>
      <c r="B113" t="s">
        <v>184</v>
      </c>
      <c r="C113" s="137" t="s">
        <v>17</v>
      </c>
      <c r="D113" s="137" t="s">
        <v>17</v>
      </c>
      <c r="E113">
        <v>1972</v>
      </c>
      <c r="F113">
        <v>4</v>
      </c>
      <c r="G113">
        <v>12</v>
      </c>
      <c r="H113">
        <v>23.72</v>
      </c>
      <c r="I113" t="s">
        <v>17</v>
      </c>
      <c r="J113" s="14" t="s">
        <v>17</v>
      </c>
      <c r="K113" s="14" t="s">
        <v>17</v>
      </c>
      <c r="L113" s="14" t="s">
        <v>17</v>
      </c>
      <c r="M113" s="14" t="s">
        <v>17</v>
      </c>
      <c r="N113" s="14" t="s">
        <v>17</v>
      </c>
      <c r="O113" s="14" t="s">
        <v>17</v>
      </c>
      <c r="P113" s="14" t="s">
        <v>17</v>
      </c>
      <c r="Q113" s="14" t="s">
        <v>17</v>
      </c>
      <c r="R113" s="14" t="s">
        <v>17</v>
      </c>
      <c r="S113" s="14" t="s">
        <v>17</v>
      </c>
    </row>
    <row r="114" spans="1:19" x14ac:dyDescent="0.2">
      <c r="A114" t="s">
        <v>143</v>
      </c>
      <c r="B114" t="s">
        <v>184</v>
      </c>
      <c r="C114" s="137" t="s">
        <v>17</v>
      </c>
      <c r="D114" s="137" t="s">
        <v>17</v>
      </c>
      <c r="E114">
        <v>1972</v>
      </c>
      <c r="F114">
        <v>4</v>
      </c>
      <c r="G114">
        <v>13</v>
      </c>
      <c r="H114">
        <v>18.510000000000002</v>
      </c>
      <c r="I114" t="s">
        <v>17</v>
      </c>
      <c r="J114" s="14" t="s">
        <v>17</v>
      </c>
      <c r="K114" s="14" t="s">
        <v>17</v>
      </c>
      <c r="L114" s="14" t="s">
        <v>17</v>
      </c>
      <c r="M114" s="14" t="s">
        <v>17</v>
      </c>
      <c r="N114" s="14" t="s">
        <v>17</v>
      </c>
      <c r="O114" s="14" t="s">
        <v>17</v>
      </c>
      <c r="P114" s="14" t="s">
        <v>17</v>
      </c>
      <c r="Q114" s="14" t="s">
        <v>17</v>
      </c>
      <c r="R114" s="14" t="s">
        <v>17</v>
      </c>
      <c r="S114" s="14" t="s">
        <v>17</v>
      </c>
    </row>
    <row r="115" spans="1:19" x14ac:dyDescent="0.2">
      <c r="A115" t="s">
        <v>143</v>
      </c>
      <c r="B115" t="s">
        <v>184</v>
      </c>
      <c r="C115" s="137" t="s">
        <v>17</v>
      </c>
      <c r="D115" s="137" t="s">
        <v>17</v>
      </c>
      <c r="E115">
        <v>1972</v>
      </c>
      <c r="F115">
        <v>4</v>
      </c>
      <c r="G115">
        <v>14</v>
      </c>
      <c r="H115">
        <v>27.83</v>
      </c>
      <c r="I115" t="s">
        <v>17</v>
      </c>
      <c r="J115" s="14" t="s">
        <v>17</v>
      </c>
      <c r="K115" s="14" t="s">
        <v>17</v>
      </c>
      <c r="L115" s="14" t="s">
        <v>17</v>
      </c>
      <c r="M115" s="14" t="s">
        <v>17</v>
      </c>
      <c r="N115" s="14" t="s">
        <v>17</v>
      </c>
      <c r="O115" s="14" t="s">
        <v>17</v>
      </c>
      <c r="P115" s="14" t="s">
        <v>17</v>
      </c>
      <c r="Q115" s="14" t="s">
        <v>17</v>
      </c>
      <c r="R115" s="14" t="s">
        <v>17</v>
      </c>
      <c r="S115" s="14" t="s">
        <v>17</v>
      </c>
    </row>
    <row r="116" spans="1:19" x14ac:dyDescent="0.2">
      <c r="A116" t="s">
        <v>143</v>
      </c>
      <c r="B116" t="s">
        <v>184</v>
      </c>
      <c r="C116" s="137" t="s">
        <v>17</v>
      </c>
      <c r="D116" s="137" t="s">
        <v>17</v>
      </c>
      <c r="E116">
        <v>1974</v>
      </c>
      <c r="F116">
        <v>1</v>
      </c>
      <c r="G116">
        <v>1</v>
      </c>
      <c r="H116">
        <v>15.972</v>
      </c>
      <c r="I116" t="s">
        <v>17</v>
      </c>
      <c r="J116" s="14" t="s">
        <v>17</v>
      </c>
      <c r="K116" s="14" t="s">
        <v>17</v>
      </c>
      <c r="L116" s="14" t="s">
        <v>17</v>
      </c>
      <c r="M116" s="14" t="s">
        <v>17</v>
      </c>
      <c r="N116" s="14" t="s">
        <v>17</v>
      </c>
      <c r="O116" s="14" t="s">
        <v>17</v>
      </c>
      <c r="P116" s="14" t="s">
        <v>17</v>
      </c>
      <c r="Q116" s="14" t="s">
        <v>17</v>
      </c>
      <c r="R116" s="14" t="s">
        <v>17</v>
      </c>
      <c r="S116" s="14" t="s">
        <v>17</v>
      </c>
    </row>
    <row r="117" spans="1:19" x14ac:dyDescent="0.2">
      <c r="A117" t="s">
        <v>143</v>
      </c>
      <c r="B117" t="s">
        <v>184</v>
      </c>
      <c r="C117" s="137" t="s">
        <v>17</v>
      </c>
      <c r="D117" s="137" t="s">
        <v>17</v>
      </c>
      <c r="E117">
        <v>1974</v>
      </c>
      <c r="F117">
        <v>1</v>
      </c>
      <c r="G117">
        <v>2</v>
      </c>
      <c r="H117">
        <v>18.149999999999999</v>
      </c>
      <c r="I117" t="s">
        <v>17</v>
      </c>
      <c r="J117" s="14" t="s">
        <v>17</v>
      </c>
      <c r="K117" s="14" t="s">
        <v>17</v>
      </c>
      <c r="L117" s="14" t="s">
        <v>17</v>
      </c>
      <c r="M117" s="14" t="s">
        <v>17</v>
      </c>
      <c r="N117" s="14" t="s">
        <v>17</v>
      </c>
      <c r="O117" s="14" t="s">
        <v>17</v>
      </c>
      <c r="P117" s="14" t="s">
        <v>17</v>
      </c>
      <c r="Q117" s="14" t="s">
        <v>17</v>
      </c>
      <c r="R117" s="14" t="s">
        <v>17</v>
      </c>
      <c r="S117" s="14" t="s">
        <v>17</v>
      </c>
    </row>
    <row r="118" spans="1:19" x14ac:dyDescent="0.2">
      <c r="A118" t="s">
        <v>143</v>
      </c>
      <c r="B118" t="s">
        <v>184</v>
      </c>
      <c r="C118" s="137" t="s">
        <v>17</v>
      </c>
      <c r="D118" s="137" t="s">
        <v>17</v>
      </c>
      <c r="E118">
        <v>1974</v>
      </c>
      <c r="F118">
        <v>1</v>
      </c>
      <c r="G118">
        <v>3</v>
      </c>
      <c r="H118">
        <v>27.225000000000001</v>
      </c>
      <c r="I118" t="s">
        <v>17</v>
      </c>
      <c r="J118" s="14" t="s">
        <v>17</v>
      </c>
      <c r="K118" s="14" t="s">
        <v>17</v>
      </c>
      <c r="L118" s="14" t="s">
        <v>17</v>
      </c>
      <c r="M118" s="14" t="s">
        <v>17</v>
      </c>
      <c r="N118" s="14" t="s">
        <v>17</v>
      </c>
      <c r="O118" s="14" t="s">
        <v>17</v>
      </c>
      <c r="P118" s="14" t="s">
        <v>17</v>
      </c>
      <c r="Q118" s="14" t="s">
        <v>17</v>
      </c>
      <c r="R118" s="14" t="s">
        <v>17</v>
      </c>
      <c r="S118" s="14" t="s">
        <v>17</v>
      </c>
    </row>
    <row r="119" spans="1:19" x14ac:dyDescent="0.2">
      <c r="A119" t="s">
        <v>143</v>
      </c>
      <c r="B119" t="s">
        <v>184</v>
      </c>
      <c r="C119" s="137" t="s">
        <v>17</v>
      </c>
      <c r="D119" s="137" t="s">
        <v>17</v>
      </c>
      <c r="E119">
        <v>1974</v>
      </c>
      <c r="F119">
        <v>1</v>
      </c>
      <c r="G119">
        <v>4</v>
      </c>
      <c r="H119">
        <v>35.573999999999998</v>
      </c>
      <c r="I119" t="s">
        <v>17</v>
      </c>
      <c r="J119" s="14" t="s">
        <v>17</v>
      </c>
      <c r="K119" s="14" t="s">
        <v>17</v>
      </c>
      <c r="L119" s="14" t="s">
        <v>17</v>
      </c>
      <c r="M119" s="14" t="s">
        <v>17</v>
      </c>
      <c r="N119" s="14" t="s">
        <v>17</v>
      </c>
      <c r="O119" s="14" t="s">
        <v>17</v>
      </c>
      <c r="P119" s="14" t="s">
        <v>17</v>
      </c>
      <c r="Q119" s="14" t="s">
        <v>17</v>
      </c>
      <c r="R119" s="14" t="s">
        <v>17</v>
      </c>
      <c r="S119" s="14" t="s">
        <v>17</v>
      </c>
    </row>
    <row r="120" spans="1:19" x14ac:dyDescent="0.2">
      <c r="A120" t="s">
        <v>143</v>
      </c>
      <c r="B120" t="s">
        <v>184</v>
      </c>
      <c r="C120" s="137" t="s">
        <v>17</v>
      </c>
      <c r="D120" s="137" t="s">
        <v>17</v>
      </c>
      <c r="E120">
        <v>1974</v>
      </c>
      <c r="F120">
        <v>1</v>
      </c>
      <c r="G120">
        <v>5</v>
      </c>
      <c r="H120">
        <v>33.759</v>
      </c>
      <c r="I120" t="s">
        <v>17</v>
      </c>
      <c r="J120" s="14" t="s">
        <v>17</v>
      </c>
      <c r="K120" s="14" t="s">
        <v>17</v>
      </c>
      <c r="L120" s="14" t="s">
        <v>17</v>
      </c>
      <c r="M120" s="14" t="s">
        <v>17</v>
      </c>
      <c r="N120" s="14" t="s">
        <v>17</v>
      </c>
      <c r="O120" s="14" t="s">
        <v>17</v>
      </c>
      <c r="P120" s="14" t="s">
        <v>17</v>
      </c>
      <c r="Q120" s="14" t="s">
        <v>17</v>
      </c>
      <c r="R120" s="14" t="s">
        <v>17</v>
      </c>
      <c r="S120" s="14" t="s">
        <v>17</v>
      </c>
    </row>
    <row r="121" spans="1:19" x14ac:dyDescent="0.2">
      <c r="A121" t="s">
        <v>143</v>
      </c>
      <c r="B121" t="s">
        <v>184</v>
      </c>
      <c r="C121" s="137" t="s">
        <v>17</v>
      </c>
      <c r="D121" s="137" t="s">
        <v>17</v>
      </c>
      <c r="E121">
        <v>1974</v>
      </c>
      <c r="F121">
        <v>1</v>
      </c>
      <c r="G121">
        <v>6</v>
      </c>
      <c r="H121">
        <v>35.332000000000001</v>
      </c>
      <c r="I121" t="s">
        <v>17</v>
      </c>
      <c r="J121" s="14" t="s">
        <v>17</v>
      </c>
      <c r="K121" s="14" t="s">
        <v>17</v>
      </c>
      <c r="L121" s="14" t="s">
        <v>17</v>
      </c>
      <c r="M121" s="14" t="s">
        <v>17</v>
      </c>
      <c r="N121" s="14" t="s">
        <v>17</v>
      </c>
      <c r="O121" s="14" t="s">
        <v>17</v>
      </c>
      <c r="P121" s="14" t="s">
        <v>17</v>
      </c>
      <c r="Q121" s="14" t="s">
        <v>17</v>
      </c>
      <c r="R121" s="14" t="s">
        <v>17</v>
      </c>
      <c r="S121" s="14" t="s">
        <v>17</v>
      </c>
    </row>
    <row r="122" spans="1:19" x14ac:dyDescent="0.2">
      <c r="A122" t="s">
        <v>143</v>
      </c>
      <c r="B122" t="s">
        <v>184</v>
      </c>
      <c r="C122" s="137" t="s">
        <v>17</v>
      </c>
      <c r="D122" s="137" t="s">
        <v>17</v>
      </c>
      <c r="E122">
        <v>1974</v>
      </c>
      <c r="F122">
        <v>1</v>
      </c>
      <c r="G122">
        <v>7</v>
      </c>
      <c r="H122">
        <v>30.975999999999999</v>
      </c>
      <c r="I122" t="s">
        <v>17</v>
      </c>
      <c r="J122" s="14" t="s">
        <v>17</v>
      </c>
      <c r="K122" s="14" t="s">
        <v>17</v>
      </c>
      <c r="L122" s="14" t="s">
        <v>17</v>
      </c>
      <c r="M122" s="14" t="s">
        <v>17</v>
      </c>
      <c r="N122" s="14" t="s">
        <v>17</v>
      </c>
      <c r="O122" s="14" t="s">
        <v>17</v>
      </c>
      <c r="P122" s="14" t="s">
        <v>17</v>
      </c>
      <c r="Q122" s="14" t="s">
        <v>17</v>
      </c>
      <c r="R122" s="14" t="s">
        <v>17</v>
      </c>
      <c r="S122" s="14" t="s">
        <v>17</v>
      </c>
    </row>
    <row r="123" spans="1:19" x14ac:dyDescent="0.2">
      <c r="A123" t="s">
        <v>143</v>
      </c>
      <c r="B123" t="s">
        <v>184</v>
      </c>
      <c r="C123" s="137" t="s">
        <v>17</v>
      </c>
      <c r="D123" s="137" t="s">
        <v>17</v>
      </c>
      <c r="E123">
        <v>1974</v>
      </c>
      <c r="F123">
        <v>1</v>
      </c>
      <c r="G123">
        <v>8</v>
      </c>
      <c r="H123">
        <v>26.378</v>
      </c>
      <c r="I123" t="s">
        <v>17</v>
      </c>
      <c r="J123" s="14" t="s">
        <v>17</v>
      </c>
      <c r="K123" s="14" t="s">
        <v>17</v>
      </c>
      <c r="L123" s="14" t="s">
        <v>17</v>
      </c>
      <c r="M123" s="14" t="s">
        <v>17</v>
      </c>
      <c r="N123" s="14" t="s">
        <v>17</v>
      </c>
      <c r="O123" s="14" t="s">
        <v>17</v>
      </c>
      <c r="P123" s="14" t="s">
        <v>17</v>
      </c>
      <c r="Q123" s="14" t="s">
        <v>17</v>
      </c>
      <c r="R123" s="14" t="s">
        <v>17</v>
      </c>
      <c r="S123" s="14" t="s">
        <v>17</v>
      </c>
    </row>
    <row r="124" spans="1:19" x14ac:dyDescent="0.2">
      <c r="A124" t="s">
        <v>143</v>
      </c>
      <c r="B124" t="s">
        <v>184</v>
      </c>
      <c r="C124" s="137" t="s">
        <v>17</v>
      </c>
      <c r="D124" s="137" t="s">
        <v>17</v>
      </c>
      <c r="E124">
        <v>1974</v>
      </c>
      <c r="F124">
        <v>1</v>
      </c>
      <c r="G124">
        <v>9</v>
      </c>
      <c r="H124">
        <v>29.524000000000001</v>
      </c>
      <c r="I124" t="s">
        <v>17</v>
      </c>
      <c r="J124" s="14" t="s">
        <v>17</v>
      </c>
      <c r="K124" s="14" t="s">
        <v>17</v>
      </c>
      <c r="L124" s="14" t="s">
        <v>17</v>
      </c>
      <c r="M124" s="14" t="s">
        <v>17</v>
      </c>
      <c r="N124" s="14" t="s">
        <v>17</v>
      </c>
      <c r="O124" s="14" t="s">
        <v>17</v>
      </c>
      <c r="P124" s="14" t="s">
        <v>17</v>
      </c>
      <c r="Q124" s="14" t="s">
        <v>17</v>
      </c>
      <c r="R124" s="14" t="s">
        <v>17</v>
      </c>
      <c r="S124" s="14" t="s">
        <v>17</v>
      </c>
    </row>
    <row r="125" spans="1:19" x14ac:dyDescent="0.2">
      <c r="A125" t="s">
        <v>143</v>
      </c>
      <c r="B125" t="s">
        <v>184</v>
      </c>
      <c r="C125" s="137" t="s">
        <v>17</v>
      </c>
      <c r="D125" s="137" t="s">
        <v>17</v>
      </c>
      <c r="E125">
        <v>1974</v>
      </c>
      <c r="F125">
        <v>1</v>
      </c>
      <c r="G125">
        <v>10</v>
      </c>
      <c r="H125">
        <v>37.872999999999998</v>
      </c>
      <c r="I125" t="s">
        <v>17</v>
      </c>
      <c r="J125" s="14" t="s">
        <v>17</v>
      </c>
      <c r="K125" s="14" t="s">
        <v>17</v>
      </c>
      <c r="L125" s="14" t="s">
        <v>17</v>
      </c>
      <c r="M125" s="14" t="s">
        <v>17</v>
      </c>
      <c r="N125" s="14" t="s">
        <v>17</v>
      </c>
      <c r="O125" s="14" t="s">
        <v>17</v>
      </c>
      <c r="P125" s="14" t="s">
        <v>17</v>
      </c>
      <c r="Q125" s="14" t="s">
        <v>17</v>
      </c>
      <c r="R125" s="14" t="s">
        <v>17</v>
      </c>
      <c r="S125" s="14" t="s">
        <v>17</v>
      </c>
    </row>
    <row r="126" spans="1:19" x14ac:dyDescent="0.2">
      <c r="A126" t="s">
        <v>143</v>
      </c>
      <c r="B126" t="s">
        <v>184</v>
      </c>
      <c r="C126" s="137" t="s">
        <v>17</v>
      </c>
      <c r="D126" s="137" t="s">
        <v>17</v>
      </c>
      <c r="E126">
        <v>1974</v>
      </c>
      <c r="F126">
        <v>1</v>
      </c>
      <c r="G126">
        <v>11</v>
      </c>
      <c r="H126">
        <v>35.695</v>
      </c>
      <c r="I126" t="s">
        <v>17</v>
      </c>
      <c r="J126" s="14" t="s">
        <v>17</v>
      </c>
      <c r="K126" s="14" t="s">
        <v>17</v>
      </c>
      <c r="L126" s="14" t="s">
        <v>17</v>
      </c>
      <c r="M126" s="14" t="s">
        <v>17</v>
      </c>
      <c r="N126" s="14" t="s">
        <v>17</v>
      </c>
      <c r="O126" s="14" t="s">
        <v>17</v>
      </c>
      <c r="P126" s="14" t="s">
        <v>17</v>
      </c>
      <c r="Q126" s="14" t="s">
        <v>17</v>
      </c>
      <c r="R126" s="14" t="s">
        <v>17</v>
      </c>
      <c r="S126" s="14" t="s">
        <v>17</v>
      </c>
    </row>
    <row r="127" spans="1:19" x14ac:dyDescent="0.2">
      <c r="A127" t="s">
        <v>143</v>
      </c>
      <c r="B127" t="s">
        <v>184</v>
      </c>
      <c r="C127" s="137" t="s">
        <v>17</v>
      </c>
      <c r="D127" s="137" t="s">
        <v>17</v>
      </c>
      <c r="E127">
        <v>1974</v>
      </c>
      <c r="F127">
        <v>1</v>
      </c>
      <c r="G127">
        <v>12</v>
      </c>
      <c r="H127">
        <v>34.484999999999999</v>
      </c>
      <c r="I127" t="s">
        <v>17</v>
      </c>
      <c r="J127" s="14" t="s">
        <v>17</v>
      </c>
      <c r="K127" s="14" t="s">
        <v>17</v>
      </c>
      <c r="L127" s="14" t="s">
        <v>17</v>
      </c>
      <c r="M127" s="14" t="s">
        <v>17</v>
      </c>
      <c r="N127" s="14" t="s">
        <v>17</v>
      </c>
      <c r="O127" s="14" t="s">
        <v>17</v>
      </c>
      <c r="P127" s="14" t="s">
        <v>17</v>
      </c>
      <c r="Q127" s="14" t="s">
        <v>17</v>
      </c>
      <c r="R127" s="14" t="s">
        <v>17</v>
      </c>
      <c r="S127" s="14" t="s">
        <v>17</v>
      </c>
    </row>
    <row r="128" spans="1:19" x14ac:dyDescent="0.2">
      <c r="A128" t="s">
        <v>143</v>
      </c>
      <c r="B128" t="s">
        <v>184</v>
      </c>
      <c r="C128" s="137" t="s">
        <v>17</v>
      </c>
      <c r="D128" s="137" t="s">
        <v>17</v>
      </c>
      <c r="E128">
        <v>1974</v>
      </c>
      <c r="F128">
        <v>1</v>
      </c>
      <c r="G128">
        <v>13</v>
      </c>
      <c r="H128">
        <v>35.210999999999999</v>
      </c>
      <c r="I128" t="s">
        <v>17</v>
      </c>
      <c r="J128" s="14" t="s">
        <v>17</v>
      </c>
      <c r="K128" s="14" t="s">
        <v>17</v>
      </c>
      <c r="L128" s="14" t="s">
        <v>17</v>
      </c>
      <c r="M128" s="14" t="s">
        <v>17</v>
      </c>
      <c r="N128" s="14" t="s">
        <v>17</v>
      </c>
      <c r="O128" s="14" t="s">
        <v>17</v>
      </c>
      <c r="P128" s="14" t="s">
        <v>17</v>
      </c>
      <c r="Q128" s="14" t="s">
        <v>17</v>
      </c>
      <c r="R128" s="14" t="s">
        <v>17</v>
      </c>
      <c r="S128" s="14" t="s">
        <v>17</v>
      </c>
    </row>
    <row r="129" spans="1:19" x14ac:dyDescent="0.2">
      <c r="A129" t="s">
        <v>143</v>
      </c>
      <c r="B129" t="s">
        <v>184</v>
      </c>
      <c r="C129" s="137" t="s">
        <v>17</v>
      </c>
      <c r="D129" s="137" t="s">
        <v>17</v>
      </c>
      <c r="E129">
        <v>1974</v>
      </c>
      <c r="F129">
        <v>1</v>
      </c>
      <c r="G129">
        <v>14</v>
      </c>
      <c r="H129">
        <v>33.396000000000001</v>
      </c>
      <c r="I129" t="s">
        <v>17</v>
      </c>
      <c r="J129" s="14" t="s">
        <v>17</v>
      </c>
      <c r="K129" s="14" t="s">
        <v>17</v>
      </c>
      <c r="L129" s="14" t="s">
        <v>17</v>
      </c>
      <c r="M129" s="14" t="s">
        <v>17</v>
      </c>
      <c r="N129" s="14" t="s">
        <v>17</v>
      </c>
      <c r="O129" s="14" t="s">
        <v>17</v>
      </c>
      <c r="P129" s="14" t="s">
        <v>17</v>
      </c>
      <c r="Q129" s="14" t="s">
        <v>17</v>
      </c>
      <c r="R129" s="14" t="s">
        <v>17</v>
      </c>
      <c r="S129" s="14" t="s">
        <v>17</v>
      </c>
    </row>
    <row r="130" spans="1:19" x14ac:dyDescent="0.2">
      <c r="A130" t="s">
        <v>143</v>
      </c>
      <c r="B130" t="s">
        <v>184</v>
      </c>
      <c r="C130" s="137" t="s">
        <v>17</v>
      </c>
      <c r="D130" s="137" t="s">
        <v>17</v>
      </c>
      <c r="E130">
        <v>1974</v>
      </c>
      <c r="F130">
        <v>2</v>
      </c>
      <c r="G130">
        <v>1</v>
      </c>
      <c r="H130">
        <v>13.673</v>
      </c>
      <c r="I130" t="s">
        <v>17</v>
      </c>
      <c r="J130" s="14" t="s">
        <v>17</v>
      </c>
      <c r="K130" s="14" t="s">
        <v>17</v>
      </c>
      <c r="L130" s="14" t="s">
        <v>17</v>
      </c>
      <c r="M130" s="14" t="s">
        <v>17</v>
      </c>
      <c r="N130" s="14" t="s">
        <v>17</v>
      </c>
      <c r="O130" s="14" t="s">
        <v>17</v>
      </c>
      <c r="P130" s="14" t="s">
        <v>17</v>
      </c>
      <c r="Q130" s="14" t="s">
        <v>17</v>
      </c>
      <c r="R130" s="14" t="s">
        <v>17</v>
      </c>
      <c r="S130" s="14" t="s">
        <v>17</v>
      </c>
    </row>
    <row r="131" spans="1:19" x14ac:dyDescent="0.2">
      <c r="A131" t="s">
        <v>143</v>
      </c>
      <c r="B131" t="s">
        <v>184</v>
      </c>
      <c r="C131" s="137" t="s">
        <v>17</v>
      </c>
      <c r="D131" s="137" t="s">
        <v>17</v>
      </c>
      <c r="E131">
        <v>1974</v>
      </c>
      <c r="F131">
        <v>2</v>
      </c>
      <c r="G131">
        <v>2</v>
      </c>
      <c r="H131">
        <v>14.398999999999999</v>
      </c>
      <c r="I131" t="s">
        <v>17</v>
      </c>
      <c r="J131" s="14" t="s">
        <v>17</v>
      </c>
      <c r="K131" s="14" t="s">
        <v>17</v>
      </c>
      <c r="L131" s="14" t="s">
        <v>17</v>
      </c>
      <c r="M131" s="14" t="s">
        <v>17</v>
      </c>
      <c r="N131" s="14" t="s">
        <v>17</v>
      </c>
      <c r="O131" s="14" t="s">
        <v>17</v>
      </c>
      <c r="P131" s="14" t="s">
        <v>17</v>
      </c>
      <c r="Q131" s="14" t="s">
        <v>17</v>
      </c>
      <c r="R131" s="14" t="s">
        <v>17</v>
      </c>
      <c r="S131" s="14" t="s">
        <v>17</v>
      </c>
    </row>
    <row r="132" spans="1:19" x14ac:dyDescent="0.2">
      <c r="A132" t="s">
        <v>143</v>
      </c>
      <c r="B132" t="s">
        <v>184</v>
      </c>
      <c r="C132" s="137" t="s">
        <v>17</v>
      </c>
      <c r="D132" s="137" t="s">
        <v>17</v>
      </c>
      <c r="E132">
        <v>1974</v>
      </c>
      <c r="F132">
        <v>2</v>
      </c>
      <c r="G132">
        <v>3</v>
      </c>
      <c r="H132">
        <v>23.716000000000001</v>
      </c>
      <c r="I132" t="s">
        <v>17</v>
      </c>
      <c r="J132" s="14" t="s">
        <v>17</v>
      </c>
      <c r="K132" s="14" t="s">
        <v>17</v>
      </c>
      <c r="L132" s="14" t="s">
        <v>17</v>
      </c>
      <c r="M132" s="14" t="s">
        <v>17</v>
      </c>
      <c r="N132" s="14" t="s">
        <v>17</v>
      </c>
      <c r="O132" s="14" t="s">
        <v>17</v>
      </c>
      <c r="P132" s="14" t="s">
        <v>17</v>
      </c>
      <c r="Q132" s="14" t="s">
        <v>17</v>
      </c>
      <c r="R132" s="14" t="s">
        <v>17</v>
      </c>
      <c r="S132" s="14" t="s">
        <v>17</v>
      </c>
    </row>
    <row r="133" spans="1:19" x14ac:dyDescent="0.2">
      <c r="A133" t="s">
        <v>143</v>
      </c>
      <c r="B133" t="s">
        <v>184</v>
      </c>
      <c r="C133" s="137" t="s">
        <v>17</v>
      </c>
      <c r="D133" s="137" t="s">
        <v>17</v>
      </c>
      <c r="E133">
        <v>1974</v>
      </c>
      <c r="F133">
        <v>2</v>
      </c>
      <c r="G133">
        <v>4</v>
      </c>
      <c r="H133">
        <v>30.613</v>
      </c>
      <c r="I133" t="s">
        <v>17</v>
      </c>
      <c r="J133" s="14" t="s">
        <v>17</v>
      </c>
      <c r="K133" s="14" t="s">
        <v>17</v>
      </c>
      <c r="L133" s="14" t="s">
        <v>17</v>
      </c>
      <c r="M133" s="14" t="s">
        <v>17</v>
      </c>
      <c r="N133" s="14" t="s">
        <v>17</v>
      </c>
      <c r="O133" s="14" t="s">
        <v>17</v>
      </c>
      <c r="P133" s="14" t="s">
        <v>17</v>
      </c>
      <c r="Q133" s="14" t="s">
        <v>17</v>
      </c>
      <c r="R133" s="14" t="s">
        <v>17</v>
      </c>
      <c r="S133" s="14" t="s">
        <v>17</v>
      </c>
    </row>
    <row r="134" spans="1:19" x14ac:dyDescent="0.2">
      <c r="A134" t="s">
        <v>143</v>
      </c>
      <c r="B134" t="s">
        <v>184</v>
      </c>
      <c r="C134" s="137" t="s">
        <v>17</v>
      </c>
      <c r="D134" s="137" t="s">
        <v>17</v>
      </c>
      <c r="E134">
        <v>1974</v>
      </c>
      <c r="F134">
        <v>2</v>
      </c>
      <c r="G134">
        <v>5</v>
      </c>
      <c r="H134">
        <v>32.186</v>
      </c>
      <c r="I134" t="s">
        <v>17</v>
      </c>
      <c r="J134" s="14" t="s">
        <v>17</v>
      </c>
      <c r="K134" s="14" t="s">
        <v>17</v>
      </c>
      <c r="L134" s="14" t="s">
        <v>17</v>
      </c>
      <c r="M134" s="14" t="s">
        <v>17</v>
      </c>
      <c r="N134" s="14" t="s">
        <v>17</v>
      </c>
      <c r="O134" s="14" t="s">
        <v>17</v>
      </c>
      <c r="P134" s="14" t="s">
        <v>17</v>
      </c>
      <c r="Q134" s="14" t="s">
        <v>17</v>
      </c>
      <c r="R134" s="14" t="s">
        <v>17</v>
      </c>
      <c r="S134" s="14" t="s">
        <v>17</v>
      </c>
    </row>
    <row r="135" spans="1:19" x14ac:dyDescent="0.2">
      <c r="A135" t="s">
        <v>143</v>
      </c>
      <c r="B135" t="s">
        <v>184</v>
      </c>
      <c r="C135" s="137" t="s">
        <v>17</v>
      </c>
      <c r="D135" s="137" t="s">
        <v>17</v>
      </c>
      <c r="E135">
        <v>1974</v>
      </c>
      <c r="F135">
        <v>2</v>
      </c>
      <c r="G135">
        <v>6</v>
      </c>
      <c r="H135">
        <v>28.797999999999998</v>
      </c>
      <c r="I135" t="s">
        <v>17</v>
      </c>
      <c r="J135" s="14" t="s">
        <v>17</v>
      </c>
      <c r="K135" s="14" t="s">
        <v>17</v>
      </c>
      <c r="L135" s="14" t="s">
        <v>17</v>
      </c>
      <c r="M135" s="14" t="s">
        <v>17</v>
      </c>
      <c r="N135" s="14" t="s">
        <v>17</v>
      </c>
      <c r="O135" s="14" t="s">
        <v>17</v>
      </c>
      <c r="P135" s="14" t="s">
        <v>17</v>
      </c>
      <c r="Q135" s="14" t="s">
        <v>17</v>
      </c>
      <c r="R135" s="14" t="s">
        <v>17</v>
      </c>
      <c r="S135" s="14" t="s">
        <v>17</v>
      </c>
    </row>
    <row r="136" spans="1:19" x14ac:dyDescent="0.2">
      <c r="A136" t="s">
        <v>143</v>
      </c>
      <c r="B136" t="s">
        <v>184</v>
      </c>
      <c r="C136" s="137" t="s">
        <v>17</v>
      </c>
      <c r="D136" s="137" t="s">
        <v>17</v>
      </c>
      <c r="E136">
        <v>1974</v>
      </c>
      <c r="F136">
        <v>2</v>
      </c>
      <c r="G136">
        <v>7</v>
      </c>
      <c r="H136">
        <v>25.773</v>
      </c>
      <c r="I136" t="s">
        <v>17</v>
      </c>
      <c r="J136" s="14" t="s">
        <v>17</v>
      </c>
      <c r="K136" s="14" t="s">
        <v>17</v>
      </c>
      <c r="L136" s="14" t="s">
        <v>17</v>
      </c>
      <c r="M136" s="14" t="s">
        <v>17</v>
      </c>
      <c r="N136" s="14" t="s">
        <v>17</v>
      </c>
      <c r="O136" s="14" t="s">
        <v>17</v>
      </c>
      <c r="P136" s="14" t="s">
        <v>17</v>
      </c>
      <c r="Q136" s="14" t="s">
        <v>17</v>
      </c>
      <c r="R136" s="14" t="s">
        <v>17</v>
      </c>
      <c r="S136" s="14" t="s">
        <v>17</v>
      </c>
    </row>
    <row r="137" spans="1:19" x14ac:dyDescent="0.2">
      <c r="A137" t="s">
        <v>143</v>
      </c>
      <c r="B137" t="s">
        <v>184</v>
      </c>
      <c r="C137" s="137" t="s">
        <v>17</v>
      </c>
      <c r="D137" s="137" t="s">
        <v>17</v>
      </c>
      <c r="E137">
        <v>1974</v>
      </c>
      <c r="F137">
        <v>2</v>
      </c>
      <c r="G137">
        <v>8</v>
      </c>
      <c r="H137">
        <v>22.748000000000001</v>
      </c>
      <c r="I137" t="s">
        <v>17</v>
      </c>
      <c r="J137" s="14" t="s">
        <v>17</v>
      </c>
      <c r="K137" s="14" t="s">
        <v>17</v>
      </c>
      <c r="L137" s="14" t="s">
        <v>17</v>
      </c>
      <c r="M137" s="14" t="s">
        <v>17</v>
      </c>
      <c r="N137" s="14" t="s">
        <v>17</v>
      </c>
      <c r="O137" s="14" t="s">
        <v>17</v>
      </c>
      <c r="P137" s="14" t="s">
        <v>17</v>
      </c>
      <c r="Q137" s="14" t="s">
        <v>17</v>
      </c>
      <c r="R137" s="14" t="s">
        <v>17</v>
      </c>
      <c r="S137" s="14" t="s">
        <v>17</v>
      </c>
    </row>
    <row r="138" spans="1:19" x14ac:dyDescent="0.2">
      <c r="A138" t="s">
        <v>143</v>
      </c>
      <c r="B138" t="s">
        <v>184</v>
      </c>
      <c r="C138" s="137" t="s">
        <v>17</v>
      </c>
      <c r="D138" s="137" t="s">
        <v>17</v>
      </c>
      <c r="E138">
        <v>1974</v>
      </c>
      <c r="F138">
        <v>2</v>
      </c>
      <c r="G138">
        <v>9</v>
      </c>
      <c r="H138">
        <v>34.122</v>
      </c>
      <c r="I138" t="s">
        <v>17</v>
      </c>
      <c r="J138" s="14" t="s">
        <v>17</v>
      </c>
      <c r="K138" s="14" t="s">
        <v>17</v>
      </c>
      <c r="L138" s="14" t="s">
        <v>17</v>
      </c>
      <c r="M138" s="14" t="s">
        <v>17</v>
      </c>
      <c r="N138" s="14" t="s">
        <v>17</v>
      </c>
      <c r="O138" s="14" t="s">
        <v>17</v>
      </c>
      <c r="P138" s="14" t="s">
        <v>17</v>
      </c>
      <c r="Q138" s="14" t="s">
        <v>17</v>
      </c>
      <c r="R138" s="14" t="s">
        <v>17</v>
      </c>
      <c r="S138" s="14" t="s">
        <v>17</v>
      </c>
    </row>
    <row r="139" spans="1:19" x14ac:dyDescent="0.2">
      <c r="A139" t="s">
        <v>143</v>
      </c>
      <c r="B139" t="s">
        <v>184</v>
      </c>
      <c r="C139" s="137" t="s">
        <v>17</v>
      </c>
      <c r="D139" s="137" t="s">
        <v>17</v>
      </c>
      <c r="E139">
        <v>1974</v>
      </c>
      <c r="F139">
        <v>2</v>
      </c>
      <c r="G139">
        <v>10</v>
      </c>
      <c r="H139">
        <v>31.823</v>
      </c>
      <c r="I139" t="s">
        <v>17</v>
      </c>
      <c r="J139" s="14" t="s">
        <v>17</v>
      </c>
      <c r="K139" s="14" t="s">
        <v>17</v>
      </c>
      <c r="L139" s="14" t="s">
        <v>17</v>
      </c>
      <c r="M139" s="14" t="s">
        <v>17</v>
      </c>
      <c r="N139" s="14" t="s">
        <v>17</v>
      </c>
      <c r="O139" s="14" t="s">
        <v>17</v>
      </c>
      <c r="P139" s="14" t="s">
        <v>17</v>
      </c>
      <c r="Q139" s="14" t="s">
        <v>17</v>
      </c>
      <c r="R139" s="14" t="s">
        <v>17</v>
      </c>
      <c r="S139" s="14" t="s">
        <v>17</v>
      </c>
    </row>
    <row r="140" spans="1:19" x14ac:dyDescent="0.2">
      <c r="A140" t="s">
        <v>143</v>
      </c>
      <c r="B140" t="s">
        <v>184</v>
      </c>
      <c r="C140" s="137" t="s">
        <v>17</v>
      </c>
      <c r="D140" s="137" t="s">
        <v>17</v>
      </c>
      <c r="E140">
        <v>1974</v>
      </c>
      <c r="F140">
        <v>2</v>
      </c>
      <c r="G140">
        <v>11</v>
      </c>
      <c r="H140">
        <v>35.453000000000003</v>
      </c>
      <c r="I140" t="s">
        <v>17</v>
      </c>
      <c r="J140" s="14" t="s">
        <v>17</v>
      </c>
      <c r="K140" s="14" t="s">
        <v>17</v>
      </c>
      <c r="L140" s="14" t="s">
        <v>17</v>
      </c>
      <c r="M140" s="14" t="s">
        <v>17</v>
      </c>
      <c r="N140" s="14" t="s">
        <v>17</v>
      </c>
      <c r="O140" s="14" t="s">
        <v>17</v>
      </c>
      <c r="P140" s="14" t="s">
        <v>17</v>
      </c>
      <c r="Q140" s="14" t="s">
        <v>17</v>
      </c>
      <c r="R140" s="14" t="s">
        <v>17</v>
      </c>
      <c r="S140" s="14" t="s">
        <v>17</v>
      </c>
    </row>
    <row r="141" spans="1:19" x14ac:dyDescent="0.2">
      <c r="A141" t="s">
        <v>143</v>
      </c>
      <c r="B141" t="s">
        <v>184</v>
      </c>
      <c r="C141" s="137" t="s">
        <v>17</v>
      </c>
      <c r="D141" s="137" t="s">
        <v>17</v>
      </c>
      <c r="E141">
        <v>1974</v>
      </c>
      <c r="F141">
        <v>2</v>
      </c>
      <c r="G141">
        <v>12</v>
      </c>
      <c r="H141">
        <v>31.218</v>
      </c>
      <c r="I141" t="s">
        <v>17</v>
      </c>
      <c r="J141" s="14" t="s">
        <v>17</v>
      </c>
      <c r="K141" s="14" t="s">
        <v>17</v>
      </c>
      <c r="L141" s="14" t="s">
        <v>17</v>
      </c>
      <c r="M141" s="14" t="s">
        <v>17</v>
      </c>
      <c r="N141" s="14" t="s">
        <v>17</v>
      </c>
      <c r="O141" s="14" t="s">
        <v>17</v>
      </c>
      <c r="P141" s="14" t="s">
        <v>17</v>
      </c>
      <c r="Q141" s="14" t="s">
        <v>17</v>
      </c>
      <c r="R141" s="14" t="s">
        <v>17</v>
      </c>
      <c r="S141" s="14" t="s">
        <v>17</v>
      </c>
    </row>
    <row r="142" spans="1:19" x14ac:dyDescent="0.2">
      <c r="A142" t="s">
        <v>143</v>
      </c>
      <c r="B142" t="s">
        <v>184</v>
      </c>
      <c r="C142" s="137" t="s">
        <v>17</v>
      </c>
      <c r="D142" s="137" t="s">
        <v>17</v>
      </c>
      <c r="E142">
        <v>1974</v>
      </c>
      <c r="F142">
        <v>2</v>
      </c>
      <c r="G142">
        <v>13</v>
      </c>
      <c r="H142">
        <v>29.161000000000001</v>
      </c>
      <c r="I142" t="s">
        <v>17</v>
      </c>
      <c r="J142" s="14" t="s">
        <v>17</v>
      </c>
      <c r="K142" s="14" t="s">
        <v>17</v>
      </c>
      <c r="L142" s="14" t="s">
        <v>17</v>
      </c>
      <c r="M142" s="14" t="s">
        <v>17</v>
      </c>
      <c r="N142" s="14" t="s">
        <v>17</v>
      </c>
      <c r="O142" s="14" t="s">
        <v>17</v>
      </c>
      <c r="P142" s="14" t="s">
        <v>17</v>
      </c>
      <c r="Q142" s="14" t="s">
        <v>17</v>
      </c>
      <c r="R142" s="14" t="s">
        <v>17</v>
      </c>
      <c r="S142" s="14" t="s">
        <v>17</v>
      </c>
    </row>
    <row r="143" spans="1:19" x14ac:dyDescent="0.2">
      <c r="A143" t="s">
        <v>143</v>
      </c>
      <c r="B143" t="s">
        <v>184</v>
      </c>
      <c r="C143" s="137" t="s">
        <v>17</v>
      </c>
      <c r="D143" s="137" t="s">
        <v>17</v>
      </c>
      <c r="E143">
        <v>1974</v>
      </c>
      <c r="F143">
        <v>2</v>
      </c>
      <c r="G143">
        <v>14</v>
      </c>
      <c r="H143">
        <v>33.759</v>
      </c>
      <c r="I143" t="s">
        <v>17</v>
      </c>
      <c r="J143" s="14" t="s">
        <v>17</v>
      </c>
      <c r="K143" s="14" t="s">
        <v>17</v>
      </c>
      <c r="L143" s="14" t="s">
        <v>17</v>
      </c>
      <c r="M143" s="14" t="s">
        <v>17</v>
      </c>
      <c r="N143" s="14" t="s">
        <v>17</v>
      </c>
      <c r="O143" s="14" t="s">
        <v>17</v>
      </c>
      <c r="P143" s="14" t="s">
        <v>17</v>
      </c>
      <c r="Q143" s="14" t="s">
        <v>17</v>
      </c>
      <c r="R143" s="14" t="s">
        <v>17</v>
      </c>
      <c r="S143" s="14" t="s">
        <v>17</v>
      </c>
    </row>
    <row r="144" spans="1:19" x14ac:dyDescent="0.2">
      <c r="A144" t="s">
        <v>143</v>
      </c>
      <c r="B144" t="s">
        <v>184</v>
      </c>
      <c r="C144" s="137" t="s">
        <v>17</v>
      </c>
      <c r="D144" s="137" t="s">
        <v>17</v>
      </c>
      <c r="E144">
        <v>1974</v>
      </c>
      <c r="F144">
        <v>3</v>
      </c>
      <c r="G144">
        <v>1</v>
      </c>
      <c r="H144">
        <v>18.997</v>
      </c>
      <c r="I144" t="s">
        <v>17</v>
      </c>
      <c r="J144" s="14" t="s">
        <v>17</v>
      </c>
      <c r="K144" s="14" t="s">
        <v>17</v>
      </c>
      <c r="L144" s="14" t="s">
        <v>17</v>
      </c>
      <c r="M144" s="14" t="s">
        <v>17</v>
      </c>
      <c r="N144" s="14" t="s">
        <v>17</v>
      </c>
      <c r="O144" s="14" t="s">
        <v>17</v>
      </c>
      <c r="P144" s="14" t="s">
        <v>17</v>
      </c>
      <c r="Q144" s="14" t="s">
        <v>17</v>
      </c>
      <c r="R144" s="14" t="s">
        <v>17</v>
      </c>
      <c r="S144" s="14" t="s">
        <v>17</v>
      </c>
    </row>
    <row r="145" spans="1:19" x14ac:dyDescent="0.2">
      <c r="A145" t="s">
        <v>143</v>
      </c>
      <c r="B145" t="s">
        <v>184</v>
      </c>
      <c r="C145" s="137" t="s">
        <v>17</v>
      </c>
      <c r="D145" s="137" t="s">
        <v>17</v>
      </c>
      <c r="E145">
        <v>1974</v>
      </c>
      <c r="F145">
        <v>3</v>
      </c>
      <c r="G145">
        <v>2</v>
      </c>
      <c r="H145">
        <v>15.851000000000001</v>
      </c>
      <c r="I145" t="s">
        <v>17</v>
      </c>
      <c r="J145" s="14" t="s">
        <v>17</v>
      </c>
      <c r="K145" s="14" t="s">
        <v>17</v>
      </c>
      <c r="L145" s="14" t="s">
        <v>17</v>
      </c>
      <c r="M145" s="14" t="s">
        <v>17</v>
      </c>
      <c r="N145" s="14" t="s">
        <v>17</v>
      </c>
      <c r="O145" s="14" t="s">
        <v>17</v>
      </c>
      <c r="P145" s="14" t="s">
        <v>17</v>
      </c>
      <c r="Q145" s="14" t="s">
        <v>17</v>
      </c>
      <c r="R145" s="14" t="s">
        <v>17</v>
      </c>
      <c r="S145" s="14" t="s">
        <v>17</v>
      </c>
    </row>
    <row r="146" spans="1:19" x14ac:dyDescent="0.2">
      <c r="A146" t="s">
        <v>143</v>
      </c>
      <c r="B146" t="s">
        <v>184</v>
      </c>
      <c r="C146" s="137" t="s">
        <v>17</v>
      </c>
      <c r="D146" s="137" t="s">
        <v>17</v>
      </c>
      <c r="E146">
        <v>1974</v>
      </c>
      <c r="F146">
        <v>3</v>
      </c>
      <c r="G146">
        <v>3</v>
      </c>
      <c r="H146">
        <v>24.079000000000001</v>
      </c>
      <c r="I146" t="s">
        <v>17</v>
      </c>
      <c r="J146" s="14" t="s">
        <v>17</v>
      </c>
      <c r="K146" s="14" t="s">
        <v>17</v>
      </c>
      <c r="L146" s="14" t="s">
        <v>17</v>
      </c>
      <c r="M146" s="14" t="s">
        <v>17</v>
      </c>
      <c r="N146" s="14" t="s">
        <v>17</v>
      </c>
      <c r="O146" s="14" t="s">
        <v>17</v>
      </c>
      <c r="P146" s="14" t="s">
        <v>17</v>
      </c>
      <c r="Q146" s="14" t="s">
        <v>17</v>
      </c>
      <c r="R146" s="14" t="s">
        <v>17</v>
      </c>
      <c r="S146" s="14" t="s">
        <v>17</v>
      </c>
    </row>
    <row r="147" spans="1:19" x14ac:dyDescent="0.2">
      <c r="A147" t="s">
        <v>143</v>
      </c>
      <c r="B147" t="s">
        <v>184</v>
      </c>
      <c r="C147" s="137" t="s">
        <v>17</v>
      </c>
      <c r="D147" s="137" t="s">
        <v>17</v>
      </c>
      <c r="E147">
        <v>1974</v>
      </c>
      <c r="F147">
        <v>3</v>
      </c>
      <c r="G147">
        <v>4</v>
      </c>
      <c r="H147">
        <v>34.847999999999999</v>
      </c>
      <c r="I147" t="s">
        <v>17</v>
      </c>
      <c r="J147" s="14" t="s">
        <v>17</v>
      </c>
      <c r="K147" s="14" t="s">
        <v>17</v>
      </c>
      <c r="L147" s="14" t="s">
        <v>17</v>
      </c>
      <c r="M147" s="14" t="s">
        <v>17</v>
      </c>
      <c r="N147" s="14" t="s">
        <v>17</v>
      </c>
      <c r="O147" s="14" t="s">
        <v>17</v>
      </c>
      <c r="P147" s="14" t="s">
        <v>17</v>
      </c>
      <c r="Q147" s="14" t="s">
        <v>17</v>
      </c>
      <c r="R147" s="14" t="s">
        <v>17</v>
      </c>
      <c r="S147" s="14" t="s">
        <v>17</v>
      </c>
    </row>
    <row r="148" spans="1:19" x14ac:dyDescent="0.2">
      <c r="A148" t="s">
        <v>143</v>
      </c>
      <c r="B148" t="s">
        <v>184</v>
      </c>
      <c r="C148" s="137" t="s">
        <v>17</v>
      </c>
      <c r="D148" s="137" t="s">
        <v>17</v>
      </c>
      <c r="E148">
        <v>1974</v>
      </c>
      <c r="F148">
        <v>3</v>
      </c>
      <c r="G148">
        <v>5</v>
      </c>
      <c r="H148">
        <v>28.677</v>
      </c>
      <c r="I148" t="s">
        <v>17</v>
      </c>
      <c r="J148" s="14" t="s">
        <v>17</v>
      </c>
      <c r="K148" s="14" t="s">
        <v>17</v>
      </c>
      <c r="L148" s="14" t="s">
        <v>17</v>
      </c>
      <c r="M148" s="14" t="s">
        <v>17</v>
      </c>
      <c r="N148" s="14" t="s">
        <v>17</v>
      </c>
      <c r="O148" s="14" t="s">
        <v>17</v>
      </c>
      <c r="P148" s="14" t="s">
        <v>17</v>
      </c>
      <c r="Q148" s="14" t="s">
        <v>17</v>
      </c>
      <c r="R148" s="14" t="s">
        <v>17</v>
      </c>
      <c r="S148" s="14" t="s">
        <v>17</v>
      </c>
    </row>
    <row r="149" spans="1:19" x14ac:dyDescent="0.2">
      <c r="A149" t="s">
        <v>143</v>
      </c>
      <c r="B149" t="s">
        <v>184</v>
      </c>
      <c r="C149" s="137" t="s">
        <v>17</v>
      </c>
      <c r="D149" s="137" t="s">
        <v>17</v>
      </c>
      <c r="E149">
        <v>1974</v>
      </c>
      <c r="F149">
        <v>3</v>
      </c>
      <c r="G149">
        <v>6</v>
      </c>
      <c r="H149">
        <v>28.677</v>
      </c>
      <c r="I149" t="s">
        <v>17</v>
      </c>
      <c r="J149" s="14" t="s">
        <v>17</v>
      </c>
      <c r="K149" s="14" t="s">
        <v>17</v>
      </c>
      <c r="L149" s="14" t="s">
        <v>17</v>
      </c>
      <c r="M149" s="14" t="s">
        <v>17</v>
      </c>
      <c r="N149" s="14" t="s">
        <v>17</v>
      </c>
      <c r="O149" s="14" t="s">
        <v>17</v>
      </c>
      <c r="P149" s="14" t="s">
        <v>17</v>
      </c>
      <c r="Q149" s="14" t="s">
        <v>17</v>
      </c>
      <c r="R149" s="14" t="s">
        <v>17</v>
      </c>
      <c r="S149" s="14" t="s">
        <v>17</v>
      </c>
    </row>
    <row r="150" spans="1:19" x14ac:dyDescent="0.2">
      <c r="A150" t="s">
        <v>143</v>
      </c>
      <c r="B150" t="s">
        <v>184</v>
      </c>
      <c r="C150" s="137" t="s">
        <v>17</v>
      </c>
      <c r="D150" s="137" t="s">
        <v>17</v>
      </c>
      <c r="E150">
        <v>1974</v>
      </c>
      <c r="F150">
        <v>3</v>
      </c>
      <c r="G150">
        <v>7</v>
      </c>
      <c r="H150">
        <v>26.257000000000001</v>
      </c>
      <c r="I150" t="s">
        <v>17</v>
      </c>
      <c r="J150" s="14" t="s">
        <v>17</v>
      </c>
      <c r="K150" s="14" t="s">
        <v>17</v>
      </c>
      <c r="L150" s="14" t="s">
        <v>17</v>
      </c>
      <c r="M150" s="14" t="s">
        <v>17</v>
      </c>
      <c r="N150" s="14" t="s">
        <v>17</v>
      </c>
      <c r="O150" s="14" t="s">
        <v>17</v>
      </c>
      <c r="P150" s="14" t="s">
        <v>17</v>
      </c>
      <c r="Q150" s="14" t="s">
        <v>17</v>
      </c>
      <c r="R150" s="14" t="s">
        <v>17</v>
      </c>
      <c r="S150" s="14" t="s">
        <v>17</v>
      </c>
    </row>
    <row r="151" spans="1:19" x14ac:dyDescent="0.2">
      <c r="A151" t="s">
        <v>143</v>
      </c>
      <c r="B151" t="s">
        <v>184</v>
      </c>
      <c r="C151" s="137" t="s">
        <v>17</v>
      </c>
      <c r="D151" s="137" t="s">
        <v>17</v>
      </c>
      <c r="E151">
        <v>1974</v>
      </c>
      <c r="F151">
        <v>3</v>
      </c>
      <c r="G151">
        <v>8</v>
      </c>
      <c r="H151">
        <v>22.748000000000001</v>
      </c>
      <c r="I151" t="s">
        <v>17</v>
      </c>
      <c r="J151" s="14" t="s">
        <v>17</v>
      </c>
      <c r="K151" s="14" t="s">
        <v>17</v>
      </c>
      <c r="L151" s="14" t="s">
        <v>17</v>
      </c>
      <c r="M151" s="14" t="s">
        <v>17</v>
      </c>
      <c r="N151" s="14" t="s">
        <v>17</v>
      </c>
      <c r="O151" s="14" t="s">
        <v>17</v>
      </c>
      <c r="P151" s="14" t="s">
        <v>17</v>
      </c>
      <c r="Q151" s="14" t="s">
        <v>17</v>
      </c>
      <c r="R151" s="14" t="s">
        <v>17</v>
      </c>
      <c r="S151" s="14" t="s">
        <v>17</v>
      </c>
    </row>
    <row r="152" spans="1:19" x14ac:dyDescent="0.2">
      <c r="A152" t="s">
        <v>143</v>
      </c>
      <c r="B152" t="s">
        <v>184</v>
      </c>
      <c r="C152" s="137" t="s">
        <v>17</v>
      </c>
      <c r="D152" s="137" t="s">
        <v>17</v>
      </c>
      <c r="E152">
        <v>1974</v>
      </c>
      <c r="F152">
        <v>3</v>
      </c>
      <c r="G152">
        <v>9</v>
      </c>
      <c r="H152">
        <v>30.007999999999999</v>
      </c>
      <c r="I152" t="s">
        <v>17</v>
      </c>
      <c r="J152" s="14" t="s">
        <v>17</v>
      </c>
      <c r="K152" s="14" t="s">
        <v>17</v>
      </c>
      <c r="L152" s="14" t="s">
        <v>17</v>
      </c>
      <c r="M152" s="14" t="s">
        <v>17</v>
      </c>
      <c r="N152" s="14" t="s">
        <v>17</v>
      </c>
      <c r="O152" s="14" t="s">
        <v>17</v>
      </c>
      <c r="P152" s="14" t="s">
        <v>17</v>
      </c>
      <c r="Q152" s="14" t="s">
        <v>17</v>
      </c>
      <c r="R152" s="14" t="s">
        <v>17</v>
      </c>
      <c r="S152" s="14" t="s">
        <v>17</v>
      </c>
    </row>
    <row r="153" spans="1:19" x14ac:dyDescent="0.2">
      <c r="A153" t="s">
        <v>143</v>
      </c>
      <c r="B153" t="s">
        <v>184</v>
      </c>
      <c r="C153" s="137" t="s">
        <v>17</v>
      </c>
      <c r="D153" s="137" t="s">
        <v>17</v>
      </c>
      <c r="E153">
        <v>1974</v>
      </c>
      <c r="F153">
        <v>3</v>
      </c>
      <c r="G153">
        <v>10</v>
      </c>
      <c r="H153">
        <v>35.695</v>
      </c>
      <c r="I153" t="s">
        <v>17</v>
      </c>
      <c r="J153" s="14" t="s">
        <v>17</v>
      </c>
      <c r="K153" s="14" t="s">
        <v>17</v>
      </c>
      <c r="L153" s="14" t="s">
        <v>17</v>
      </c>
      <c r="M153" s="14" t="s">
        <v>17</v>
      </c>
      <c r="N153" s="14" t="s">
        <v>17</v>
      </c>
      <c r="O153" s="14" t="s">
        <v>17</v>
      </c>
      <c r="P153" s="14" t="s">
        <v>17</v>
      </c>
      <c r="Q153" s="14" t="s">
        <v>17</v>
      </c>
      <c r="R153" s="14" t="s">
        <v>17</v>
      </c>
      <c r="S153" s="14" t="s">
        <v>17</v>
      </c>
    </row>
    <row r="154" spans="1:19" x14ac:dyDescent="0.2">
      <c r="A154" t="s">
        <v>143</v>
      </c>
      <c r="B154" t="s">
        <v>184</v>
      </c>
      <c r="C154" s="137" t="s">
        <v>17</v>
      </c>
      <c r="D154" s="137" t="s">
        <v>17</v>
      </c>
      <c r="E154">
        <v>1974</v>
      </c>
      <c r="F154">
        <v>3</v>
      </c>
      <c r="G154">
        <v>11</v>
      </c>
      <c r="H154">
        <v>30.855</v>
      </c>
      <c r="I154" t="s">
        <v>17</v>
      </c>
      <c r="J154" s="14" t="s">
        <v>17</v>
      </c>
      <c r="K154" s="14" t="s">
        <v>17</v>
      </c>
      <c r="L154" s="14" t="s">
        <v>17</v>
      </c>
      <c r="M154" s="14" t="s">
        <v>17</v>
      </c>
      <c r="N154" s="14" t="s">
        <v>17</v>
      </c>
      <c r="O154" s="14" t="s">
        <v>17</v>
      </c>
      <c r="P154" s="14" t="s">
        <v>17</v>
      </c>
      <c r="Q154" s="14" t="s">
        <v>17</v>
      </c>
      <c r="R154" s="14" t="s">
        <v>17</v>
      </c>
      <c r="S154" s="14" t="s">
        <v>17</v>
      </c>
    </row>
    <row r="155" spans="1:19" x14ac:dyDescent="0.2">
      <c r="A155" t="s">
        <v>143</v>
      </c>
      <c r="B155" t="s">
        <v>184</v>
      </c>
      <c r="C155" s="137" t="s">
        <v>17</v>
      </c>
      <c r="D155" s="137" t="s">
        <v>17</v>
      </c>
      <c r="E155">
        <v>1974</v>
      </c>
      <c r="F155">
        <v>3</v>
      </c>
      <c r="G155">
        <v>12</v>
      </c>
      <c r="H155">
        <v>26.861999999999998</v>
      </c>
      <c r="I155" t="s">
        <v>17</v>
      </c>
      <c r="J155" s="14" t="s">
        <v>17</v>
      </c>
      <c r="K155" s="14" t="s">
        <v>17</v>
      </c>
      <c r="L155" s="14" t="s">
        <v>17</v>
      </c>
      <c r="M155" s="14" t="s">
        <v>17</v>
      </c>
      <c r="N155" s="14" t="s">
        <v>17</v>
      </c>
      <c r="O155" s="14" t="s">
        <v>17</v>
      </c>
      <c r="P155" s="14" t="s">
        <v>17</v>
      </c>
      <c r="Q155" s="14" t="s">
        <v>17</v>
      </c>
      <c r="R155" s="14" t="s">
        <v>17</v>
      </c>
      <c r="S155" s="14" t="s">
        <v>17</v>
      </c>
    </row>
    <row r="156" spans="1:19" x14ac:dyDescent="0.2">
      <c r="A156" t="s">
        <v>143</v>
      </c>
      <c r="B156" t="s">
        <v>184</v>
      </c>
      <c r="C156" s="137" t="s">
        <v>17</v>
      </c>
      <c r="D156" s="137" t="s">
        <v>17</v>
      </c>
      <c r="E156">
        <v>1974</v>
      </c>
      <c r="F156">
        <v>3</v>
      </c>
      <c r="G156">
        <v>13</v>
      </c>
      <c r="H156">
        <v>25.047000000000001</v>
      </c>
      <c r="I156" t="s">
        <v>17</v>
      </c>
      <c r="J156" s="14" t="s">
        <v>17</v>
      </c>
      <c r="K156" s="14" t="s">
        <v>17</v>
      </c>
      <c r="L156" s="14" t="s">
        <v>17</v>
      </c>
      <c r="M156" s="14" t="s">
        <v>17</v>
      </c>
      <c r="N156" s="14" t="s">
        <v>17</v>
      </c>
      <c r="O156" s="14" t="s">
        <v>17</v>
      </c>
      <c r="P156" s="14" t="s">
        <v>17</v>
      </c>
      <c r="Q156" s="14" t="s">
        <v>17</v>
      </c>
      <c r="R156" s="14" t="s">
        <v>17</v>
      </c>
      <c r="S156" s="14" t="s">
        <v>17</v>
      </c>
    </row>
    <row r="157" spans="1:19" x14ac:dyDescent="0.2">
      <c r="A157" t="s">
        <v>143</v>
      </c>
      <c r="B157" t="s">
        <v>184</v>
      </c>
      <c r="C157" s="137" t="s">
        <v>17</v>
      </c>
      <c r="D157" s="137" t="s">
        <v>17</v>
      </c>
      <c r="E157">
        <v>1974</v>
      </c>
      <c r="F157">
        <v>3</v>
      </c>
      <c r="G157">
        <v>14</v>
      </c>
      <c r="H157">
        <v>30.25</v>
      </c>
      <c r="I157" t="s">
        <v>17</v>
      </c>
      <c r="J157" s="14" t="s">
        <v>17</v>
      </c>
      <c r="K157" s="14" t="s">
        <v>17</v>
      </c>
      <c r="L157" s="14" t="s">
        <v>17</v>
      </c>
      <c r="M157" s="14" t="s">
        <v>17</v>
      </c>
      <c r="N157" s="14" t="s">
        <v>17</v>
      </c>
      <c r="O157" s="14" t="s">
        <v>17</v>
      </c>
      <c r="P157" s="14" t="s">
        <v>17</v>
      </c>
      <c r="Q157" s="14" t="s">
        <v>17</v>
      </c>
      <c r="R157" s="14" t="s">
        <v>17</v>
      </c>
      <c r="S157" s="14" t="s">
        <v>17</v>
      </c>
    </row>
    <row r="158" spans="1:19" x14ac:dyDescent="0.2">
      <c r="A158" t="s">
        <v>143</v>
      </c>
      <c r="B158" t="s">
        <v>184</v>
      </c>
      <c r="C158" s="137" t="s">
        <v>17</v>
      </c>
      <c r="D158" s="137" t="s">
        <v>17</v>
      </c>
      <c r="E158">
        <v>1974</v>
      </c>
      <c r="F158">
        <v>4</v>
      </c>
      <c r="G158">
        <v>1</v>
      </c>
      <c r="H158">
        <v>19.602</v>
      </c>
      <c r="I158" t="s">
        <v>17</v>
      </c>
      <c r="J158" s="14" t="s">
        <v>17</v>
      </c>
      <c r="K158" s="14" t="s">
        <v>17</v>
      </c>
      <c r="L158" s="14" t="s">
        <v>17</v>
      </c>
      <c r="M158" s="14" t="s">
        <v>17</v>
      </c>
      <c r="N158" s="14" t="s">
        <v>17</v>
      </c>
      <c r="O158" s="14" t="s">
        <v>17</v>
      </c>
      <c r="P158" s="14" t="s">
        <v>17</v>
      </c>
      <c r="Q158" s="14" t="s">
        <v>17</v>
      </c>
      <c r="R158" s="14" t="s">
        <v>17</v>
      </c>
      <c r="S158" s="14" t="s">
        <v>17</v>
      </c>
    </row>
    <row r="159" spans="1:19" x14ac:dyDescent="0.2">
      <c r="A159" t="s">
        <v>143</v>
      </c>
      <c r="B159" t="s">
        <v>184</v>
      </c>
      <c r="C159" s="137" t="s">
        <v>17</v>
      </c>
      <c r="D159" s="137" t="s">
        <v>17</v>
      </c>
      <c r="E159">
        <v>1974</v>
      </c>
      <c r="F159">
        <v>4</v>
      </c>
      <c r="G159">
        <v>2</v>
      </c>
      <c r="H159">
        <v>17.786999999999999</v>
      </c>
      <c r="I159" t="s">
        <v>17</v>
      </c>
      <c r="J159" s="14" t="s">
        <v>17</v>
      </c>
      <c r="K159" s="14" t="s">
        <v>17</v>
      </c>
      <c r="L159" s="14" t="s">
        <v>17</v>
      </c>
      <c r="M159" s="14" t="s">
        <v>17</v>
      </c>
      <c r="N159" s="14" t="s">
        <v>17</v>
      </c>
      <c r="O159" s="14" t="s">
        <v>17</v>
      </c>
      <c r="P159" s="14" t="s">
        <v>17</v>
      </c>
      <c r="Q159" s="14" t="s">
        <v>17</v>
      </c>
      <c r="R159" s="14" t="s">
        <v>17</v>
      </c>
      <c r="S159" s="14" t="s">
        <v>17</v>
      </c>
    </row>
    <row r="160" spans="1:19" x14ac:dyDescent="0.2">
      <c r="A160" t="s">
        <v>143</v>
      </c>
      <c r="B160" t="s">
        <v>184</v>
      </c>
      <c r="C160" s="137" t="s">
        <v>17</v>
      </c>
      <c r="D160" s="137" t="s">
        <v>17</v>
      </c>
      <c r="E160">
        <v>1974</v>
      </c>
      <c r="F160">
        <v>4</v>
      </c>
      <c r="G160">
        <v>3</v>
      </c>
      <c r="H160">
        <v>33.154000000000003</v>
      </c>
      <c r="I160" t="s">
        <v>17</v>
      </c>
      <c r="J160" s="14" t="s">
        <v>17</v>
      </c>
      <c r="K160" s="14" t="s">
        <v>17</v>
      </c>
      <c r="L160" s="14" t="s">
        <v>17</v>
      </c>
      <c r="M160" s="14" t="s">
        <v>17</v>
      </c>
      <c r="N160" s="14" t="s">
        <v>17</v>
      </c>
      <c r="O160" s="14" t="s">
        <v>17</v>
      </c>
      <c r="P160" s="14" t="s">
        <v>17</v>
      </c>
      <c r="Q160" s="14" t="s">
        <v>17</v>
      </c>
      <c r="R160" s="14" t="s">
        <v>17</v>
      </c>
      <c r="S160" s="14" t="s">
        <v>17</v>
      </c>
    </row>
    <row r="161" spans="1:19" x14ac:dyDescent="0.2">
      <c r="A161" t="s">
        <v>143</v>
      </c>
      <c r="B161" t="s">
        <v>184</v>
      </c>
      <c r="C161" s="137" t="s">
        <v>17</v>
      </c>
      <c r="D161" s="137" t="s">
        <v>17</v>
      </c>
      <c r="E161">
        <v>1974</v>
      </c>
      <c r="F161">
        <v>4</v>
      </c>
      <c r="G161">
        <v>4</v>
      </c>
      <c r="H161">
        <v>29.402999999999999</v>
      </c>
      <c r="I161" t="s">
        <v>17</v>
      </c>
      <c r="J161" s="14" t="s">
        <v>17</v>
      </c>
      <c r="K161" s="14" t="s">
        <v>17</v>
      </c>
      <c r="L161" s="14" t="s">
        <v>17</v>
      </c>
      <c r="M161" s="14" t="s">
        <v>17</v>
      </c>
      <c r="N161" s="14" t="s">
        <v>17</v>
      </c>
      <c r="O161" s="14" t="s">
        <v>17</v>
      </c>
      <c r="P161" s="14" t="s">
        <v>17</v>
      </c>
      <c r="Q161" s="14" t="s">
        <v>17</v>
      </c>
      <c r="R161" s="14" t="s">
        <v>17</v>
      </c>
      <c r="S161" s="14" t="s">
        <v>17</v>
      </c>
    </row>
    <row r="162" spans="1:19" x14ac:dyDescent="0.2">
      <c r="A162" t="s">
        <v>143</v>
      </c>
      <c r="B162" t="s">
        <v>184</v>
      </c>
      <c r="C162" s="137" t="s">
        <v>17</v>
      </c>
      <c r="D162" s="137" t="s">
        <v>17</v>
      </c>
      <c r="E162">
        <v>1974</v>
      </c>
      <c r="F162">
        <v>4</v>
      </c>
      <c r="G162">
        <v>5</v>
      </c>
      <c r="H162">
        <v>26.62</v>
      </c>
      <c r="I162" t="s">
        <v>17</v>
      </c>
      <c r="J162" s="14" t="s">
        <v>17</v>
      </c>
      <c r="K162" s="14" t="s">
        <v>17</v>
      </c>
      <c r="L162" s="14" t="s">
        <v>17</v>
      </c>
      <c r="M162" s="14" t="s">
        <v>17</v>
      </c>
      <c r="N162" s="14" t="s">
        <v>17</v>
      </c>
      <c r="O162" s="14" t="s">
        <v>17</v>
      </c>
      <c r="P162" s="14" t="s">
        <v>17</v>
      </c>
      <c r="Q162" s="14" t="s">
        <v>17</v>
      </c>
      <c r="R162" s="14" t="s">
        <v>17</v>
      </c>
      <c r="S162" s="14" t="s">
        <v>17</v>
      </c>
    </row>
    <row r="163" spans="1:19" x14ac:dyDescent="0.2">
      <c r="A163" t="s">
        <v>143</v>
      </c>
      <c r="B163" t="s">
        <v>184</v>
      </c>
      <c r="C163" s="137" t="s">
        <v>17</v>
      </c>
      <c r="D163" s="137" t="s">
        <v>17</v>
      </c>
      <c r="E163">
        <v>1974</v>
      </c>
      <c r="F163">
        <v>4</v>
      </c>
      <c r="G163">
        <v>6</v>
      </c>
      <c r="H163">
        <v>25.773</v>
      </c>
      <c r="I163" t="s">
        <v>17</v>
      </c>
      <c r="J163" s="14" t="s">
        <v>17</v>
      </c>
      <c r="K163" s="14" t="s">
        <v>17</v>
      </c>
      <c r="L163" s="14" t="s">
        <v>17</v>
      </c>
      <c r="M163" s="14" t="s">
        <v>17</v>
      </c>
      <c r="N163" s="14" t="s">
        <v>17</v>
      </c>
      <c r="O163" s="14" t="s">
        <v>17</v>
      </c>
      <c r="P163" s="14" t="s">
        <v>17</v>
      </c>
      <c r="Q163" s="14" t="s">
        <v>17</v>
      </c>
      <c r="R163" s="14" t="s">
        <v>17</v>
      </c>
      <c r="S163" s="14" t="s">
        <v>17</v>
      </c>
    </row>
    <row r="164" spans="1:19" x14ac:dyDescent="0.2">
      <c r="A164" t="s">
        <v>143</v>
      </c>
      <c r="B164" t="s">
        <v>184</v>
      </c>
      <c r="C164" s="137" t="s">
        <v>17</v>
      </c>
      <c r="D164" s="137" t="s">
        <v>17</v>
      </c>
      <c r="E164">
        <v>1974</v>
      </c>
      <c r="F164">
        <v>4</v>
      </c>
      <c r="G164">
        <v>7</v>
      </c>
      <c r="H164">
        <v>28.193000000000001</v>
      </c>
      <c r="I164" t="s">
        <v>17</v>
      </c>
      <c r="J164" s="14" t="s">
        <v>17</v>
      </c>
      <c r="K164" s="14" t="s">
        <v>17</v>
      </c>
      <c r="L164" s="14" t="s">
        <v>17</v>
      </c>
      <c r="M164" s="14" t="s">
        <v>17</v>
      </c>
      <c r="N164" s="14" t="s">
        <v>17</v>
      </c>
      <c r="O164" s="14" t="s">
        <v>17</v>
      </c>
      <c r="P164" s="14" t="s">
        <v>17</v>
      </c>
      <c r="Q164" s="14" t="s">
        <v>17</v>
      </c>
      <c r="R164" s="14" t="s">
        <v>17</v>
      </c>
      <c r="S164" s="14" t="s">
        <v>17</v>
      </c>
    </row>
    <row r="165" spans="1:19" x14ac:dyDescent="0.2">
      <c r="A165" t="s">
        <v>143</v>
      </c>
      <c r="B165" t="s">
        <v>184</v>
      </c>
      <c r="C165" s="137" t="s">
        <v>17</v>
      </c>
      <c r="D165" s="137" t="s">
        <v>17</v>
      </c>
      <c r="E165">
        <v>1974</v>
      </c>
      <c r="F165">
        <v>4</v>
      </c>
      <c r="G165">
        <v>8</v>
      </c>
      <c r="H165">
        <v>25.047000000000001</v>
      </c>
      <c r="I165" t="s">
        <v>17</v>
      </c>
      <c r="J165" s="14" t="s">
        <v>17</v>
      </c>
      <c r="K165" s="14" t="s">
        <v>17</v>
      </c>
      <c r="L165" s="14" t="s">
        <v>17</v>
      </c>
      <c r="M165" s="14" t="s">
        <v>17</v>
      </c>
      <c r="N165" s="14" t="s">
        <v>17</v>
      </c>
      <c r="O165" s="14" t="s">
        <v>17</v>
      </c>
      <c r="P165" s="14" t="s">
        <v>17</v>
      </c>
      <c r="Q165" s="14" t="s">
        <v>17</v>
      </c>
      <c r="R165" s="14" t="s">
        <v>17</v>
      </c>
      <c r="S165" s="14" t="s">
        <v>17</v>
      </c>
    </row>
    <row r="166" spans="1:19" x14ac:dyDescent="0.2">
      <c r="A166" t="s">
        <v>143</v>
      </c>
      <c r="B166" t="s">
        <v>184</v>
      </c>
      <c r="C166" s="137" t="s">
        <v>17</v>
      </c>
      <c r="D166" s="137" t="s">
        <v>17</v>
      </c>
      <c r="E166">
        <v>1974</v>
      </c>
      <c r="F166">
        <v>4</v>
      </c>
      <c r="G166">
        <v>9</v>
      </c>
      <c r="H166">
        <v>33.637999999999998</v>
      </c>
      <c r="I166" t="s">
        <v>17</v>
      </c>
      <c r="J166" s="14" t="s">
        <v>17</v>
      </c>
      <c r="K166" s="14" t="s">
        <v>17</v>
      </c>
      <c r="L166" s="14" t="s">
        <v>17</v>
      </c>
      <c r="M166" s="14" t="s">
        <v>17</v>
      </c>
      <c r="N166" s="14" t="s">
        <v>17</v>
      </c>
      <c r="O166" s="14" t="s">
        <v>17</v>
      </c>
      <c r="P166" s="14" t="s">
        <v>17</v>
      </c>
      <c r="Q166" s="14" t="s">
        <v>17</v>
      </c>
      <c r="R166" s="14" t="s">
        <v>17</v>
      </c>
      <c r="S166" s="14" t="s">
        <v>17</v>
      </c>
    </row>
    <row r="167" spans="1:19" x14ac:dyDescent="0.2">
      <c r="A167" t="s">
        <v>143</v>
      </c>
      <c r="B167" t="s">
        <v>184</v>
      </c>
      <c r="C167" s="137" t="s">
        <v>17</v>
      </c>
      <c r="D167" s="137" t="s">
        <v>17</v>
      </c>
      <c r="E167">
        <v>1974</v>
      </c>
      <c r="F167">
        <v>4</v>
      </c>
      <c r="G167">
        <v>10</v>
      </c>
      <c r="H167">
        <v>29.524000000000001</v>
      </c>
      <c r="I167" t="s">
        <v>17</v>
      </c>
      <c r="J167" s="14" t="s">
        <v>17</v>
      </c>
      <c r="K167" s="14" t="s">
        <v>17</v>
      </c>
      <c r="L167" s="14" t="s">
        <v>17</v>
      </c>
      <c r="M167" s="14" t="s">
        <v>17</v>
      </c>
      <c r="N167" s="14" t="s">
        <v>17</v>
      </c>
      <c r="O167" s="14" t="s">
        <v>17</v>
      </c>
      <c r="P167" s="14" t="s">
        <v>17</v>
      </c>
      <c r="Q167" s="14" t="s">
        <v>17</v>
      </c>
      <c r="R167" s="14" t="s">
        <v>17</v>
      </c>
      <c r="S167" s="14" t="s">
        <v>17</v>
      </c>
    </row>
    <row r="168" spans="1:19" x14ac:dyDescent="0.2">
      <c r="A168" t="s">
        <v>143</v>
      </c>
      <c r="B168" t="s">
        <v>184</v>
      </c>
      <c r="C168" s="137" t="s">
        <v>17</v>
      </c>
      <c r="D168" s="137" t="s">
        <v>17</v>
      </c>
      <c r="E168">
        <v>1974</v>
      </c>
      <c r="F168">
        <v>4</v>
      </c>
      <c r="G168">
        <v>11</v>
      </c>
      <c r="H168">
        <v>35.090000000000003</v>
      </c>
      <c r="I168" t="s">
        <v>17</v>
      </c>
      <c r="J168" s="14" t="s">
        <v>17</v>
      </c>
      <c r="K168" s="14" t="s">
        <v>17</v>
      </c>
      <c r="L168" s="14" t="s">
        <v>17</v>
      </c>
      <c r="M168" s="14" t="s">
        <v>17</v>
      </c>
      <c r="N168" s="14" t="s">
        <v>17</v>
      </c>
      <c r="O168" s="14" t="s">
        <v>17</v>
      </c>
      <c r="P168" s="14" t="s">
        <v>17</v>
      </c>
      <c r="Q168" s="14" t="s">
        <v>17</v>
      </c>
      <c r="R168" s="14" t="s">
        <v>17</v>
      </c>
      <c r="S168" s="14" t="s">
        <v>17</v>
      </c>
    </row>
    <row r="169" spans="1:19" x14ac:dyDescent="0.2">
      <c r="A169" t="s">
        <v>143</v>
      </c>
      <c r="B169" t="s">
        <v>184</v>
      </c>
      <c r="C169" s="137" t="s">
        <v>17</v>
      </c>
      <c r="D169" s="137" t="s">
        <v>17</v>
      </c>
      <c r="E169">
        <v>1974</v>
      </c>
      <c r="F169">
        <v>4</v>
      </c>
      <c r="G169">
        <v>12</v>
      </c>
      <c r="H169">
        <v>30.734000000000002</v>
      </c>
      <c r="I169" t="s">
        <v>17</v>
      </c>
      <c r="J169" s="14" t="s">
        <v>17</v>
      </c>
      <c r="K169" s="14" t="s">
        <v>17</v>
      </c>
      <c r="L169" s="14" t="s">
        <v>17</v>
      </c>
      <c r="M169" s="14" t="s">
        <v>17</v>
      </c>
      <c r="N169" s="14" t="s">
        <v>17</v>
      </c>
      <c r="O169" s="14" t="s">
        <v>17</v>
      </c>
      <c r="P169" s="14" t="s">
        <v>17</v>
      </c>
      <c r="Q169" s="14" t="s">
        <v>17</v>
      </c>
      <c r="R169" s="14" t="s">
        <v>17</v>
      </c>
      <c r="S169" s="14" t="s">
        <v>17</v>
      </c>
    </row>
    <row r="170" spans="1:19" x14ac:dyDescent="0.2">
      <c r="A170" t="s">
        <v>143</v>
      </c>
      <c r="B170" t="s">
        <v>184</v>
      </c>
      <c r="C170" s="137" t="s">
        <v>17</v>
      </c>
      <c r="D170" s="137" t="s">
        <v>17</v>
      </c>
      <c r="E170">
        <v>1974</v>
      </c>
      <c r="F170">
        <v>4</v>
      </c>
      <c r="G170">
        <v>13</v>
      </c>
      <c r="H170">
        <v>27.103999999999999</v>
      </c>
      <c r="I170" t="s">
        <v>17</v>
      </c>
      <c r="J170" s="14" t="s">
        <v>17</v>
      </c>
      <c r="K170" s="14" t="s">
        <v>17</v>
      </c>
      <c r="L170" s="14" t="s">
        <v>17</v>
      </c>
      <c r="M170" s="14" t="s">
        <v>17</v>
      </c>
      <c r="N170" s="14" t="s">
        <v>17</v>
      </c>
      <c r="O170" s="14" t="s">
        <v>17</v>
      </c>
      <c r="P170" s="14" t="s">
        <v>17</v>
      </c>
      <c r="Q170" s="14" t="s">
        <v>17</v>
      </c>
      <c r="R170" s="14" t="s">
        <v>17</v>
      </c>
      <c r="S170" s="14" t="s">
        <v>17</v>
      </c>
    </row>
    <row r="171" spans="1:19" x14ac:dyDescent="0.2">
      <c r="A171" t="s">
        <v>143</v>
      </c>
      <c r="B171" t="s">
        <v>184</v>
      </c>
      <c r="C171" s="137" t="s">
        <v>17</v>
      </c>
      <c r="D171" s="137" t="s">
        <v>17</v>
      </c>
      <c r="E171">
        <v>1974</v>
      </c>
      <c r="F171">
        <v>4</v>
      </c>
      <c r="G171">
        <v>14</v>
      </c>
      <c r="H171">
        <v>30.370999999999999</v>
      </c>
      <c r="I171" t="s">
        <v>17</v>
      </c>
      <c r="J171" s="14" t="s">
        <v>17</v>
      </c>
      <c r="K171" s="14" t="s">
        <v>17</v>
      </c>
      <c r="L171" s="14" t="s">
        <v>17</v>
      </c>
      <c r="M171" s="14" t="s">
        <v>17</v>
      </c>
      <c r="N171" s="14" t="s">
        <v>17</v>
      </c>
      <c r="O171" s="14" t="s">
        <v>17</v>
      </c>
      <c r="P171" s="14" t="s">
        <v>17</v>
      </c>
      <c r="Q171" s="14" t="s">
        <v>17</v>
      </c>
      <c r="R171" s="14" t="s">
        <v>17</v>
      </c>
      <c r="S171" s="14" t="s">
        <v>17</v>
      </c>
    </row>
    <row r="172" spans="1:19" x14ac:dyDescent="0.2">
      <c r="A172" t="s">
        <v>143</v>
      </c>
      <c r="B172" t="s">
        <v>185</v>
      </c>
      <c r="C172" s="137" t="s">
        <v>17</v>
      </c>
      <c r="D172" s="137" t="s">
        <v>17</v>
      </c>
      <c r="E172">
        <v>1975</v>
      </c>
      <c r="F172">
        <v>1</v>
      </c>
      <c r="G172">
        <v>1</v>
      </c>
      <c r="H172">
        <v>23.353000000000002</v>
      </c>
      <c r="I172" t="s">
        <v>17</v>
      </c>
      <c r="J172" s="14" t="s">
        <v>17</v>
      </c>
      <c r="K172" s="14" t="s">
        <v>17</v>
      </c>
      <c r="L172" s="14" t="s">
        <v>17</v>
      </c>
      <c r="M172" s="14" t="s">
        <v>17</v>
      </c>
      <c r="N172" s="14" t="s">
        <v>17</v>
      </c>
      <c r="O172" s="14" t="s">
        <v>17</v>
      </c>
      <c r="P172" s="14" t="s">
        <v>17</v>
      </c>
      <c r="Q172" s="14" t="s">
        <v>17</v>
      </c>
      <c r="R172" s="14" t="s">
        <v>17</v>
      </c>
      <c r="S172" s="14" t="s">
        <v>17</v>
      </c>
    </row>
    <row r="173" spans="1:19" x14ac:dyDescent="0.2">
      <c r="A173" t="s">
        <v>143</v>
      </c>
      <c r="B173" t="s">
        <v>185</v>
      </c>
      <c r="C173" s="137" t="s">
        <v>17</v>
      </c>
      <c r="D173" s="137" t="s">
        <v>17</v>
      </c>
      <c r="E173">
        <v>1975</v>
      </c>
      <c r="F173">
        <v>1</v>
      </c>
      <c r="G173">
        <v>2</v>
      </c>
      <c r="H173">
        <v>24.442</v>
      </c>
      <c r="I173" t="s">
        <v>17</v>
      </c>
      <c r="J173" s="14" t="s">
        <v>17</v>
      </c>
      <c r="K173" s="14" t="s">
        <v>17</v>
      </c>
      <c r="L173" s="14" t="s">
        <v>17</v>
      </c>
      <c r="M173" s="14" t="s">
        <v>17</v>
      </c>
      <c r="N173" s="14" t="s">
        <v>17</v>
      </c>
      <c r="O173" s="14" t="s">
        <v>17</v>
      </c>
      <c r="P173" s="14" t="s">
        <v>17</v>
      </c>
      <c r="Q173" s="14" t="s">
        <v>17</v>
      </c>
      <c r="R173" s="14" t="s">
        <v>17</v>
      </c>
      <c r="S173" s="14" t="s">
        <v>17</v>
      </c>
    </row>
    <row r="174" spans="1:19" x14ac:dyDescent="0.2">
      <c r="A174" t="s">
        <v>143</v>
      </c>
      <c r="B174" t="s">
        <v>185</v>
      </c>
      <c r="C174" s="137" t="s">
        <v>17</v>
      </c>
      <c r="D174" s="137" t="s">
        <v>17</v>
      </c>
      <c r="E174">
        <v>1975</v>
      </c>
      <c r="F174">
        <v>1</v>
      </c>
      <c r="G174">
        <v>3</v>
      </c>
      <c r="H174">
        <v>33.033000000000001</v>
      </c>
      <c r="I174" t="s">
        <v>17</v>
      </c>
      <c r="J174" s="14" t="s">
        <v>17</v>
      </c>
      <c r="K174" s="14" t="s">
        <v>17</v>
      </c>
      <c r="L174" s="14" t="s">
        <v>17</v>
      </c>
      <c r="M174" s="14" t="s">
        <v>17</v>
      </c>
      <c r="N174" s="14" t="s">
        <v>17</v>
      </c>
      <c r="O174" s="14" t="s">
        <v>17</v>
      </c>
      <c r="P174" s="14" t="s">
        <v>17</v>
      </c>
      <c r="Q174" s="14" t="s">
        <v>17</v>
      </c>
      <c r="R174" s="14" t="s">
        <v>17</v>
      </c>
      <c r="S174" s="14" t="s">
        <v>17</v>
      </c>
    </row>
    <row r="175" spans="1:19" x14ac:dyDescent="0.2">
      <c r="A175" t="s">
        <v>143</v>
      </c>
      <c r="B175" t="s">
        <v>185</v>
      </c>
      <c r="C175" s="137" t="s">
        <v>17</v>
      </c>
      <c r="D175" s="137" t="s">
        <v>17</v>
      </c>
      <c r="E175">
        <v>1975</v>
      </c>
      <c r="F175">
        <v>1</v>
      </c>
      <c r="G175">
        <v>4</v>
      </c>
      <c r="H175">
        <v>34.969000000000001</v>
      </c>
      <c r="I175" t="s">
        <v>17</v>
      </c>
      <c r="J175" s="14" t="s">
        <v>17</v>
      </c>
      <c r="K175" s="14" t="s">
        <v>17</v>
      </c>
      <c r="L175" s="14" t="s">
        <v>17</v>
      </c>
      <c r="M175" s="14" t="s">
        <v>17</v>
      </c>
      <c r="N175" s="14" t="s">
        <v>17</v>
      </c>
      <c r="O175" s="14" t="s">
        <v>17</v>
      </c>
      <c r="P175" s="14" t="s">
        <v>17</v>
      </c>
      <c r="Q175" s="14" t="s">
        <v>17</v>
      </c>
      <c r="R175" s="14" t="s">
        <v>17</v>
      </c>
      <c r="S175" s="14" t="s">
        <v>17</v>
      </c>
    </row>
    <row r="176" spans="1:19" x14ac:dyDescent="0.2">
      <c r="A176" t="s">
        <v>143</v>
      </c>
      <c r="B176" t="s">
        <v>185</v>
      </c>
      <c r="C176" s="137" t="s">
        <v>17</v>
      </c>
      <c r="D176" s="137" t="s">
        <v>17</v>
      </c>
      <c r="E176">
        <v>1975</v>
      </c>
      <c r="F176">
        <v>1</v>
      </c>
      <c r="G176">
        <v>5</v>
      </c>
      <c r="H176">
        <v>41.624000000000002</v>
      </c>
      <c r="I176" t="s">
        <v>17</v>
      </c>
      <c r="J176" s="14" t="s">
        <v>17</v>
      </c>
      <c r="K176" s="14" t="s">
        <v>17</v>
      </c>
      <c r="L176" s="14" t="s">
        <v>17</v>
      </c>
      <c r="M176" s="14" t="s">
        <v>17</v>
      </c>
      <c r="N176" s="14" t="s">
        <v>17</v>
      </c>
      <c r="O176" s="14" t="s">
        <v>17</v>
      </c>
      <c r="P176" s="14" t="s">
        <v>17</v>
      </c>
      <c r="Q176" s="14" t="s">
        <v>17</v>
      </c>
      <c r="R176" s="14" t="s">
        <v>17</v>
      </c>
      <c r="S176" s="14" t="s">
        <v>17</v>
      </c>
    </row>
    <row r="177" spans="1:19" x14ac:dyDescent="0.2">
      <c r="A177" t="s">
        <v>143</v>
      </c>
      <c r="B177" t="s">
        <v>185</v>
      </c>
      <c r="C177" s="137" t="s">
        <v>17</v>
      </c>
      <c r="D177" s="137" t="s">
        <v>17</v>
      </c>
      <c r="E177">
        <v>1975</v>
      </c>
      <c r="F177">
        <v>1</v>
      </c>
      <c r="G177">
        <v>6</v>
      </c>
      <c r="H177">
        <v>53.119</v>
      </c>
      <c r="I177" t="s">
        <v>17</v>
      </c>
      <c r="J177" s="14" t="s">
        <v>17</v>
      </c>
      <c r="K177" s="14" t="s">
        <v>17</v>
      </c>
      <c r="L177" s="14" t="s">
        <v>17</v>
      </c>
      <c r="M177" s="14" t="s">
        <v>17</v>
      </c>
      <c r="N177" s="14" t="s">
        <v>17</v>
      </c>
      <c r="O177" s="14" t="s">
        <v>17</v>
      </c>
      <c r="P177" s="14" t="s">
        <v>17</v>
      </c>
      <c r="Q177" s="14" t="s">
        <v>17</v>
      </c>
      <c r="R177" s="14" t="s">
        <v>17</v>
      </c>
      <c r="S177" s="14" t="s">
        <v>17</v>
      </c>
    </row>
    <row r="178" spans="1:19" x14ac:dyDescent="0.2">
      <c r="A178" t="s">
        <v>143</v>
      </c>
      <c r="B178" t="s">
        <v>185</v>
      </c>
      <c r="C178" s="137" t="s">
        <v>17</v>
      </c>
      <c r="D178" s="137" t="s">
        <v>17</v>
      </c>
      <c r="E178">
        <v>1975</v>
      </c>
      <c r="F178">
        <v>1</v>
      </c>
      <c r="G178">
        <v>7</v>
      </c>
      <c r="H178">
        <v>47.552999999999997</v>
      </c>
      <c r="I178" t="s">
        <v>17</v>
      </c>
      <c r="J178" s="14" t="s">
        <v>17</v>
      </c>
      <c r="K178" s="14" t="s">
        <v>17</v>
      </c>
      <c r="L178" s="14" t="s">
        <v>17</v>
      </c>
      <c r="M178" s="14" t="s">
        <v>17</v>
      </c>
      <c r="N178" s="14" t="s">
        <v>17</v>
      </c>
      <c r="O178" s="14" t="s">
        <v>17</v>
      </c>
      <c r="P178" s="14" t="s">
        <v>17</v>
      </c>
      <c r="Q178" s="14" t="s">
        <v>17</v>
      </c>
      <c r="R178" s="14" t="s">
        <v>17</v>
      </c>
      <c r="S178" s="14" t="s">
        <v>17</v>
      </c>
    </row>
    <row r="179" spans="1:19" x14ac:dyDescent="0.2">
      <c r="A179" t="s">
        <v>143</v>
      </c>
      <c r="B179" t="s">
        <v>185</v>
      </c>
      <c r="C179" s="137" t="s">
        <v>17</v>
      </c>
      <c r="D179" s="137" t="s">
        <v>17</v>
      </c>
      <c r="E179">
        <v>1975</v>
      </c>
      <c r="F179">
        <v>1</v>
      </c>
      <c r="G179">
        <v>8</v>
      </c>
      <c r="H179">
        <v>49.368000000000002</v>
      </c>
      <c r="I179" t="s">
        <v>17</v>
      </c>
      <c r="J179" s="14" t="s">
        <v>17</v>
      </c>
      <c r="K179" s="14" t="s">
        <v>17</v>
      </c>
      <c r="L179" s="14" t="s">
        <v>17</v>
      </c>
      <c r="M179" s="14" t="s">
        <v>17</v>
      </c>
      <c r="N179" s="14" t="s">
        <v>17</v>
      </c>
      <c r="O179" s="14" t="s">
        <v>17</v>
      </c>
      <c r="P179" s="14" t="s">
        <v>17</v>
      </c>
      <c r="Q179" s="14" t="s">
        <v>17</v>
      </c>
      <c r="R179" s="14" t="s">
        <v>17</v>
      </c>
      <c r="S179" s="14" t="s">
        <v>17</v>
      </c>
    </row>
    <row r="180" spans="1:19" x14ac:dyDescent="0.2">
      <c r="A180" t="s">
        <v>143</v>
      </c>
      <c r="B180" t="s">
        <v>185</v>
      </c>
      <c r="C180" s="137" t="s">
        <v>17</v>
      </c>
      <c r="D180" s="137" t="s">
        <v>17</v>
      </c>
      <c r="E180">
        <v>1975</v>
      </c>
      <c r="F180">
        <v>1</v>
      </c>
      <c r="G180">
        <v>9</v>
      </c>
      <c r="H180">
        <v>43.680999999999997</v>
      </c>
      <c r="I180" t="s">
        <v>17</v>
      </c>
      <c r="J180" s="14" t="s">
        <v>17</v>
      </c>
      <c r="K180" s="14" t="s">
        <v>17</v>
      </c>
      <c r="L180" s="14" t="s">
        <v>17</v>
      </c>
      <c r="M180" s="14" t="s">
        <v>17</v>
      </c>
      <c r="N180" s="14" t="s">
        <v>17</v>
      </c>
      <c r="O180" s="14" t="s">
        <v>17</v>
      </c>
      <c r="P180" s="14" t="s">
        <v>17</v>
      </c>
      <c r="Q180" s="14" t="s">
        <v>17</v>
      </c>
      <c r="R180" s="14" t="s">
        <v>17</v>
      </c>
      <c r="S180" s="14" t="s">
        <v>17</v>
      </c>
    </row>
    <row r="181" spans="1:19" x14ac:dyDescent="0.2">
      <c r="A181" t="s">
        <v>143</v>
      </c>
      <c r="B181" t="s">
        <v>185</v>
      </c>
      <c r="C181" s="137" t="s">
        <v>17</v>
      </c>
      <c r="D181" s="137" t="s">
        <v>17</v>
      </c>
      <c r="E181">
        <v>1975</v>
      </c>
      <c r="F181">
        <v>1</v>
      </c>
      <c r="G181">
        <v>10</v>
      </c>
      <c r="H181">
        <v>42.591999999999999</v>
      </c>
      <c r="I181" t="s">
        <v>17</v>
      </c>
      <c r="J181" s="14" t="s">
        <v>17</v>
      </c>
      <c r="K181" s="14" t="s">
        <v>17</v>
      </c>
      <c r="L181" s="14" t="s">
        <v>17</v>
      </c>
      <c r="M181" s="14" t="s">
        <v>17</v>
      </c>
      <c r="N181" s="14" t="s">
        <v>17</v>
      </c>
      <c r="O181" s="14" t="s">
        <v>17</v>
      </c>
      <c r="P181" s="14" t="s">
        <v>17</v>
      </c>
      <c r="Q181" s="14" t="s">
        <v>17</v>
      </c>
      <c r="R181" s="14" t="s">
        <v>17</v>
      </c>
      <c r="S181" s="14" t="s">
        <v>17</v>
      </c>
    </row>
    <row r="182" spans="1:19" x14ac:dyDescent="0.2">
      <c r="A182" t="s">
        <v>143</v>
      </c>
      <c r="B182" t="s">
        <v>185</v>
      </c>
      <c r="C182" s="137" t="s">
        <v>17</v>
      </c>
      <c r="D182" s="137" t="s">
        <v>17</v>
      </c>
      <c r="E182">
        <v>1975</v>
      </c>
      <c r="F182">
        <v>1</v>
      </c>
      <c r="G182">
        <v>11</v>
      </c>
      <c r="H182">
        <v>49.005000000000003</v>
      </c>
      <c r="I182" t="s">
        <v>17</v>
      </c>
      <c r="J182" s="14" t="s">
        <v>17</v>
      </c>
      <c r="K182" s="14" t="s">
        <v>17</v>
      </c>
      <c r="L182" s="14" t="s">
        <v>17</v>
      </c>
      <c r="M182" s="14" t="s">
        <v>17</v>
      </c>
      <c r="N182" s="14" t="s">
        <v>17</v>
      </c>
      <c r="O182" s="14" t="s">
        <v>17</v>
      </c>
      <c r="P182" s="14" t="s">
        <v>17</v>
      </c>
      <c r="Q182" s="14" t="s">
        <v>17</v>
      </c>
      <c r="R182" s="14" t="s">
        <v>17</v>
      </c>
      <c r="S182" s="14" t="s">
        <v>17</v>
      </c>
    </row>
    <row r="183" spans="1:19" x14ac:dyDescent="0.2">
      <c r="A183" t="s">
        <v>143</v>
      </c>
      <c r="B183" t="s">
        <v>185</v>
      </c>
      <c r="C183" s="137" t="s">
        <v>17</v>
      </c>
      <c r="D183" s="137" t="s">
        <v>17</v>
      </c>
      <c r="E183">
        <v>1975</v>
      </c>
      <c r="F183">
        <v>1</v>
      </c>
      <c r="G183">
        <v>12</v>
      </c>
      <c r="H183">
        <v>45.253999999999998</v>
      </c>
      <c r="I183" t="s">
        <v>17</v>
      </c>
      <c r="J183" s="14" t="s">
        <v>17</v>
      </c>
      <c r="K183" s="14" t="s">
        <v>17</v>
      </c>
      <c r="L183" s="14" t="s">
        <v>17</v>
      </c>
      <c r="M183" s="14" t="s">
        <v>17</v>
      </c>
      <c r="N183" s="14" t="s">
        <v>17</v>
      </c>
      <c r="O183" s="14" t="s">
        <v>17</v>
      </c>
      <c r="P183" s="14" t="s">
        <v>17</v>
      </c>
      <c r="Q183" s="14" t="s">
        <v>17</v>
      </c>
      <c r="R183" s="14" t="s">
        <v>17</v>
      </c>
      <c r="S183" s="14" t="s">
        <v>17</v>
      </c>
    </row>
    <row r="184" spans="1:19" x14ac:dyDescent="0.2">
      <c r="A184" t="s">
        <v>143</v>
      </c>
      <c r="B184" t="s">
        <v>185</v>
      </c>
      <c r="C184" s="137" t="s">
        <v>17</v>
      </c>
      <c r="D184" s="137" t="s">
        <v>17</v>
      </c>
      <c r="E184">
        <v>1975</v>
      </c>
      <c r="F184">
        <v>1</v>
      </c>
      <c r="G184">
        <v>13</v>
      </c>
      <c r="H184">
        <v>52.151000000000003</v>
      </c>
      <c r="I184" t="s">
        <v>17</v>
      </c>
      <c r="J184" s="14" t="s">
        <v>17</v>
      </c>
      <c r="K184" s="14" t="s">
        <v>17</v>
      </c>
      <c r="L184" s="14" t="s">
        <v>17</v>
      </c>
      <c r="M184" s="14" t="s">
        <v>17</v>
      </c>
      <c r="N184" s="14" t="s">
        <v>17</v>
      </c>
      <c r="O184" s="14" t="s">
        <v>17</v>
      </c>
      <c r="P184" s="14" t="s">
        <v>17</v>
      </c>
      <c r="Q184" s="14" t="s">
        <v>17</v>
      </c>
      <c r="R184" s="14" t="s">
        <v>17</v>
      </c>
      <c r="S184" s="14" t="s">
        <v>17</v>
      </c>
    </row>
    <row r="185" spans="1:19" x14ac:dyDescent="0.2">
      <c r="A185" t="s">
        <v>143</v>
      </c>
      <c r="B185" t="s">
        <v>185</v>
      </c>
      <c r="C185" s="137" t="s">
        <v>17</v>
      </c>
      <c r="D185" s="137" t="s">
        <v>17</v>
      </c>
      <c r="E185">
        <v>1975</v>
      </c>
      <c r="F185">
        <v>1</v>
      </c>
      <c r="G185">
        <v>14</v>
      </c>
      <c r="H185">
        <v>46.706000000000003</v>
      </c>
      <c r="I185" t="s">
        <v>17</v>
      </c>
      <c r="J185" s="14" t="s">
        <v>17</v>
      </c>
      <c r="K185" s="14" t="s">
        <v>17</v>
      </c>
      <c r="L185" s="14" t="s">
        <v>17</v>
      </c>
      <c r="M185" s="14" t="s">
        <v>17</v>
      </c>
      <c r="N185" s="14" t="s">
        <v>17</v>
      </c>
      <c r="O185" s="14" t="s">
        <v>17</v>
      </c>
      <c r="P185" s="14" t="s">
        <v>17</v>
      </c>
      <c r="Q185" s="14" t="s">
        <v>17</v>
      </c>
      <c r="R185" s="14" t="s">
        <v>17</v>
      </c>
      <c r="S185" s="14" t="s">
        <v>17</v>
      </c>
    </row>
    <row r="186" spans="1:19" x14ac:dyDescent="0.2">
      <c r="A186" t="s">
        <v>143</v>
      </c>
      <c r="B186" t="s">
        <v>185</v>
      </c>
      <c r="C186" s="137" t="s">
        <v>17</v>
      </c>
      <c r="D186" s="137" t="s">
        <v>17</v>
      </c>
      <c r="E186">
        <v>1975</v>
      </c>
      <c r="F186">
        <v>2</v>
      </c>
      <c r="G186">
        <v>1</v>
      </c>
      <c r="H186">
        <v>27.103999999999999</v>
      </c>
      <c r="I186" t="s">
        <v>17</v>
      </c>
      <c r="J186" s="14" t="s">
        <v>17</v>
      </c>
      <c r="K186" s="14" t="s">
        <v>17</v>
      </c>
      <c r="L186" s="14" t="s">
        <v>17</v>
      </c>
      <c r="M186" s="14" t="s">
        <v>17</v>
      </c>
      <c r="N186" s="14" t="s">
        <v>17</v>
      </c>
      <c r="O186" s="14" t="s">
        <v>17</v>
      </c>
      <c r="P186" s="14" t="s">
        <v>17</v>
      </c>
      <c r="Q186" s="14" t="s">
        <v>17</v>
      </c>
      <c r="R186" s="14" t="s">
        <v>17</v>
      </c>
      <c r="S186" s="14" t="s">
        <v>17</v>
      </c>
    </row>
    <row r="187" spans="1:19" x14ac:dyDescent="0.2">
      <c r="A187" t="s">
        <v>143</v>
      </c>
      <c r="B187" t="s">
        <v>185</v>
      </c>
      <c r="C187" s="137" t="s">
        <v>17</v>
      </c>
      <c r="D187" s="137" t="s">
        <v>17</v>
      </c>
      <c r="E187">
        <v>1975</v>
      </c>
      <c r="F187">
        <v>2</v>
      </c>
      <c r="G187">
        <v>2</v>
      </c>
      <c r="H187">
        <v>26.135999999999999</v>
      </c>
      <c r="I187" t="s">
        <v>17</v>
      </c>
      <c r="J187" s="14" t="s">
        <v>17</v>
      </c>
      <c r="K187" s="14" t="s">
        <v>17</v>
      </c>
      <c r="L187" s="14" t="s">
        <v>17</v>
      </c>
      <c r="M187" s="14" t="s">
        <v>17</v>
      </c>
      <c r="N187" s="14" t="s">
        <v>17</v>
      </c>
      <c r="O187" s="14" t="s">
        <v>17</v>
      </c>
      <c r="P187" s="14" t="s">
        <v>17</v>
      </c>
      <c r="Q187" s="14" t="s">
        <v>17</v>
      </c>
      <c r="R187" s="14" t="s">
        <v>17</v>
      </c>
      <c r="S187" s="14" t="s">
        <v>17</v>
      </c>
    </row>
    <row r="188" spans="1:19" x14ac:dyDescent="0.2">
      <c r="A188" t="s">
        <v>143</v>
      </c>
      <c r="B188" t="s">
        <v>185</v>
      </c>
      <c r="C188" s="137" t="s">
        <v>17</v>
      </c>
      <c r="D188" s="137" t="s">
        <v>17</v>
      </c>
      <c r="E188">
        <v>1975</v>
      </c>
      <c r="F188">
        <v>2</v>
      </c>
      <c r="G188">
        <v>3</v>
      </c>
      <c r="H188">
        <v>31.46</v>
      </c>
      <c r="I188" t="s">
        <v>17</v>
      </c>
      <c r="J188" s="14" t="s">
        <v>17</v>
      </c>
      <c r="K188" s="14" t="s">
        <v>17</v>
      </c>
      <c r="L188" s="14" t="s">
        <v>17</v>
      </c>
      <c r="M188" s="14" t="s">
        <v>17</v>
      </c>
      <c r="N188" s="14" t="s">
        <v>17</v>
      </c>
      <c r="O188" s="14" t="s">
        <v>17</v>
      </c>
      <c r="P188" s="14" t="s">
        <v>17</v>
      </c>
      <c r="Q188" s="14" t="s">
        <v>17</v>
      </c>
      <c r="R188" s="14" t="s">
        <v>17</v>
      </c>
      <c r="S188" s="14" t="s">
        <v>17</v>
      </c>
    </row>
    <row r="189" spans="1:19" x14ac:dyDescent="0.2">
      <c r="A189" t="s">
        <v>143</v>
      </c>
      <c r="B189" t="s">
        <v>185</v>
      </c>
      <c r="C189" s="137" t="s">
        <v>17</v>
      </c>
      <c r="D189" s="137" t="s">
        <v>17</v>
      </c>
      <c r="E189">
        <v>1975</v>
      </c>
      <c r="F189">
        <v>2</v>
      </c>
      <c r="G189">
        <v>4</v>
      </c>
      <c r="H189">
        <v>43.317999999999998</v>
      </c>
      <c r="I189" t="s">
        <v>17</v>
      </c>
      <c r="J189" s="14" t="s">
        <v>17</v>
      </c>
      <c r="K189" s="14" t="s">
        <v>17</v>
      </c>
      <c r="L189" s="14" t="s">
        <v>17</v>
      </c>
      <c r="M189" s="14" t="s">
        <v>17</v>
      </c>
      <c r="N189" s="14" t="s">
        <v>17</v>
      </c>
      <c r="O189" s="14" t="s">
        <v>17</v>
      </c>
      <c r="P189" s="14" t="s">
        <v>17</v>
      </c>
      <c r="Q189" s="14" t="s">
        <v>17</v>
      </c>
      <c r="R189" s="14" t="s">
        <v>17</v>
      </c>
      <c r="S189" s="14" t="s">
        <v>17</v>
      </c>
    </row>
    <row r="190" spans="1:19" x14ac:dyDescent="0.2">
      <c r="A190" t="s">
        <v>143</v>
      </c>
      <c r="B190" t="s">
        <v>185</v>
      </c>
      <c r="C190" s="137" t="s">
        <v>17</v>
      </c>
      <c r="D190" s="137" t="s">
        <v>17</v>
      </c>
      <c r="E190">
        <v>1975</v>
      </c>
      <c r="F190">
        <v>2</v>
      </c>
      <c r="G190">
        <v>5</v>
      </c>
      <c r="H190">
        <v>46.706000000000003</v>
      </c>
      <c r="I190" t="s">
        <v>17</v>
      </c>
      <c r="J190" s="14" t="s">
        <v>17</v>
      </c>
      <c r="K190" s="14" t="s">
        <v>17</v>
      </c>
      <c r="L190" s="14" t="s">
        <v>17</v>
      </c>
      <c r="M190" s="14" t="s">
        <v>17</v>
      </c>
      <c r="N190" s="14" t="s">
        <v>17</v>
      </c>
      <c r="O190" s="14" t="s">
        <v>17</v>
      </c>
      <c r="P190" s="14" t="s">
        <v>17</v>
      </c>
      <c r="Q190" s="14" t="s">
        <v>17</v>
      </c>
      <c r="R190" s="14" t="s">
        <v>17</v>
      </c>
      <c r="S190" s="14" t="s">
        <v>17</v>
      </c>
    </row>
    <row r="191" spans="1:19" x14ac:dyDescent="0.2">
      <c r="A191" t="s">
        <v>143</v>
      </c>
      <c r="B191" t="s">
        <v>185</v>
      </c>
      <c r="C191" s="137" t="s">
        <v>17</v>
      </c>
      <c r="D191" s="137" t="s">
        <v>17</v>
      </c>
      <c r="E191">
        <v>1975</v>
      </c>
      <c r="F191">
        <v>2</v>
      </c>
      <c r="G191">
        <v>6</v>
      </c>
      <c r="H191">
        <v>52.393000000000001</v>
      </c>
      <c r="I191" t="s">
        <v>17</v>
      </c>
      <c r="J191" s="14" t="s">
        <v>17</v>
      </c>
      <c r="K191" s="14" t="s">
        <v>17</v>
      </c>
      <c r="L191" s="14" t="s">
        <v>17</v>
      </c>
      <c r="M191" s="14" t="s">
        <v>17</v>
      </c>
      <c r="N191" s="14" t="s">
        <v>17</v>
      </c>
      <c r="O191" s="14" t="s">
        <v>17</v>
      </c>
      <c r="P191" s="14" t="s">
        <v>17</v>
      </c>
      <c r="Q191" s="14" t="s">
        <v>17</v>
      </c>
      <c r="R191" s="14" t="s">
        <v>17</v>
      </c>
      <c r="S191" s="14" t="s">
        <v>17</v>
      </c>
    </row>
    <row r="192" spans="1:19" x14ac:dyDescent="0.2">
      <c r="A192" t="s">
        <v>143</v>
      </c>
      <c r="B192" t="s">
        <v>185</v>
      </c>
      <c r="C192" s="137" t="s">
        <v>17</v>
      </c>
      <c r="D192" s="137" t="s">
        <v>17</v>
      </c>
      <c r="E192">
        <v>1975</v>
      </c>
      <c r="F192">
        <v>2</v>
      </c>
      <c r="G192">
        <v>7</v>
      </c>
      <c r="H192">
        <v>52.514000000000003</v>
      </c>
      <c r="I192" t="s">
        <v>17</v>
      </c>
      <c r="J192" s="14" t="s">
        <v>17</v>
      </c>
      <c r="K192" s="14" t="s">
        <v>17</v>
      </c>
      <c r="L192" s="14" t="s">
        <v>17</v>
      </c>
      <c r="M192" s="14" t="s">
        <v>17</v>
      </c>
      <c r="N192" s="14" t="s">
        <v>17</v>
      </c>
      <c r="O192" s="14" t="s">
        <v>17</v>
      </c>
      <c r="P192" s="14" t="s">
        <v>17</v>
      </c>
      <c r="Q192" s="14" t="s">
        <v>17</v>
      </c>
      <c r="R192" s="14" t="s">
        <v>17</v>
      </c>
      <c r="S192" s="14" t="s">
        <v>17</v>
      </c>
    </row>
    <row r="193" spans="1:19" x14ac:dyDescent="0.2">
      <c r="A193" t="s">
        <v>143</v>
      </c>
      <c r="B193" t="s">
        <v>185</v>
      </c>
      <c r="C193" s="137" t="s">
        <v>17</v>
      </c>
      <c r="D193" s="137" t="s">
        <v>17</v>
      </c>
      <c r="E193">
        <v>1975</v>
      </c>
      <c r="F193">
        <v>2</v>
      </c>
      <c r="G193">
        <v>8</v>
      </c>
      <c r="H193">
        <v>50.82</v>
      </c>
      <c r="I193" t="s">
        <v>17</v>
      </c>
      <c r="J193" s="14" t="s">
        <v>17</v>
      </c>
      <c r="K193" s="14" t="s">
        <v>17</v>
      </c>
      <c r="L193" s="14" t="s">
        <v>17</v>
      </c>
      <c r="M193" s="14" t="s">
        <v>17</v>
      </c>
      <c r="N193" s="14" t="s">
        <v>17</v>
      </c>
      <c r="O193" s="14" t="s">
        <v>17</v>
      </c>
      <c r="P193" s="14" t="s">
        <v>17</v>
      </c>
      <c r="Q193" s="14" t="s">
        <v>17</v>
      </c>
      <c r="R193" s="14" t="s">
        <v>17</v>
      </c>
      <c r="S193" s="14" t="s">
        <v>17</v>
      </c>
    </row>
    <row r="194" spans="1:19" x14ac:dyDescent="0.2">
      <c r="A194" t="s">
        <v>143</v>
      </c>
      <c r="B194" t="s">
        <v>185</v>
      </c>
      <c r="C194" s="137" t="s">
        <v>17</v>
      </c>
      <c r="D194" s="137" t="s">
        <v>17</v>
      </c>
      <c r="E194">
        <v>1975</v>
      </c>
      <c r="F194">
        <v>2</v>
      </c>
      <c r="G194">
        <v>9</v>
      </c>
      <c r="H194">
        <v>45.375</v>
      </c>
      <c r="I194" t="s">
        <v>17</v>
      </c>
      <c r="J194" s="14" t="s">
        <v>17</v>
      </c>
      <c r="K194" s="14" t="s">
        <v>17</v>
      </c>
      <c r="L194" s="14" t="s">
        <v>17</v>
      </c>
      <c r="M194" s="14" t="s">
        <v>17</v>
      </c>
      <c r="N194" s="14" t="s">
        <v>17</v>
      </c>
      <c r="O194" s="14" t="s">
        <v>17</v>
      </c>
      <c r="P194" s="14" t="s">
        <v>17</v>
      </c>
      <c r="Q194" s="14" t="s">
        <v>17</v>
      </c>
      <c r="R194" s="14" t="s">
        <v>17</v>
      </c>
      <c r="S194" s="14" t="s">
        <v>17</v>
      </c>
    </row>
    <row r="195" spans="1:19" x14ac:dyDescent="0.2">
      <c r="A195" t="s">
        <v>143</v>
      </c>
      <c r="B195" t="s">
        <v>185</v>
      </c>
      <c r="C195" s="137" t="s">
        <v>17</v>
      </c>
      <c r="D195" s="137" t="s">
        <v>17</v>
      </c>
      <c r="E195">
        <v>1975</v>
      </c>
      <c r="F195">
        <v>2</v>
      </c>
      <c r="G195">
        <v>10</v>
      </c>
      <c r="H195">
        <v>46.100999999999999</v>
      </c>
      <c r="I195" t="s">
        <v>17</v>
      </c>
      <c r="J195" s="14" t="s">
        <v>17</v>
      </c>
      <c r="K195" s="14" t="s">
        <v>17</v>
      </c>
      <c r="L195" s="14" t="s">
        <v>17</v>
      </c>
      <c r="M195" s="14" t="s">
        <v>17</v>
      </c>
      <c r="N195" s="14" t="s">
        <v>17</v>
      </c>
      <c r="O195" s="14" t="s">
        <v>17</v>
      </c>
      <c r="P195" s="14" t="s">
        <v>17</v>
      </c>
      <c r="Q195" s="14" t="s">
        <v>17</v>
      </c>
      <c r="R195" s="14" t="s">
        <v>17</v>
      </c>
      <c r="S195" s="14" t="s">
        <v>17</v>
      </c>
    </row>
    <row r="196" spans="1:19" x14ac:dyDescent="0.2">
      <c r="A196" t="s">
        <v>143</v>
      </c>
      <c r="B196" t="s">
        <v>185</v>
      </c>
      <c r="C196" s="137" t="s">
        <v>17</v>
      </c>
      <c r="D196" s="137" t="s">
        <v>17</v>
      </c>
      <c r="E196">
        <v>1975</v>
      </c>
      <c r="F196">
        <v>2</v>
      </c>
      <c r="G196">
        <v>11</v>
      </c>
      <c r="H196">
        <v>43.802</v>
      </c>
      <c r="I196" t="s">
        <v>17</v>
      </c>
      <c r="J196" s="14" t="s">
        <v>17</v>
      </c>
      <c r="K196" s="14" t="s">
        <v>17</v>
      </c>
      <c r="L196" s="14" t="s">
        <v>17</v>
      </c>
      <c r="M196" s="14" t="s">
        <v>17</v>
      </c>
      <c r="N196" s="14" t="s">
        <v>17</v>
      </c>
      <c r="O196" s="14" t="s">
        <v>17</v>
      </c>
      <c r="P196" s="14" t="s">
        <v>17</v>
      </c>
      <c r="Q196" s="14" t="s">
        <v>17</v>
      </c>
      <c r="R196" s="14" t="s">
        <v>17</v>
      </c>
      <c r="S196" s="14" t="s">
        <v>17</v>
      </c>
    </row>
    <row r="197" spans="1:19" x14ac:dyDescent="0.2">
      <c r="A197" t="s">
        <v>143</v>
      </c>
      <c r="B197" t="s">
        <v>185</v>
      </c>
      <c r="C197" s="137" t="s">
        <v>17</v>
      </c>
      <c r="D197" s="137" t="s">
        <v>17</v>
      </c>
      <c r="E197">
        <v>1975</v>
      </c>
      <c r="F197">
        <v>2</v>
      </c>
      <c r="G197">
        <v>12</v>
      </c>
      <c r="H197">
        <v>49.005000000000003</v>
      </c>
      <c r="I197" t="s">
        <v>17</v>
      </c>
      <c r="J197" s="14" t="s">
        <v>17</v>
      </c>
      <c r="K197" s="14" t="s">
        <v>17</v>
      </c>
      <c r="L197" s="14" t="s">
        <v>17</v>
      </c>
      <c r="M197" s="14" t="s">
        <v>17</v>
      </c>
      <c r="N197" s="14" t="s">
        <v>17</v>
      </c>
      <c r="O197" s="14" t="s">
        <v>17</v>
      </c>
      <c r="P197" s="14" t="s">
        <v>17</v>
      </c>
      <c r="Q197" s="14" t="s">
        <v>17</v>
      </c>
      <c r="R197" s="14" t="s">
        <v>17</v>
      </c>
      <c r="S197" s="14" t="s">
        <v>17</v>
      </c>
    </row>
    <row r="198" spans="1:19" x14ac:dyDescent="0.2">
      <c r="A198" t="s">
        <v>143</v>
      </c>
      <c r="B198" t="s">
        <v>185</v>
      </c>
      <c r="C198" s="137" t="s">
        <v>17</v>
      </c>
      <c r="D198" s="137" t="s">
        <v>17</v>
      </c>
      <c r="E198">
        <v>1975</v>
      </c>
      <c r="F198">
        <v>2</v>
      </c>
      <c r="G198">
        <v>13</v>
      </c>
      <c r="H198">
        <v>48.4</v>
      </c>
      <c r="I198" t="s">
        <v>17</v>
      </c>
      <c r="J198" s="14" t="s">
        <v>17</v>
      </c>
      <c r="K198" s="14" t="s">
        <v>17</v>
      </c>
      <c r="L198" s="14" t="s">
        <v>17</v>
      </c>
      <c r="M198" s="14" t="s">
        <v>17</v>
      </c>
      <c r="N198" s="14" t="s">
        <v>17</v>
      </c>
      <c r="O198" s="14" t="s">
        <v>17</v>
      </c>
      <c r="P198" s="14" t="s">
        <v>17</v>
      </c>
      <c r="Q198" s="14" t="s">
        <v>17</v>
      </c>
      <c r="R198" s="14" t="s">
        <v>17</v>
      </c>
      <c r="S198" s="14" t="s">
        <v>17</v>
      </c>
    </row>
    <row r="199" spans="1:19" x14ac:dyDescent="0.2">
      <c r="A199" t="s">
        <v>143</v>
      </c>
      <c r="B199" t="s">
        <v>185</v>
      </c>
      <c r="C199" s="137" t="s">
        <v>17</v>
      </c>
      <c r="D199" s="137" t="s">
        <v>17</v>
      </c>
      <c r="E199">
        <v>1975</v>
      </c>
      <c r="F199">
        <v>2</v>
      </c>
      <c r="G199">
        <v>14</v>
      </c>
      <c r="H199">
        <v>45.859000000000002</v>
      </c>
      <c r="I199" t="s">
        <v>17</v>
      </c>
      <c r="J199" s="14" t="s">
        <v>17</v>
      </c>
      <c r="K199" s="14" t="s">
        <v>17</v>
      </c>
      <c r="L199" s="14" t="s">
        <v>17</v>
      </c>
      <c r="M199" s="14" t="s">
        <v>17</v>
      </c>
      <c r="N199" s="14" t="s">
        <v>17</v>
      </c>
      <c r="O199" s="14" t="s">
        <v>17</v>
      </c>
      <c r="P199" s="14" t="s">
        <v>17</v>
      </c>
      <c r="Q199" s="14" t="s">
        <v>17</v>
      </c>
      <c r="R199" s="14" t="s">
        <v>17</v>
      </c>
      <c r="S199" s="14" t="s">
        <v>17</v>
      </c>
    </row>
    <row r="200" spans="1:19" x14ac:dyDescent="0.2">
      <c r="A200" t="s">
        <v>143</v>
      </c>
      <c r="B200" t="s">
        <v>185</v>
      </c>
      <c r="C200" s="137" t="s">
        <v>17</v>
      </c>
      <c r="D200" s="137" t="s">
        <v>17</v>
      </c>
      <c r="E200">
        <v>1975</v>
      </c>
      <c r="F200">
        <v>3</v>
      </c>
      <c r="G200">
        <v>1</v>
      </c>
      <c r="H200">
        <v>31.218</v>
      </c>
      <c r="I200" t="s">
        <v>17</v>
      </c>
      <c r="J200" s="14" t="s">
        <v>17</v>
      </c>
      <c r="K200" s="14" t="s">
        <v>17</v>
      </c>
      <c r="L200" s="14" t="s">
        <v>17</v>
      </c>
      <c r="M200" s="14" t="s">
        <v>17</v>
      </c>
      <c r="N200" s="14" t="s">
        <v>17</v>
      </c>
      <c r="O200" s="14" t="s">
        <v>17</v>
      </c>
      <c r="P200" s="14" t="s">
        <v>17</v>
      </c>
      <c r="Q200" s="14" t="s">
        <v>17</v>
      </c>
      <c r="R200" s="14" t="s">
        <v>17</v>
      </c>
      <c r="S200" s="14" t="s">
        <v>17</v>
      </c>
    </row>
    <row r="201" spans="1:19" x14ac:dyDescent="0.2">
      <c r="A201" t="s">
        <v>143</v>
      </c>
      <c r="B201" t="s">
        <v>185</v>
      </c>
      <c r="C201" s="137" t="s">
        <v>17</v>
      </c>
      <c r="D201" s="137" t="s">
        <v>17</v>
      </c>
      <c r="E201">
        <v>1975</v>
      </c>
      <c r="F201">
        <v>3</v>
      </c>
      <c r="G201">
        <v>2</v>
      </c>
      <c r="H201">
        <v>26.741</v>
      </c>
      <c r="I201" t="s">
        <v>17</v>
      </c>
      <c r="J201" s="14" t="s">
        <v>17</v>
      </c>
      <c r="K201" s="14" t="s">
        <v>17</v>
      </c>
      <c r="L201" s="14" t="s">
        <v>17</v>
      </c>
      <c r="M201" s="14" t="s">
        <v>17</v>
      </c>
      <c r="N201" s="14" t="s">
        <v>17</v>
      </c>
      <c r="O201" s="14" t="s">
        <v>17</v>
      </c>
      <c r="P201" s="14" t="s">
        <v>17</v>
      </c>
      <c r="Q201" s="14" t="s">
        <v>17</v>
      </c>
      <c r="R201" s="14" t="s">
        <v>17</v>
      </c>
      <c r="S201" s="14" t="s">
        <v>17</v>
      </c>
    </row>
    <row r="202" spans="1:19" x14ac:dyDescent="0.2">
      <c r="A202" t="s">
        <v>143</v>
      </c>
      <c r="B202" t="s">
        <v>185</v>
      </c>
      <c r="C202" s="137" t="s">
        <v>17</v>
      </c>
      <c r="D202" s="137" t="s">
        <v>17</v>
      </c>
      <c r="E202">
        <v>1975</v>
      </c>
      <c r="F202">
        <v>3</v>
      </c>
      <c r="G202">
        <v>3</v>
      </c>
      <c r="H202">
        <v>34.122</v>
      </c>
      <c r="I202" t="s">
        <v>17</v>
      </c>
      <c r="J202" s="14" t="s">
        <v>17</v>
      </c>
      <c r="K202" s="14" t="s">
        <v>17</v>
      </c>
      <c r="L202" s="14" t="s">
        <v>17</v>
      </c>
      <c r="M202" s="14" t="s">
        <v>17</v>
      </c>
      <c r="N202" s="14" t="s">
        <v>17</v>
      </c>
      <c r="O202" s="14" t="s">
        <v>17</v>
      </c>
      <c r="P202" s="14" t="s">
        <v>17</v>
      </c>
      <c r="Q202" s="14" t="s">
        <v>17</v>
      </c>
      <c r="R202" s="14" t="s">
        <v>17</v>
      </c>
      <c r="S202" s="14" t="s">
        <v>17</v>
      </c>
    </row>
    <row r="203" spans="1:19" x14ac:dyDescent="0.2">
      <c r="A203" t="s">
        <v>143</v>
      </c>
      <c r="B203" t="s">
        <v>185</v>
      </c>
      <c r="C203" s="137" t="s">
        <v>17</v>
      </c>
      <c r="D203" s="137" t="s">
        <v>17</v>
      </c>
      <c r="E203">
        <v>1975</v>
      </c>
      <c r="F203">
        <v>3</v>
      </c>
      <c r="G203">
        <v>4</v>
      </c>
      <c r="H203">
        <v>38.478000000000002</v>
      </c>
      <c r="I203" t="s">
        <v>17</v>
      </c>
      <c r="J203" s="14" t="s">
        <v>17</v>
      </c>
      <c r="K203" s="14" t="s">
        <v>17</v>
      </c>
      <c r="L203" s="14" t="s">
        <v>17</v>
      </c>
      <c r="M203" s="14" t="s">
        <v>17</v>
      </c>
      <c r="N203" s="14" t="s">
        <v>17</v>
      </c>
      <c r="O203" s="14" t="s">
        <v>17</v>
      </c>
      <c r="P203" s="14" t="s">
        <v>17</v>
      </c>
      <c r="Q203" s="14" t="s">
        <v>17</v>
      </c>
      <c r="R203" s="14" t="s">
        <v>17</v>
      </c>
      <c r="S203" s="14" t="s">
        <v>17</v>
      </c>
    </row>
    <row r="204" spans="1:19" x14ac:dyDescent="0.2">
      <c r="A204" t="s">
        <v>143</v>
      </c>
      <c r="B204" t="s">
        <v>185</v>
      </c>
      <c r="C204" s="137" t="s">
        <v>17</v>
      </c>
      <c r="D204" s="137" t="s">
        <v>17</v>
      </c>
      <c r="E204">
        <v>1975</v>
      </c>
      <c r="F204">
        <v>3</v>
      </c>
      <c r="G204">
        <v>5</v>
      </c>
      <c r="H204">
        <v>48.762999999999998</v>
      </c>
      <c r="I204" t="s">
        <v>17</v>
      </c>
      <c r="J204" s="14" t="s">
        <v>17</v>
      </c>
      <c r="K204" s="14" t="s">
        <v>17</v>
      </c>
      <c r="L204" s="14" t="s">
        <v>17</v>
      </c>
      <c r="M204" s="14" t="s">
        <v>17</v>
      </c>
      <c r="N204" s="14" t="s">
        <v>17</v>
      </c>
      <c r="O204" s="14" t="s">
        <v>17</v>
      </c>
      <c r="P204" s="14" t="s">
        <v>17</v>
      </c>
      <c r="Q204" s="14" t="s">
        <v>17</v>
      </c>
      <c r="R204" s="14" t="s">
        <v>17</v>
      </c>
      <c r="S204" s="14" t="s">
        <v>17</v>
      </c>
    </row>
    <row r="205" spans="1:19" x14ac:dyDescent="0.2">
      <c r="A205" t="s">
        <v>143</v>
      </c>
      <c r="B205" t="s">
        <v>185</v>
      </c>
      <c r="C205" s="137" t="s">
        <v>17</v>
      </c>
      <c r="D205" s="137" t="s">
        <v>17</v>
      </c>
      <c r="E205">
        <v>1975</v>
      </c>
      <c r="F205">
        <v>3</v>
      </c>
      <c r="G205">
        <v>6</v>
      </c>
      <c r="H205">
        <v>45.98</v>
      </c>
      <c r="I205" t="s">
        <v>17</v>
      </c>
      <c r="J205" s="14" t="s">
        <v>17</v>
      </c>
      <c r="K205" s="14" t="s">
        <v>17</v>
      </c>
      <c r="L205" s="14" t="s">
        <v>17</v>
      </c>
      <c r="M205" s="14" t="s">
        <v>17</v>
      </c>
      <c r="N205" s="14" t="s">
        <v>17</v>
      </c>
      <c r="O205" s="14" t="s">
        <v>17</v>
      </c>
      <c r="P205" s="14" t="s">
        <v>17</v>
      </c>
      <c r="Q205" s="14" t="s">
        <v>17</v>
      </c>
      <c r="R205" s="14" t="s">
        <v>17</v>
      </c>
      <c r="S205" s="14" t="s">
        <v>17</v>
      </c>
    </row>
    <row r="206" spans="1:19" x14ac:dyDescent="0.2">
      <c r="A206" t="s">
        <v>143</v>
      </c>
      <c r="B206" t="s">
        <v>185</v>
      </c>
      <c r="C206" s="137" t="s">
        <v>17</v>
      </c>
      <c r="D206" s="137" t="s">
        <v>17</v>
      </c>
      <c r="E206">
        <v>1975</v>
      </c>
      <c r="F206">
        <v>3</v>
      </c>
      <c r="G206">
        <v>7</v>
      </c>
      <c r="H206">
        <v>49.851999999999997</v>
      </c>
      <c r="I206" t="s">
        <v>17</v>
      </c>
      <c r="J206" s="14" t="s">
        <v>17</v>
      </c>
      <c r="K206" s="14" t="s">
        <v>17</v>
      </c>
      <c r="L206" s="14" t="s">
        <v>17</v>
      </c>
      <c r="M206" s="14" t="s">
        <v>17</v>
      </c>
      <c r="N206" s="14" t="s">
        <v>17</v>
      </c>
      <c r="O206" s="14" t="s">
        <v>17</v>
      </c>
      <c r="P206" s="14" t="s">
        <v>17</v>
      </c>
      <c r="Q206" s="14" t="s">
        <v>17</v>
      </c>
      <c r="R206" s="14" t="s">
        <v>17</v>
      </c>
      <c r="S206" s="14" t="s">
        <v>17</v>
      </c>
    </row>
    <row r="207" spans="1:19" x14ac:dyDescent="0.2">
      <c r="A207" t="s">
        <v>143</v>
      </c>
      <c r="B207" t="s">
        <v>185</v>
      </c>
      <c r="C207" s="137" t="s">
        <v>17</v>
      </c>
      <c r="D207" s="137" t="s">
        <v>17</v>
      </c>
      <c r="E207">
        <v>1975</v>
      </c>
      <c r="F207">
        <v>3</v>
      </c>
      <c r="G207">
        <v>8</v>
      </c>
      <c r="H207">
        <v>54.087000000000003</v>
      </c>
      <c r="I207" t="s">
        <v>17</v>
      </c>
      <c r="J207" s="14" t="s">
        <v>17</v>
      </c>
      <c r="K207" s="14" t="s">
        <v>17</v>
      </c>
      <c r="L207" s="14" t="s">
        <v>17</v>
      </c>
      <c r="M207" s="14" t="s">
        <v>17</v>
      </c>
      <c r="N207" s="14" t="s">
        <v>17</v>
      </c>
      <c r="O207" s="14" t="s">
        <v>17</v>
      </c>
      <c r="P207" s="14" t="s">
        <v>17</v>
      </c>
      <c r="Q207" s="14" t="s">
        <v>17</v>
      </c>
      <c r="R207" s="14" t="s">
        <v>17</v>
      </c>
      <c r="S207" s="14" t="s">
        <v>17</v>
      </c>
    </row>
    <row r="208" spans="1:19" x14ac:dyDescent="0.2">
      <c r="A208" t="s">
        <v>143</v>
      </c>
      <c r="B208" t="s">
        <v>185</v>
      </c>
      <c r="C208" s="137" t="s">
        <v>17</v>
      </c>
      <c r="D208" s="137" t="s">
        <v>17</v>
      </c>
      <c r="E208">
        <v>1975</v>
      </c>
      <c r="F208">
        <v>3</v>
      </c>
      <c r="G208">
        <v>9</v>
      </c>
      <c r="H208">
        <v>36.662999999999997</v>
      </c>
      <c r="I208" t="s">
        <v>17</v>
      </c>
      <c r="J208" s="14" t="s">
        <v>17</v>
      </c>
      <c r="K208" s="14" t="s">
        <v>17</v>
      </c>
      <c r="L208" s="14" t="s">
        <v>17</v>
      </c>
      <c r="M208" s="14" t="s">
        <v>17</v>
      </c>
      <c r="N208" s="14" t="s">
        <v>17</v>
      </c>
      <c r="O208" s="14" t="s">
        <v>17</v>
      </c>
      <c r="P208" s="14" t="s">
        <v>17</v>
      </c>
      <c r="Q208" s="14" t="s">
        <v>17</v>
      </c>
      <c r="R208" s="14" t="s">
        <v>17</v>
      </c>
      <c r="S208" s="14" t="s">
        <v>17</v>
      </c>
    </row>
    <row r="209" spans="1:19" x14ac:dyDescent="0.2">
      <c r="A209" t="s">
        <v>143</v>
      </c>
      <c r="B209" t="s">
        <v>185</v>
      </c>
      <c r="C209" s="137" t="s">
        <v>17</v>
      </c>
      <c r="D209" s="137" t="s">
        <v>17</v>
      </c>
      <c r="E209">
        <v>1975</v>
      </c>
      <c r="F209">
        <v>3</v>
      </c>
      <c r="G209">
        <v>10</v>
      </c>
      <c r="H209">
        <v>47.069000000000003</v>
      </c>
      <c r="I209" t="s">
        <v>17</v>
      </c>
      <c r="J209" s="14" t="s">
        <v>17</v>
      </c>
      <c r="K209" s="14" t="s">
        <v>17</v>
      </c>
      <c r="L209" s="14" t="s">
        <v>17</v>
      </c>
      <c r="M209" s="14" t="s">
        <v>17</v>
      </c>
      <c r="N209" s="14" t="s">
        <v>17</v>
      </c>
      <c r="O209" s="14" t="s">
        <v>17</v>
      </c>
      <c r="P209" s="14" t="s">
        <v>17</v>
      </c>
      <c r="Q209" s="14" t="s">
        <v>17</v>
      </c>
      <c r="R209" s="14" t="s">
        <v>17</v>
      </c>
      <c r="S209" s="14" t="s">
        <v>17</v>
      </c>
    </row>
    <row r="210" spans="1:19" x14ac:dyDescent="0.2">
      <c r="A210" t="s">
        <v>143</v>
      </c>
      <c r="B210" t="s">
        <v>185</v>
      </c>
      <c r="C210" s="137" t="s">
        <v>17</v>
      </c>
      <c r="D210" s="137" t="s">
        <v>17</v>
      </c>
      <c r="E210">
        <v>1975</v>
      </c>
      <c r="F210">
        <v>3</v>
      </c>
      <c r="G210">
        <v>11</v>
      </c>
      <c r="H210">
        <v>46.826999999999998</v>
      </c>
      <c r="I210" t="s">
        <v>17</v>
      </c>
      <c r="J210" s="14" t="s">
        <v>17</v>
      </c>
      <c r="K210" s="14" t="s">
        <v>17</v>
      </c>
      <c r="L210" s="14" t="s">
        <v>17</v>
      </c>
      <c r="M210" s="14" t="s">
        <v>17</v>
      </c>
      <c r="N210" s="14" t="s">
        <v>17</v>
      </c>
      <c r="O210" s="14" t="s">
        <v>17</v>
      </c>
      <c r="P210" s="14" t="s">
        <v>17</v>
      </c>
      <c r="Q210" s="14" t="s">
        <v>17</v>
      </c>
      <c r="R210" s="14" t="s">
        <v>17</v>
      </c>
      <c r="S210" s="14" t="s">
        <v>17</v>
      </c>
    </row>
    <row r="211" spans="1:19" x14ac:dyDescent="0.2">
      <c r="A211" t="s">
        <v>143</v>
      </c>
      <c r="B211" t="s">
        <v>185</v>
      </c>
      <c r="C211" s="137" t="s">
        <v>17</v>
      </c>
      <c r="D211" s="137" t="s">
        <v>17</v>
      </c>
      <c r="E211">
        <v>1975</v>
      </c>
      <c r="F211">
        <v>3</v>
      </c>
      <c r="G211">
        <v>12</v>
      </c>
      <c r="H211">
        <v>46.948</v>
      </c>
      <c r="I211" t="s">
        <v>17</v>
      </c>
      <c r="J211" s="14" t="s">
        <v>17</v>
      </c>
      <c r="K211" s="14" t="s">
        <v>17</v>
      </c>
      <c r="L211" s="14" t="s">
        <v>17</v>
      </c>
      <c r="M211" s="14" t="s">
        <v>17</v>
      </c>
      <c r="N211" s="14" t="s">
        <v>17</v>
      </c>
      <c r="O211" s="14" t="s">
        <v>17</v>
      </c>
      <c r="P211" s="14" t="s">
        <v>17</v>
      </c>
      <c r="Q211" s="14" t="s">
        <v>17</v>
      </c>
      <c r="R211" s="14" t="s">
        <v>17</v>
      </c>
      <c r="S211" s="14" t="s">
        <v>17</v>
      </c>
    </row>
    <row r="212" spans="1:19" x14ac:dyDescent="0.2">
      <c r="A212" t="s">
        <v>143</v>
      </c>
      <c r="B212" t="s">
        <v>185</v>
      </c>
      <c r="C212" s="137" t="s">
        <v>17</v>
      </c>
      <c r="D212" s="137" t="s">
        <v>17</v>
      </c>
      <c r="E212">
        <v>1975</v>
      </c>
      <c r="F212">
        <v>3</v>
      </c>
      <c r="G212">
        <v>13</v>
      </c>
      <c r="H212">
        <v>44.649000000000001</v>
      </c>
      <c r="I212" t="s">
        <v>17</v>
      </c>
      <c r="J212" s="14" t="s">
        <v>17</v>
      </c>
      <c r="K212" s="14" t="s">
        <v>17</v>
      </c>
      <c r="L212" s="14" t="s">
        <v>17</v>
      </c>
      <c r="M212" s="14" t="s">
        <v>17</v>
      </c>
      <c r="N212" s="14" t="s">
        <v>17</v>
      </c>
      <c r="O212" s="14" t="s">
        <v>17</v>
      </c>
      <c r="P212" s="14" t="s">
        <v>17</v>
      </c>
      <c r="Q212" s="14" t="s">
        <v>17</v>
      </c>
      <c r="R212" s="14" t="s">
        <v>17</v>
      </c>
      <c r="S212" s="14" t="s">
        <v>17</v>
      </c>
    </row>
    <row r="213" spans="1:19" x14ac:dyDescent="0.2">
      <c r="A213" t="s">
        <v>143</v>
      </c>
      <c r="B213" t="s">
        <v>185</v>
      </c>
      <c r="C213" s="137" t="s">
        <v>17</v>
      </c>
      <c r="D213" s="137" t="s">
        <v>17</v>
      </c>
      <c r="E213">
        <v>1975</v>
      </c>
      <c r="F213">
        <v>3</v>
      </c>
      <c r="G213">
        <v>14</v>
      </c>
      <c r="H213">
        <v>45.012</v>
      </c>
      <c r="I213" t="s">
        <v>17</v>
      </c>
      <c r="J213" s="14" t="s">
        <v>17</v>
      </c>
      <c r="K213" s="14" t="s">
        <v>17</v>
      </c>
      <c r="L213" s="14" t="s">
        <v>17</v>
      </c>
      <c r="M213" s="14" t="s">
        <v>17</v>
      </c>
      <c r="N213" s="14" t="s">
        <v>17</v>
      </c>
      <c r="O213" s="14" t="s">
        <v>17</v>
      </c>
      <c r="P213" s="14" t="s">
        <v>17</v>
      </c>
      <c r="Q213" s="14" t="s">
        <v>17</v>
      </c>
      <c r="R213" s="14" t="s">
        <v>17</v>
      </c>
      <c r="S213" s="14" t="s">
        <v>17</v>
      </c>
    </row>
    <row r="214" spans="1:19" x14ac:dyDescent="0.2">
      <c r="A214" t="s">
        <v>143</v>
      </c>
      <c r="B214" t="s">
        <v>185</v>
      </c>
      <c r="C214" s="137" t="s">
        <v>17</v>
      </c>
      <c r="D214" s="137" t="s">
        <v>17</v>
      </c>
      <c r="E214">
        <v>1975</v>
      </c>
      <c r="F214">
        <v>4</v>
      </c>
      <c r="G214">
        <v>1</v>
      </c>
      <c r="H214">
        <v>33.517000000000003</v>
      </c>
      <c r="I214" t="s">
        <v>17</v>
      </c>
      <c r="J214" s="14" t="s">
        <v>17</v>
      </c>
      <c r="K214" s="14" t="s">
        <v>17</v>
      </c>
      <c r="L214" s="14" t="s">
        <v>17</v>
      </c>
      <c r="M214" s="14" t="s">
        <v>17</v>
      </c>
      <c r="N214" s="14" t="s">
        <v>17</v>
      </c>
      <c r="O214" s="14" t="s">
        <v>17</v>
      </c>
      <c r="P214" s="14" t="s">
        <v>17</v>
      </c>
      <c r="Q214" s="14" t="s">
        <v>17</v>
      </c>
      <c r="R214" s="14" t="s">
        <v>17</v>
      </c>
      <c r="S214" s="14" t="s">
        <v>17</v>
      </c>
    </row>
    <row r="215" spans="1:19" x14ac:dyDescent="0.2">
      <c r="A215" t="s">
        <v>143</v>
      </c>
      <c r="B215" t="s">
        <v>185</v>
      </c>
      <c r="C215" s="137" t="s">
        <v>17</v>
      </c>
      <c r="D215" s="137" t="s">
        <v>17</v>
      </c>
      <c r="E215">
        <v>1975</v>
      </c>
      <c r="F215">
        <v>4</v>
      </c>
      <c r="G215">
        <v>2</v>
      </c>
      <c r="H215">
        <v>30.129000000000001</v>
      </c>
      <c r="I215" t="s">
        <v>17</v>
      </c>
      <c r="J215" s="14" t="s">
        <v>17</v>
      </c>
      <c r="K215" s="14" t="s">
        <v>17</v>
      </c>
      <c r="L215" s="14" t="s">
        <v>17</v>
      </c>
      <c r="M215" s="14" t="s">
        <v>17</v>
      </c>
      <c r="N215" s="14" t="s">
        <v>17</v>
      </c>
      <c r="O215" s="14" t="s">
        <v>17</v>
      </c>
      <c r="P215" s="14" t="s">
        <v>17</v>
      </c>
      <c r="Q215" s="14" t="s">
        <v>17</v>
      </c>
      <c r="R215" s="14" t="s">
        <v>17</v>
      </c>
      <c r="S215" s="14" t="s">
        <v>17</v>
      </c>
    </row>
    <row r="216" spans="1:19" x14ac:dyDescent="0.2">
      <c r="A216" t="s">
        <v>143</v>
      </c>
      <c r="B216" t="s">
        <v>185</v>
      </c>
      <c r="C216" s="137" t="s">
        <v>17</v>
      </c>
      <c r="D216" s="137" t="s">
        <v>17</v>
      </c>
      <c r="E216">
        <v>1975</v>
      </c>
      <c r="F216">
        <v>4</v>
      </c>
      <c r="G216">
        <v>3</v>
      </c>
      <c r="H216">
        <v>40.898000000000003</v>
      </c>
      <c r="I216" t="s">
        <v>17</v>
      </c>
      <c r="J216" s="14" t="s">
        <v>17</v>
      </c>
      <c r="K216" s="14" t="s">
        <v>17</v>
      </c>
      <c r="L216" s="14" t="s">
        <v>17</v>
      </c>
      <c r="M216" s="14" t="s">
        <v>17</v>
      </c>
      <c r="N216" s="14" t="s">
        <v>17</v>
      </c>
      <c r="O216" s="14" t="s">
        <v>17</v>
      </c>
      <c r="P216" s="14" t="s">
        <v>17</v>
      </c>
      <c r="Q216" s="14" t="s">
        <v>17</v>
      </c>
      <c r="R216" s="14" t="s">
        <v>17</v>
      </c>
      <c r="S216" s="14" t="s">
        <v>17</v>
      </c>
    </row>
    <row r="217" spans="1:19" x14ac:dyDescent="0.2">
      <c r="A217" t="s">
        <v>143</v>
      </c>
      <c r="B217" t="s">
        <v>185</v>
      </c>
      <c r="C217" s="137" t="s">
        <v>17</v>
      </c>
      <c r="D217" s="137" t="s">
        <v>17</v>
      </c>
      <c r="E217">
        <v>1975</v>
      </c>
      <c r="F217">
        <v>4</v>
      </c>
      <c r="G217">
        <v>4</v>
      </c>
      <c r="H217">
        <v>42.107999999999997</v>
      </c>
      <c r="I217" t="s">
        <v>17</v>
      </c>
      <c r="J217" s="14" t="s">
        <v>17</v>
      </c>
      <c r="K217" s="14" t="s">
        <v>17</v>
      </c>
      <c r="L217" s="14" t="s">
        <v>17</v>
      </c>
      <c r="M217" s="14" t="s">
        <v>17</v>
      </c>
      <c r="N217" s="14" t="s">
        <v>17</v>
      </c>
      <c r="O217" s="14" t="s">
        <v>17</v>
      </c>
      <c r="P217" s="14" t="s">
        <v>17</v>
      </c>
      <c r="Q217" s="14" t="s">
        <v>17</v>
      </c>
      <c r="R217" s="14" t="s">
        <v>17</v>
      </c>
      <c r="S217" s="14" t="s">
        <v>17</v>
      </c>
    </row>
    <row r="218" spans="1:19" x14ac:dyDescent="0.2">
      <c r="A218" t="s">
        <v>143</v>
      </c>
      <c r="B218" t="s">
        <v>185</v>
      </c>
      <c r="C218" s="137" t="s">
        <v>17</v>
      </c>
      <c r="D218" s="137" t="s">
        <v>17</v>
      </c>
      <c r="E218">
        <v>1975</v>
      </c>
      <c r="F218">
        <v>4</v>
      </c>
      <c r="G218">
        <v>5</v>
      </c>
      <c r="H218">
        <v>50.335999999999999</v>
      </c>
      <c r="I218" t="s">
        <v>17</v>
      </c>
      <c r="J218" s="14" t="s">
        <v>17</v>
      </c>
      <c r="K218" s="14" t="s">
        <v>17</v>
      </c>
      <c r="L218" s="14" t="s">
        <v>17</v>
      </c>
      <c r="M218" s="14" t="s">
        <v>17</v>
      </c>
      <c r="N218" s="14" t="s">
        <v>17</v>
      </c>
      <c r="O218" s="14" t="s">
        <v>17</v>
      </c>
      <c r="P218" s="14" t="s">
        <v>17</v>
      </c>
      <c r="Q218" s="14" t="s">
        <v>17</v>
      </c>
      <c r="R218" s="14" t="s">
        <v>17</v>
      </c>
      <c r="S218" s="14" t="s">
        <v>17</v>
      </c>
    </row>
    <row r="219" spans="1:19" x14ac:dyDescent="0.2">
      <c r="A219" t="s">
        <v>143</v>
      </c>
      <c r="B219" t="s">
        <v>185</v>
      </c>
      <c r="C219" s="137" t="s">
        <v>17</v>
      </c>
      <c r="D219" s="137" t="s">
        <v>17</v>
      </c>
      <c r="E219">
        <v>1975</v>
      </c>
      <c r="F219">
        <v>4</v>
      </c>
      <c r="G219">
        <v>6</v>
      </c>
      <c r="H219">
        <v>53.603000000000002</v>
      </c>
      <c r="I219" t="s">
        <v>17</v>
      </c>
      <c r="J219" s="14" t="s">
        <v>17</v>
      </c>
      <c r="K219" s="14" t="s">
        <v>17</v>
      </c>
      <c r="L219" s="14" t="s">
        <v>17</v>
      </c>
      <c r="M219" s="14" t="s">
        <v>17</v>
      </c>
      <c r="N219" s="14" t="s">
        <v>17</v>
      </c>
      <c r="O219" s="14" t="s">
        <v>17</v>
      </c>
      <c r="P219" s="14" t="s">
        <v>17</v>
      </c>
      <c r="Q219" s="14" t="s">
        <v>17</v>
      </c>
      <c r="R219" s="14" t="s">
        <v>17</v>
      </c>
      <c r="S219" s="14" t="s">
        <v>17</v>
      </c>
    </row>
    <row r="220" spans="1:19" x14ac:dyDescent="0.2">
      <c r="A220" t="s">
        <v>143</v>
      </c>
      <c r="B220" t="s">
        <v>185</v>
      </c>
      <c r="C220" s="137" t="s">
        <v>17</v>
      </c>
      <c r="D220" s="137" t="s">
        <v>17</v>
      </c>
      <c r="E220">
        <v>1975</v>
      </c>
      <c r="F220">
        <v>4</v>
      </c>
      <c r="G220">
        <v>7</v>
      </c>
      <c r="H220">
        <v>52.271999999999998</v>
      </c>
      <c r="I220" t="s">
        <v>17</v>
      </c>
      <c r="J220" s="14" t="s">
        <v>17</v>
      </c>
      <c r="K220" s="14" t="s">
        <v>17</v>
      </c>
      <c r="L220" s="14" t="s">
        <v>17</v>
      </c>
      <c r="M220" s="14" t="s">
        <v>17</v>
      </c>
      <c r="N220" s="14" t="s">
        <v>17</v>
      </c>
      <c r="O220" s="14" t="s">
        <v>17</v>
      </c>
      <c r="P220" s="14" t="s">
        <v>17</v>
      </c>
      <c r="Q220" s="14" t="s">
        <v>17</v>
      </c>
      <c r="R220" s="14" t="s">
        <v>17</v>
      </c>
      <c r="S220" s="14" t="s">
        <v>17</v>
      </c>
    </row>
    <row r="221" spans="1:19" x14ac:dyDescent="0.2">
      <c r="A221" t="s">
        <v>143</v>
      </c>
      <c r="B221" t="s">
        <v>185</v>
      </c>
      <c r="C221" s="137" t="s">
        <v>17</v>
      </c>
      <c r="D221" s="137" t="s">
        <v>17</v>
      </c>
      <c r="E221">
        <v>1975</v>
      </c>
      <c r="F221">
        <v>4</v>
      </c>
      <c r="G221">
        <v>8</v>
      </c>
      <c r="H221">
        <v>50.457000000000001</v>
      </c>
      <c r="I221" t="s">
        <v>17</v>
      </c>
      <c r="J221" s="14" t="s">
        <v>17</v>
      </c>
      <c r="K221" s="14" t="s">
        <v>17</v>
      </c>
      <c r="L221" s="14" t="s">
        <v>17</v>
      </c>
      <c r="M221" s="14" t="s">
        <v>17</v>
      </c>
      <c r="N221" s="14" t="s">
        <v>17</v>
      </c>
      <c r="O221" s="14" t="s">
        <v>17</v>
      </c>
      <c r="P221" s="14" t="s">
        <v>17</v>
      </c>
      <c r="Q221" s="14" t="s">
        <v>17</v>
      </c>
      <c r="R221" s="14" t="s">
        <v>17</v>
      </c>
      <c r="S221" s="14" t="s">
        <v>17</v>
      </c>
    </row>
    <row r="222" spans="1:19" x14ac:dyDescent="0.2">
      <c r="A222" t="s">
        <v>143</v>
      </c>
      <c r="B222" t="s">
        <v>185</v>
      </c>
      <c r="C222" s="137" t="s">
        <v>17</v>
      </c>
      <c r="D222" s="137" t="s">
        <v>17</v>
      </c>
      <c r="E222">
        <v>1975</v>
      </c>
      <c r="F222">
        <v>4</v>
      </c>
      <c r="G222">
        <v>9</v>
      </c>
      <c r="H222">
        <v>49.731000000000002</v>
      </c>
      <c r="I222" t="s">
        <v>17</v>
      </c>
      <c r="J222" s="14" t="s">
        <v>17</v>
      </c>
      <c r="K222" s="14" t="s">
        <v>17</v>
      </c>
      <c r="L222" s="14" t="s">
        <v>17</v>
      </c>
      <c r="M222" s="14" t="s">
        <v>17</v>
      </c>
      <c r="N222" s="14" t="s">
        <v>17</v>
      </c>
      <c r="O222" s="14" t="s">
        <v>17</v>
      </c>
      <c r="P222" s="14" t="s">
        <v>17</v>
      </c>
      <c r="Q222" s="14" t="s">
        <v>17</v>
      </c>
      <c r="R222" s="14" t="s">
        <v>17</v>
      </c>
      <c r="S222" s="14" t="s">
        <v>17</v>
      </c>
    </row>
    <row r="223" spans="1:19" x14ac:dyDescent="0.2">
      <c r="A223" t="s">
        <v>143</v>
      </c>
      <c r="B223" t="s">
        <v>185</v>
      </c>
      <c r="C223" s="137" t="s">
        <v>17</v>
      </c>
      <c r="D223" s="137" t="s">
        <v>17</v>
      </c>
      <c r="E223">
        <v>1975</v>
      </c>
      <c r="F223">
        <v>4</v>
      </c>
      <c r="G223">
        <v>10</v>
      </c>
      <c r="H223">
        <v>45.133000000000003</v>
      </c>
      <c r="I223" t="s">
        <v>17</v>
      </c>
      <c r="J223" s="14" t="s">
        <v>17</v>
      </c>
      <c r="K223" s="14" t="s">
        <v>17</v>
      </c>
      <c r="L223" s="14" t="s">
        <v>17</v>
      </c>
      <c r="M223" s="14" t="s">
        <v>17</v>
      </c>
      <c r="N223" s="14" t="s">
        <v>17</v>
      </c>
      <c r="O223" s="14" t="s">
        <v>17</v>
      </c>
      <c r="P223" s="14" t="s">
        <v>17</v>
      </c>
      <c r="Q223" s="14" t="s">
        <v>17</v>
      </c>
      <c r="R223" s="14" t="s">
        <v>17</v>
      </c>
      <c r="S223" s="14" t="s">
        <v>17</v>
      </c>
    </row>
    <row r="224" spans="1:19" x14ac:dyDescent="0.2">
      <c r="A224" t="s">
        <v>143</v>
      </c>
      <c r="B224" t="s">
        <v>185</v>
      </c>
      <c r="C224" s="137" t="s">
        <v>17</v>
      </c>
      <c r="D224" s="137" t="s">
        <v>17</v>
      </c>
      <c r="E224">
        <v>1975</v>
      </c>
      <c r="F224">
        <v>4</v>
      </c>
      <c r="G224">
        <v>11</v>
      </c>
      <c r="H224">
        <v>47.673999999999999</v>
      </c>
      <c r="I224" t="s">
        <v>17</v>
      </c>
      <c r="J224" s="14" t="s">
        <v>17</v>
      </c>
      <c r="K224" s="14" t="s">
        <v>17</v>
      </c>
      <c r="L224" s="14" t="s">
        <v>17</v>
      </c>
      <c r="M224" s="14" t="s">
        <v>17</v>
      </c>
      <c r="N224" s="14" t="s">
        <v>17</v>
      </c>
      <c r="O224" s="14" t="s">
        <v>17</v>
      </c>
      <c r="P224" s="14" t="s">
        <v>17</v>
      </c>
      <c r="Q224" s="14" t="s">
        <v>17</v>
      </c>
      <c r="R224" s="14" t="s">
        <v>17</v>
      </c>
      <c r="S224" s="14" t="s">
        <v>17</v>
      </c>
    </row>
    <row r="225" spans="1:19" x14ac:dyDescent="0.2">
      <c r="A225" t="s">
        <v>143</v>
      </c>
      <c r="B225" t="s">
        <v>185</v>
      </c>
      <c r="C225" s="137" t="s">
        <v>17</v>
      </c>
      <c r="D225" s="137" t="s">
        <v>17</v>
      </c>
      <c r="E225">
        <v>1975</v>
      </c>
      <c r="F225">
        <v>4</v>
      </c>
      <c r="G225">
        <v>12</v>
      </c>
      <c r="H225">
        <v>47.552999999999997</v>
      </c>
      <c r="I225" t="s">
        <v>17</v>
      </c>
      <c r="J225" s="14" t="s">
        <v>17</v>
      </c>
      <c r="K225" s="14" t="s">
        <v>17</v>
      </c>
      <c r="L225" s="14" t="s">
        <v>17</v>
      </c>
      <c r="M225" s="14" t="s">
        <v>17</v>
      </c>
      <c r="N225" s="14" t="s">
        <v>17</v>
      </c>
      <c r="O225" s="14" t="s">
        <v>17</v>
      </c>
      <c r="P225" s="14" t="s">
        <v>17</v>
      </c>
      <c r="Q225" s="14" t="s">
        <v>17</v>
      </c>
      <c r="R225" s="14" t="s">
        <v>17</v>
      </c>
      <c r="S225" s="14" t="s">
        <v>17</v>
      </c>
    </row>
    <row r="226" spans="1:19" x14ac:dyDescent="0.2">
      <c r="A226" t="s">
        <v>143</v>
      </c>
      <c r="B226" t="s">
        <v>185</v>
      </c>
      <c r="C226" s="137" t="s">
        <v>17</v>
      </c>
      <c r="D226" s="137" t="s">
        <v>17</v>
      </c>
      <c r="E226">
        <v>1975</v>
      </c>
      <c r="F226">
        <v>4</v>
      </c>
      <c r="G226">
        <v>13</v>
      </c>
      <c r="H226">
        <v>49.731000000000002</v>
      </c>
      <c r="I226" t="s">
        <v>17</v>
      </c>
      <c r="J226" s="14" t="s">
        <v>17</v>
      </c>
      <c r="K226" s="14" t="s">
        <v>17</v>
      </c>
      <c r="L226" s="14" t="s">
        <v>17</v>
      </c>
      <c r="M226" s="14" t="s">
        <v>17</v>
      </c>
      <c r="N226" s="14" t="s">
        <v>17</v>
      </c>
      <c r="O226" s="14" t="s">
        <v>17</v>
      </c>
      <c r="P226" s="14" t="s">
        <v>17</v>
      </c>
      <c r="Q226" s="14" t="s">
        <v>17</v>
      </c>
      <c r="R226" s="14" t="s">
        <v>17</v>
      </c>
      <c r="S226" s="14" t="s">
        <v>17</v>
      </c>
    </row>
    <row r="227" spans="1:19" x14ac:dyDescent="0.2">
      <c r="A227" t="s">
        <v>143</v>
      </c>
      <c r="B227" t="s">
        <v>185</v>
      </c>
      <c r="C227" s="137" t="s">
        <v>17</v>
      </c>
      <c r="D227" s="137" t="s">
        <v>17</v>
      </c>
      <c r="E227">
        <v>1975</v>
      </c>
      <c r="F227">
        <v>4</v>
      </c>
      <c r="G227">
        <v>14</v>
      </c>
      <c r="H227">
        <v>54.087000000000003</v>
      </c>
      <c r="I227" t="s">
        <v>17</v>
      </c>
      <c r="J227" s="14" t="s">
        <v>17</v>
      </c>
      <c r="K227" s="14" t="s">
        <v>17</v>
      </c>
      <c r="L227" s="14" t="s">
        <v>17</v>
      </c>
      <c r="M227" s="14" t="s">
        <v>17</v>
      </c>
      <c r="N227" s="14" t="s">
        <v>17</v>
      </c>
      <c r="O227" s="14" t="s">
        <v>17</v>
      </c>
      <c r="P227" s="14" t="s">
        <v>17</v>
      </c>
      <c r="Q227" s="14" t="s">
        <v>17</v>
      </c>
      <c r="R227" s="14" t="s">
        <v>17</v>
      </c>
      <c r="S227" s="14" t="s">
        <v>17</v>
      </c>
    </row>
    <row r="228" spans="1:19" x14ac:dyDescent="0.2">
      <c r="A228" t="s">
        <v>143</v>
      </c>
      <c r="B228" t="s">
        <v>185</v>
      </c>
      <c r="C228" s="137" t="s">
        <v>17</v>
      </c>
      <c r="D228" s="137" t="s">
        <v>17</v>
      </c>
      <c r="E228">
        <v>1976</v>
      </c>
      <c r="F228">
        <v>1</v>
      </c>
      <c r="G228">
        <v>1</v>
      </c>
      <c r="H228">
        <v>21.78</v>
      </c>
      <c r="I228" t="s">
        <v>17</v>
      </c>
      <c r="J228" s="14" t="s">
        <v>17</v>
      </c>
      <c r="K228" s="14" t="s">
        <v>17</v>
      </c>
      <c r="L228" s="14" t="s">
        <v>17</v>
      </c>
      <c r="M228" s="14" t="s">
        <v>17</v>
      </c>
      <c r="N228" s="14" t="s">
        <v>17</v>
      </c>
      <c r="O228" s="14" t="s">
        <v>17</v>
      </c>
      <c r="P228" s="14" t="s">
        <v>17</v>
      </c>
      <c r="Q228" s="14" t="s">
        <v>17</v>
      </c>
      <c r="R228" s="14" t="s">
        <v>17</v>
      </c>
      <c r="S228" s="14" t="s">
        <v>17</v>
      </c>
    </row>
    <row r="229" spans="1:19" x14ac:dyDescent="0.2">
      <c r="A229" t="s">
        <v>143</v>
      </c>
      <c r="B229" t="s">
        <v>185</v>
      </c>
      <c r="C229" s="137" t="s">
        <v>17</v>
      </c>
      <c r="D229" s="137" t="s">
        <v>17</v>
      </c>
      <c r="E229">
        <v>1976</v>
      </c>
      <c r="F229">
        <v>1</v>
      </c>
      <c r="G229">
        <v>2</v>
      </c>
      <c r="H229">
        <v>19.239000000000001</v>
      </c>
      <c r="I229" t="s">
        <v>17</v>
      </c>
      <c r="J229" s="14" t="s">
        <v>17</v>
      </c>
      <c r="K229" s="14" t="s">
        <v>17</v>
      </c>
      <c r="L229" s="14" t="s">
        <v>17</v>
      </c>
      <c r="M229" s="14" t="s">
        <v>17</v>
      </c>
      <c r="N229" s="14" t="s">
        <v>17</v>
      </c>
      <c r="O229" s="14" t="s">
        <v>17</v>
      </c>
      <c r="P229" s="14" t="s">
        <v>17</v>
      </c>
      <c r="Q229" s="14" t="s">
        <v>17</v>
      </c>
      <c r="R229" s="14" t="s">
        <v>17</v>
      </c>
      <c r="S229" s="14" t="s">
        <v>17</v>
      </c>
    </row>
    <row r="230" spans="1:19" x14ac:dyDescent="0.2">
      <c r="A230" t="s">
        <v>143</v>
      </c>
      <c r="B230" t="s">
        <v>185</v>
      </c>
      <c r="C230" s="137" t="s">
        <v>17</v>
      </c>
      <c r="D230" s="137" t="s">
        <v>17</v>
      </c>
      <c r="E230">
        <v>1976</v>
      </c>
      <c r="F230">
        <v>1</v>
      </c>
      <c r="G230">
        <v>3</v>
      </c>
      <c r="H230">
        <v>24.805</v>
      </c>
      <c r="I230" t="s">
        <v>17</v>
      </c>
      <c r="J230" s="14" t="s">
        <v>17</v>
      </c>
      <c r="K230" s="14" t="s">
        <v>17</v>
      </c>
      <c r="L230" s="14" t="s">
        <v>17</v>
      </c>
      <c r="M230" s="14" t="s">
        <v>17</v>
      </c>
      <c r="N230" s="14" t="s">
        <v>17</v>
      </c>
      <c r="O230" s="14" t="s">
        <v>17</v>
      </c>
      <c r="P230" s="14" t="s">
        <v>17</v>
      </c>
      <c r="Q230" s="14" t="s">
        <v>17</v>
      </c>
      <c r="R230" s="14" t="s">
        <v>17</v>
      </c>
      <c r="S230" s="14" t="s">
        <v>17</v>
      </c>
    </row>
    <row r="231" spans="1:19" x14ac:dyDescent="0.2">
      <c r="A231" t="s">
        <v>143</v>
      </c>
      <c r="B231" t="s">
        <v>185</v>
      </c>
      <c r="C231" s="137" t="s">
        <v>17</v>
      </c>
      <c r="D231" s="137" t="s">
        <v>17</v>
      </c>
      <c r="E231">
        <v>1976</v>
      </c>
      <c r="F231">
        <v>1</v>
      </c>
      <c r="G231">
        <v>4</v>
      </c>
      <c r="H231">
        <v>29.04</v>
      </c>
      <c r="I231" t="s">
        <v>17</v>
      </c>
      <c r="J231" s="14" t="s">
        <v>17</v>
      </c>
      <c r="K231" s="14" t="s">
        <v>17</v>
      </c>
      <c r="L231" s="14" t="s">
        <v>17</v>
      </c>
      <c r="M231" s="14" t="s">
        <v>17</v>
      </c>
      <c r="N231" s="14" t="s">
        <v>17</v>
      </c>
      <c r="O231" s="14" t="s">
        <v>17</v>
      </c>
      <c r="P231" s="14" t="s">
        <v>17</v>
      </c>
      <c r="Q231" s="14" t="s">
        <v>17</v>
      </c>
      <c r="R231" s="14" t="s">
        <v>17</v>
      </c>
      <c r="S231" s="14" t="s">
        <v>17</v>
      </c>
    </row>
    <row r="232" spans="1:19" x14ac:dyDescent="0.2">
      <c r="A232" t="s">
        <v>143</v>
      </c>
      <c r="B232" t="s">
        <v>185</v>
      </c>
      <c r="C232" s="137" t="s">
        <v>17</v>
      </c>
      <c r="D232" s="137" t="s">
        <v>17</v>
      </c>
      <c r="E232">
        <v>1976</v>
      </c>
      <c r="F232">
        <v>1</v>
      </c>
      <c r="G232">
        <v>5</v>
      </c>
      <c r="H232">
        <v>39.808999999999997</v>
      </c>
      <c r="I232" t="s">
        <v>17</v>
      </c>
      <c r="J232" s="14" t="s">
        <v>17</v>
      </c>
      <c r="K232" s="14" t="s">
        <v>17</v>
      </c>
      <c r="L232" s="14" t="s">
        <v>17</v>
      </c>
      <c r="M232" s="14" t="s">
        <v>17</v>
      </c>
      <c r="N232" s="14" t="s">
        <v>17</v>
      </c>
      <c r="O232" s="14" t="s">
        <v>17</v>
      </c>
      <c r="P232" s="14" t="s">
        <v>17</v>
      </c>
      <c r="Q232" s="14" t="s">
        <v>17</v>
      </c>
      <c r="R232" s="14" t="s">
        <v>17</v>
      </c>
      <c r="S232" s="14" t="s">
        <v>17</v>
      </c>
    </row>
    <row r="233" spans="1:19" x14ac:dyDescent="0.2">
      <c r="A233" t="s">
        <v>143</v>
      </c>
      <c r="B233" t="s">
        <v>185</v>
      </c>
      <c r="C233" s="137" t="s">
        <v>17</v>
      </c>
      <c r="D233" s="137" t="s">
        <v>17</v>
      </c>
      <c r="E233">
        <v>1976</v>
      </c>
      <c r="F233">
        <v>1</v>
      </c>
      <c r="G233">
        <v>6</v>
      </c>
      <c r="H233">
        <v>40.898000000000003</v>
      </c>
      <c r="I233" t="s">
        <v>17</v>
      </c>
      <c r="J233" s="14" t="s">
        <v>17</v>
      </c>
      <c r="K233" s="14" t="s">
        <v>17</v>
      </c>
      <c r="L233" s="14" t="s">
        <v>17</v>
      </c>
      <c r="M233" s="14" t="s">
        <v>17</v>
      </c>
      <c r="N233" s="14" t="s">
        <v>17</v>
      </c>
      <c r="O233" s="14" t="s">
        <v>17</v>
      </c>
      <c r="P233" s="14" t="s">
        <v>17</v>
      </c>
      <c r="Q233" s="14" t="s">
        <v>17</v>
      </c>
      <c r="R233" s="14" t="s">
        <v>17</v>
      </c>
      <c r="S233" s="14" t="s">
        <v>17</v>
      </c>
    </row>
    <row r="234" spans="1:19" x14ac:dyDescent="0.2">
      <c r="A234" t="s">
        <v>143</v>
      </c>
      <c r="B234" t="s">
        <v>185</v>
      </c>
      <c r="C234" s="137" t="s">
        <v>17</v>
      </c>
      <c r="D234" s="137" t="s">
        <v>17</v>
      </c>
      <c r="E234">
        <v>1976</v>
      </c>
      <c r="F234">
        <v>1</v>
      </c>
      <c r="G234">
        <v>7</v>
      </c>
      <c r="H234">
        <v>47.915999999999997</v>
      </c>
      <c r="I234" t="s">
        <v>17</v>
      </c>
      <c r="J234" s="14" t="s">
        <v>17</v>
      </c>
      <c r="K234" s="14" t="s">
        <v>17</v>
      </c>
      <c r="L234" s="14" t="s">
        <v>17</v>
      </c>
      <c r="M234" s="14" t="s">
        <v>17</v>
      </c>
      <c r="N234" s="14" t="s">
        <v>17</v>
      </c>
      <c r="O234" s="14" t="s">
        <v>17</v>
      </c>
      <c r="P234" s="14" t="s">
        <v>17</v>
      </c>
      <c r="Q234" s="14" t="s">
        <v>17</v>
      </c>
      <c r="R234" s="14" t="s">
        <v>17</v>
      </c>
      <c r="S234" s="14" t="s">
        <v>17</v>
      </c>
    </row>
    <row r="235" spans="1:19" x14ac:dyDescent="0.2">
      <c r="A235" t="s">
        <v>143</v>
      </c>
      <c r="B235" t="s">
        <v>185</v>
      </c>
      <c r="C235" s="137" t="s">
        <v>17</v>
      </c>
      <c r="D235" s="137" t="s">
        <v>17</v>
      </c>
      <c r="E235">
        <v>1976</v>
      </c>
      <c r="F235">
        <v>1</v>
      </c>
      <c r="G235">
        <v>8</v>
      </c>
      <c r="H235">
        <v>34.606000000000002</v>
      </c>
      <c r="I235" t="s">
        <v>17</v>
      </c>
      <c r="J235" s="14" t="s">
        <v>17</v>
      </c>
      <c r="K235" s="14" t="s">
        <v>17</v>
      </c>
      <c r="L235" s="14" t="s">
        <v>17</v>
      </c>
      <c r="M235" s="14" t="s">
        <v>17</v>
      </c>
      <c r="N235" s="14" t="s">
        <v>17</v>
      </c>
      <c r="O235" s="14" t="s">
        <v>17</v>
      </c>
      <c r="P235" s="14" t="s">
        <v>17</v>
      </c>
      <c r="Q235" s="14" t="s">
        <v>17</v>
      </c>
      <c r="R235" s="14" t="s">
        <v>17</v>
      </c>
      <c r="S235" s="14" t="s">
        <v>17</v>
      </c>
    </row>
    <row r="236" spans="1:19" x14ac:dyDescent="0.2">
      <c r="A236" t="s">
        <v>143</v>
      </c>
      <c r="B236" t="s">
        <v>185</v>
      </c>
      <c r="C236" s="137" t="s">
        <v>17</v>
      </c>
      <c r="D236" s="137" t="s">
        <v>17</v>
      </c>
      <c r="E236">
        <v>1976</v>
      </c>
      <c r="F236">
        <v>1</v>
      </c>
      <c r="G236">
        <v>9</v>
      </c>
      <c r="H236">
        <v>37.026000000000003</v>
      </c>
      <c r="I236" t="s">
        <v>17</v>
      </c>
      <c r="J236" s="14" t="s">
        <v>17</v>
      </c>
      <c r="K236" s="14" t="s">
        <v>17</v>
      </c>
      <c r="L236" s="14" t="s">
        <v>17</v>
      </c>
      <c r="M236" s="14" t="s">
        <v>17</v>
      </c>
      <c r="N236" s="14" t="s">
        <v>17</v>
      </c>
      <c r="O236" s="14" t="s">
        <v>17</v>
      </c>
      <c r="P236" s="14" t="s">
        <v>17</v>
      </c>
      <c r="Q236" s="14" t="s">
        <v>17</v>
      </c>
      <c r="R236" s="14" t="s">
        <v>17</v>
      </c>
      <c r="S236" s="14" t="s">
        <v>17</v>
      </c>
    </row>
    <row r="237" spans="1:19" x14ac:dyDescent="0.2">
      <c r="A237" t="s">
        <v>143</v>
      </c>
      <c r="B237" t="s">
        <v>185</v>
      </c>
      <c r="C237" s="137" t="s">
        <v>17</v>
      </c>
      <c r="D237" s="137" t="s">
        <v>17</v>
      </c>
      <c r="E237">
        <v>1976</v>
      </c>
      <c r="F237">
        <v>1</v>
      </c>
      <c r="G237">
        <v>10</v>
      </c>
      <c r="H237">
        <v>37.872999999999998</v>
      </c>
      <c r="I237" t="s">
        <v>17</v>
      </c>
      <c r="J237" s="14" t="s">
        <v>17</v>
      </c>
      <c r="K237" s="14" t="s">
        <v>17</v>
      </c>
      <c r="L237" s="14" t="s">
        <v>17</v>
      </c>
      <c r="M237" s="14" t="s">
        <v>17</v>
      </c>
      <c r="N237" s="14" t="s">
        <v>17</v>
      </c>
      <c r="O237" s="14" t="s">
        <v>17</v>
      </c>
      <c r="P237" s="14" t="s">
        <v>17</v>
      </c>
      <c r="Q237" s="14" t="s">
        <v>17</v>
      </c>
      <c r="R237" s="14" t="s">
        <v>17</v>
      </c>
      <c r="S237" s="14" t="s">
        <v>17</v>
      </c>
    </row>
    <row r="238" spans="1:19" x14ac:dyDescent="0.2">
      <c r="A238" t="s">
        <v>143</v>
      </c>
      <c r="B238" t="s">
        <v>185</v>
      </c>
      <c r="C238" s="137" t="s">
        <v>17</v>
      </c>
      <c r="D238" s="137" t="s">
        <v>17</v>
      </c>
      <c r="E238">
        <v>1976</v>
      </c>
      <c r="F238">
        <v>1</v>
      </c>
      <c r="G238">
        <v>11</v>
      </c>
      <c r="H238">
        <v>42.107999999999997</v>
      </c>
      <c r="I238" t="s">
        <v>17</v>
      </c>
      <c r="J238" s="14" t="s">
        <v>17</v>
      </c>
      <c r="K238" s="14" t="s">
        <v>17</v>
      </c>
      <c r="L238" s="14" t="s">
        <v>17</v>
      </c>
      <c r="M238" s="14" t="s">
        <v>17</v>
      </c>
      <c r="N238" s="14" t="s">
        <v>17</v>
      </c>
      <c r="O238" s="14" t="s">
        <v>17</v>
      </c>
      <c r="P238" s="14" t="s">
        <v>17</v>
      </c>
      <c r="Q238" s="14" t="s">
        <v>17</v>
      </c>
      <c r="R238" s="14" t="s">
        <v>17</v>
      </c>
      <c r="S238" s="14" t="s">
        <v>17</v>
      </c>
    </row>
    <row r="239" spans="1:19" x14ac:dyDescent="0.2">
      <c r="A239" t="s">
        <v>143</v>
      </c>
      <c r="B239" t="s">
        <v>185</v>
      </c>
      <c r="C239" s="137" t="s">
        <v>17</v>
      </c>
      <c r="D239" s="137" t="s">
        <v>17</v>
      </c>
      <c r="E239">
        <v>1976</v>
      </c>
      <c r="F239">
        <v>1</v>
      </c>
      <c r="G239">
        <v>12</v>
      </c>
      <c r="H239">
        <v>36.905000000000001</v>
      </c>
      <c r="I239" t="s">
        <v>17</v>
      </c>
      <c r="J239" s="14" t="s">
        <v>17</v>
      </c>
      <c r="K239" s="14" t="s">
        <v>17</v>
      </c>
      <c r="L239" s="14" t="s">
        <v>17</v>
      </c>
      <c r="M239" s="14" t="s">
        <v>17</v>
      </c>
      <c r="N239" s="14" t="s">
        <v>17</v>
      </c>
      <c r="O239" s="14" t="s">
        <v>17</v>
      </c>
      <c r="P239" s="14" t="s">
        <v>17</v>
      </c>
      <c r="Q239" s="14" t="s">
        <v>17</v>
      </c>
      <c r="R239" s="14" t="s">
        <v>17</v>
      </c>
      <c r="S239" s="14" t="s">
        <v>17</v>
      </c>
    </row>
    <row r="240" spans="1:19" x14ac:dyDescent="0.2">
      <c r="A240" t="s">
        <v>143</v>
      </c>
      <c r="B240" t="s">
        <v>185</v>
      </c>
      <c r="C240" s="137" t="s">
        <v>17</v>
      </c>
      <c r="D240" s="137" t="s">
        <v>17</v>
      </c>
      <c r="E240">
        <v>1976</v>
      </c>
      <c r="F240">
        <v>1</v>
      </c>
      <c r="G240">
        <v>13</v>
      </c>
      <c r="H240">
        <v>46.343000000000004</v>
      </c>
      <c r="I240" t="s">
        <v>17</v>
      </c>
      <c r="J240" s="14" t="s">
        <v>17</v>
      </c>
      <c r="K240" s="14" t="s">
        <v>17</v>
      </c>
      <c r="L240" s="14" t="s">
        <v>17</v>
      </c>
      <c r="M240" s="14" t="s">
        <v>17</v>
      </c>
      <c r="N240" s="14" t="s">
        <v>17</v>
      </c>
      <c r="O240" s="14" t="s">
        <v>17</v>
      </c>
      <c r="P240" s="14" t="s">
        <v>17</v>
      </c>
      <c r="Q240" s="14" t="s">
        <v>17</v>
      </c>
      <c r="R240" s="14" t="s">
        <v>17</v>
      </c>
      <c r="S240" s="14" t="s">
        <v>17</v>
      </c>
    </row>
    <row r="241" spans="1:19" x14ac:dyDescent="0.2">
      <c r="A241" t="s">
        <v>143</v>
      </c>
      <c r="B241" t="s">
        <v>185</v>
      </c>
      <c r="C241" s="137" t="s">
        <v>17</v>
      </c>
      <c r="D241" s="137" t="s">
        <v>17</v>
      </c>
      <c r="E241">
        <v>1976</v>
      </c>
      <c r="F241">
        <v>1</v>
      </c>
      <c r="G241">
        <v>14</v>
      </c>
      <c r="H241">
        <v>40.292999999999999</v>
      </c>
      <c r="I241" t="s">
        <v>17</v>
      </c>
      <c r="J241" s="14" t="s">
        <v>17</v>
      </c>
      <c r="K241" s="14" t="s">
        <v>17</v>
      </c>
      <c r="L241" s="14" t="s">
        <v>17</v>
      </c>
      <c r="M241" s="14" t="s">
        <v>17</v>
      </c>
      <c r="N241" s="14" t="s">
        <v>17</v>
      </c>
      <c r="O241" s="14" t="s">
        <v>17</v>
      </c>
      <c r="P241" s="14" t="s">
        <v>17</v>
      </c>
      <c r="Q241" s="14" t="s">
        <v>17</v>
      </c>
      <c r="R241" s="14" t="s">
        <v>17</v>
      </c>
      <c r="S241" s="14" t="s">
        <v>17</v>
      </c>
    </row>
    <row r="242" spans="1:19" x14ac:dyDescent="0.2">
      <c r="A242" t="s">
        <v>143</v>
      </c>
      <c r="B242" t="s">
        <v>185</v>
      </c>
      <c r="C242" s="137" t="s">
        <v>17</v>
      </c>
      <c r="D242" s="137" t="s">
        <v>17</v>
      </c>
      <c r="E242">
        <v>1976</v>
      </c>
      <c r="F242">
        <v>2</v>
      </c>
      <c r="G242">
        <v>1</v>
      </c>
      <c r="H242">
        <v>23.474</v>
      </c>
      <c r="I242" t="s">
        <v>17</v>
      </c>
      <c r="J242" s="14" t="s">
        <v>17</v>
      </c>
      <c r="K242" s="14" t="s">
        <v>17</v>
      </c>
      <c r="L242" s="14" t="s">
        <v>17</v>
      </c>
      <c r="M242" s="14" t="s">
        <v>17</v>
      </c>
      <c r="N242" s="14" t="s">
        <v>17</v>
      </c>
      <c r="O242" s="14" t="s">
        <v>17</v>
      </c>
      <c r="P242" s="14" t="s">
        <v>17</v>
      </c>
      <c r="Q242" s="14" t="s">
        <v>17</v>
      </c>
      <c r="R242" s="14" t="s">
        <v>17</v>
      </c>
      <c r="S242" s="14" t="s">
        <v>17</v>
      </c>
    </row>
    <row r="243" spans="1:19" x14ac:dyDescent="0.2">
      <c r="A243" t="s">
        <v>143</v>
      </c>
      <c r="B243" t="s">
        <v>185</v>
      </c>
      <c r="C243" s="137" t="s">
        <v>17</v>
      </c>
      <c r="D243" s="137" t="s">
        <v>17</v>
      </c>
      <c r="E243">
        <v>1976</v>
      </c>
      <c r="F243">
        <v>2</v>
      </c>
      <c r="G243">
        <v>2</v>
      </c>
      <c r="H243">
        <v>24.805</v>
      </c>
      <c r="I243" t="s">
        <v>17</v>
      </c>
      <c r="J243" s="14" t="s">
        <v>17</v>
      </c>
      <c r="K243" s="14" t="s">
        <v>17</v>
      </c>
      <c r="L243" s="14" t="s">
        <v>17</v>
      </c>
      <c r="M243" s="14" t="s">
        <v>17</v>
      </c>
      <c r="N243" s="14" t="s">
        <v>17</v>
      </c>
      <c r="O243" s="14" t="s">
        <v>17</v>
      </c>
      <c r="P243" s="14" t="s">
        <v>17</v>
      </c>
      <c r="Q243" s="14" t="s">
        <v>17</v>
      </c>
      <c r="R243" s="14" t="s">
        <v>17</v>
      </c>
      <c r="S243" s="14" t="s">
        <v>17</v>
      </c>
    </row>
    <row r="244" spans="1:19" x14ac:dyDescent="0.2">
      <c r="A244" t="s">
        <v>143</v>
      </c>
      <c r="B244" t="s">
        <v>185</v>
      </c>
      <c r="C244" s="137" t="s">
        <v>17</v>
      </c>
      <c r="D244" s="137" t="s">
        <v>17</v>
      </c>
      <c r="E244">
        <v>1976</v>
      </c>
      <c r="F244">
        <v>2</v>
      </c>
      <c r="G244">
        <v>3</v>
      </c>
      <c r="H244">
        <v>25.289000000000001</v>
      </c>
      <c r="I244" t="s">
        <v>17</v>
      </c>
      <c r="J244" s="14" t="s">
        <v>17</v>
      </c>
      <c r="K244" s="14" t="s">
        <v>17</v>
      </c>
      <c r="L244" s="14" t="s">
        <v>17</v>
      </c>
      <c r="M244" s="14" t="s">
        <v>17</v>
      </c>
      <c r="N244" s="14" t="s">
        <v>17</v>
      </c>
      <c r="O244" s="14" t="s">
        <v>17</v>
      </c>
      <c r="P244" s="14" t="s">
        <v>17</v>
      </c>
      <c r="Q244" s="14" t="s">
        <v>17</v>
      </c>
      <c r="R244" s="14" t="s">
        <v>17</v>
      </c>
      <c r="S244" s="14" t="s">
        <v>17</v>
      </c>
    </row>
    <row r="245" spans="1:19" x14ac:dyDescent="0.2">
      <c r="A245" t="s">
        <v>143</v>
      </c>
      <c r="B245" t="s">
        <v>185</v>
      </c>
      <c r="C245" s="137" t="s">
        <v>17</v>
      </c>
      <c r="D245" s="137" t="s">
        <v>17</v>
      </c>
      <c r="E245">
        <v>1976</v>
      </c>
      <c r="F245">
        <v>2</v>
      </c>
      <c r="G245">
        <v>4</v>
      </c>
      <c r="H245">
        <v>32.064999999999998</v>
      </c>
      <c r="I245" t="s">
        <v>17</v>
      </c>
      <c r="J245" s="14" t="s">
        <v>17</v>
      </c>
      <c r="K245" s="14" t="s">
        <v>17</v>
      </c>
      <c r="L245" s="14" t="s">
        <v>17</v>
      </c>
      <c r="M245" s="14" t="s">
        <v>17</v>
      </c>
      <c r="N245" s="14" t="s">
        <v>17</v>
      </c>
      <c r="O245" s="14" t="s">
        <v>17</v>
      </c>
      <c r="P245" s="14" t="s">
        <v>17</v>
      </c>
      <c r="Q245" s="14" t="s">
        <v>17</v>
      </c>
      <c r="R245" s="14" t="s">
        <v>17</v>
      </c>
      <c r="S245" s="14" t="s">
        <v>17</v>
      </c>
    </row>
    <row r="246" spans="1:19" x14ac:dyDescent="0.2">
      <c r="A246" t="s">
        <v>143</v>
      </c>
      <c r="B246" t="s">
        <v>185</v>
      </c>
      <c r="C246" s="137" t="s">
        <v>17</v>
      </c>
      <c r="D246" s="137" t="s">
        <v>17</v>
      </c>
      <c r="E246">
        <v>1976</v>
      </c>
      <c r="F246">
        <v>2</v>
      </c>
      <c r="G246">
        <v>5</v>
      </c>
      <c r="H246">
        <v>41.261000000000003</v>
      </c>
      <c r="I246" t="s">
        <v>17</v>
      </c>
      <c r="J246" s="14" t="s">
        <v>17</v>
      </c>
      <c r="K246" s="14" t="s">
        <v>17</v>
      </c>
      <c r="L246" s="14" t="s">
        <v>17</v>
      </c>
      <c r="M246" s="14" t="s">
        <v>17</v>
      </c>
      <c r="N246" s="14" t="s">
        <v>17</v>
      </c>
      <c r="O246" s="14" t="s">
        <v>17</v>
      </c>
      <c r="P246" s="14" t="s">
        <v>17</v>
      </c>
      <c r="Q246" s="14" t="s">
        <v>17</v>
      </c>
      <c r="R246" s="14" t="s">
        <v>17</v>
      </c>
      <c r="S246" s="14" t="s">
        <v>17</v>
      </c>
    </row>
    <row r="247" spans="1:19" x14ac:dyDescent="0.2">
      <c r="A247" t="s">
        <v>143</v>
      </c>
      <c r="B247" t="s">
        <v>185</v>
      </c>
      <c r="C247" s="137" t="s">
        <v>17</v>
      </c>
      <c r="D247" s="137" t="s">
        <v>17</v>
      </c>
      <c r="E247">
        <v>1976</v>
      </c>
      <c r="F247">
        <v>2</v>
      </c>
      <c r="G247">
        <v>6</v>
      </c>
      <c r="H247">
        <v>46.463999999999999</v>
      </c>
      <c r="I247" t="s">
        <v>17</v>
      </c>
      <c r="J247" s="14" t="s">
        <v>17</v>
      </c>
      <c r="K247" s="14" t="s">
        <v>17</v>
      </c>
      <c r="L247" s="14" t="s">
        <v>17</v>
      </c>
      <c r="M247" s="14" t="s">
        <v>17</v>
      </c>
      <c r="N247" s="14" t="s">
        <v>17</v>
      </c>
      <c r="O247" s="14" t="s">
        <v>17</v>
      </c>
      <c r="P247" s="14" t="s">
        <v>17</v>
      </c>
      <c r="Q247" s="14" t="s">
        <v>17</v>
      </c>
      <c r="R247" s="14" t="s">
        <v>17</v>
      </c>
      <c r="S247" s="14" t="s">
        <v>17</v>
      </c>
    </row>
    <row r="248" spans="1:19" x14ac:dyDescent="0.2">
      <c r="A248" t="s">
        <v>143</v>
      </c>
      <c r="B248" t="s">
        <v>185</v>
      </c>
      <c r="C248" s="137" t="s">
        <v>17</v>
      </c>
      <c r="D248" s="137" t="s">
        <v>17</v>
      </c>
      <c r="E248">
        <v>1976</v>
      </c>
      <c r="F248">
        <v>2</v>
      </c>
      <c r="G248">
        <v>7</v>
      </c>
      <c r="H248">
        <v>48.884</v>
      </c>
      <c r="I248" t="s">
        <v>17</v>
      </c>
      <c r="J248" s="14" t="s">
        <v>17</v>
      </c>
      <c r="K248" s="14" t="s">
        <v>17</v>
      </c>
      <c r="L248" s="14" t="s">
        <v>17</v>
      </c>
      <c r="M248" s="14" t="s">
        <v>17</v>
      </c>
      <c r="N248" s="14" t="s">
        <v>17</v>
      </c>
      <c r="O248" s="14" t="s">
        <v>17</v>
      </c>
      <c r="P248" s="14" t="s">
        <v>17</v>
      </c>
      <c r="Q248" s="14" t="s">
        <v>17</v>
      </c>
      <c r="R248" s="14" t="s">
        <v>17</v>
      </c>
      <c r="S248" s="14" t="s">
        <v>17</v>
      </c>
    </row>
    <row r="249" spans="1:19" x14ac:dyDescent="0.2">
      <c r="A249" t="s">
        <v>143</v>
      </c>
      <c r="B249" t="s">
        <v>185</v>
      </c>
      <c r="C249" s="137" t="s">
        <v>17</v>
      </c>
      <c r="D249" s="137" t="s">
        <v>17</v>
      </c>
      <c r="E249">
        <v>1976</v>
      </c>
      <c r="F249">
        <v>2</v>
      </c>
      <c r="G249">
        <v>8</v>
      </c>
      <c r="H249">
        <v>35.695</v>
      </c>
      <c r="I249" t="s">
        <v>17</v>
      </c>
      <c r="J249" s="14" t="s">
        <v>17</v>
      </c>
      <c r="K249" s="14" t="s">
        <v>17</v>
      </c>
      <c r="L249" s="14" t="s">
        <v>17</v>
      </c>
      <c r="M249" s="14" t="s">
        <v>17</v>
      </c>
      <c r="N249" s="14" t="s">
        <v>17</v>
      </c>
      <c r="O249" s="14" t="s">
        <v>17</v>
      </c>
      <c r="P249" s="14" t="s">
        <v>17</v>
      </c>
      <c r="Q249" s="14" t="s">
        <v>17</v>
      </c>
      <c r="R249" s="14" t="s">
        <v>17</v>
      </c>
      <c r="S249" s="14" t="s">
        <v>17</v>
      </c>
    </row>
    <row r="250" spans="1:19" x14ac:dyDescent="0.2">
      <c r="A250" t="s">
        <v>143</v>
      </c>
      <c r="B250" t="s">
        <v>185</v>
      </c>
      <c r="C250" s="137" t="s">
        <v>17</v>
      </c>
      <c r="D250" s="137" t="s">
        <v>17</v>
      </c>
      <c r="E250">
        <v>1976</v>
      </c>
      <c r="F250">
        <v>2</v>
      </c>
      <c r="G250">
        <v>9</v>
      </c>
      <c r="H250">
        <v>42.35</v>
      </c>
      <c r="I250" t="s">
        <v>17</v>
      </c>
      <c r="J250" s="14" t="s">
        <v>17</v>
      </c>
      <c r="K250" s="14" t="s">
        <v>17</v>
      </c>
      <c r="L250" s="14" t="s">
        <v>17</v>
      </c>
      <c r="M250" s="14" t="s">
        <v>17</v>
      </c>
      <c r="N250" s="14" t="s">
        <v>17</v>
      </c>
      <c r="O250" s="14" t="s">
        <v>17</v>
      </c>
      <c r="P250" s="14" t="s">
        <v>17</v>
      </c>
      <c r="Q250" s="14" t="s">
        <v>17</v>
      </c>
      <c r="R250" s="14" t="s">
        <v>17</v>
      </c>
      <c r="S250" s="14" t="s">
        <v>17</v>
      </c>
    </row>
    <row r="251" spans="1:19" x14ac:dyDescent="0.2">
      <c r="A251" t="s">
        <v>143</v>
      </c>
      <c r="B251" t="s">
        <v>185</v>
      </c>
      <c r="C251" s="137" t="s">
        <v>17</v>
      </c>
      <c r="D251" s="137" t="s">
        <v>17</v>
      </c>
      <c r="E251">
        <v>1976</v>
      </c>
      <c r="F251">
        <v>2</v>
      </c>
      <c r="G251">
        <v>10</v>
      </c>
      <c r="H251">
        <v>39.808999999999997</v>
      </c>
      <c r="I251" t="s">
        <v>17</v>
      </c>
      <c r="J251" s="14" t="s">
        <v>17</v>
      </c>
      <c r="K251" s="14" t="s">
        <v>17</v>
      </c>
      <c r="L251" s="14" t="s">
        <v>17</v>
      </c>
      <c r="M251" s="14" t="s">
        <v>17</v>
      </c>
      <c r="N251" s="14" t="s">
        <v>17</v>
      </c>
      <c r="O251" s="14" t="s">
        <v>17</v>
      </c>
      <c r="P251" s="14" t="s">
        <v>17</v>
      </c>
      <c r="Q251" s="14" t="s">
        <v>17</v>
      </c>
      <c r="R251" s="14" t="s">
        <v>17</v>
      </c>
      <c r="S251" s="14" t="s">
        <v>17</v>
      </c>
    </row>
    <row r="252" spans="1:19" x14ac:dyDescent="0.2">
      <c r="A252" t="s">
        <v>143</v>
      </c>
      <c r="B252" t="s">
        <v>185</v>
      </c>
      <c r="C252" s="137" t="s">
        <v>17</v>
      </c>
      <c r="D252" s="137" t="s">
        <v>17</v>
      </c>
      <c r="E252">
        <v>1976</v>
      </c>
      <c r="F252">
        <v>2</v>
      </c>
      <c r="G252">
        <v>11</v>
      </c>
      <c r="H252">
        <v>39.445999999999998</v>
      </c>
      <c r="I252" t="s">
        <v>17</v>
      </c>
      <c r="J252" s="14" t="s">
        <v>17</v>
      </c>
      <c r="K252" s="14" t="s">
        <v>17</v>
      </c>
      <c r="L252" s="14" t="s">
        <v>17</v>
      </c>
      <c r="M252" s="14" t="s">
        <v>17</v>
      </c>
      <c r="N252" s="14" t="s">
        <v>17</v>
      </c>
      <c r="O252" s="14" t="s">
        <v>17</v>
      </c>
      <c r="P252" s="14" t="s">
        <v>17</v>
      </c>
      <c r="Q252" s="14" t="s">
        <v>17</v>
      </c>
      <c r="R252" s="14" t="s">
        <v>17</v>
      </c>
      <c r="S252" s="14" t="s">
        <v>17</v>
      </c>
    </row>
    <row r="253" spans="1:19" x14ac:dyDescent="0.2">
      <c r="A253" t="s">
        <v>143</v>
      </c>
      <c r="B253" t="s">
        <v>185</v>
      </c>
      <c r="C253" s="137" t="s">
        <v>17</v>
      </c>
      <c r="D253" s="137" t="s">
        <v>17</v>
      </c>
      <c r="E253">
        <v>1976</v>
      </c>
      <c r="F253">
        <v>2</v>
      </c>
      <c r="G253">
        <v>12</v>
      </c>
      <c r="H253">
        <v>44.890999999999998</v>
      </c>
      <c r="I253" t="s">
        <v>17</v>
      </c>
      <c r="J253" s="14" t="s">
        <v>17</v>
      </c>
      <c r="K253" s="14" t="s">
        <v>17</v>
      </c>
      <c r="L253" s="14" t="s">
        <v>17</v>
      </c>
      <c r="M253" s="14" t="s">
        <v>17</v>
      </c>
      <c r="N253" s="14" t="s">
        <v>17</v>
      </c>
      <c r="O253" s="14" t="s">
        <v>17</v>
      </c>
      <c r="P253" s="14" t="s">
        <v>17</v>
      </c>
      <c r="Q253" s="14" t="s">
        <v>17</v>
      </c>
      <c r="R253" s="14" t="s">
        <v>17</v>
      </c>
      <c r="S253" s="14" t="s">
        <v>17</v>
      </c>
    </row>
    <row r="254" spans="1:19" x14ac:dyDescent="0.2">
      <c r="A254" t="s">
        <v>143</v>
      </c>
      <c r="B254" t="s">
        <v>185</v>
      </c>
      <c r="C254" s="137" t="s">
        <v>17</v>
      </c>
      <c r="D254" s="137" t="s">
        <v>17</v>
      </c>
      <c r="E254">
        <v>1976</v>
      </c>
      <c r="F254">
        <v>2</v>
      </c>
      <c r="G254">
        <v>13</v>
      </c>
      <c r="H254">
        <v>47.915999999999997</v>
      </c>
      <c r="I254" t="s">
        <v>17</v>
      </c>
      <c r="J254" s="14" t="s">
        <v>17</v>
      </c>
      <c r="K254" s="14" t="s">
        <v>17</v>
      </c>
      <c r="L254" s="14" t="s">
        <v>17</v>
      </c>
      <c r="M254" s="14" t="s">
        <v>17</v>
      </c>
      <c r="N254" s="14" t="s">
        <v>17</v>
      </c>
      <c r="O254" s="14" t="s">
        <v>17</v>
      </c>
      <c r="P254" s="14" t="s">
        <v>17</v>
      </c>
      <c r="Q254" s="14" t="s">
        <v>17</v>
      </c>
      <c r="R254" s="14" t="s">
        <v>17</v>
      </c>
      <c r="S254" s="14" t="s">
        <v>17</v>
      </c>
    </row>
    <row r="255" spans="1:19" x14ac:dyDescent="0.2">
      <c r="A255" t="s">
        <v>143</v>
      </c>
      <c r="B255" t="s">
        <v>185</v>
      </c>
      <c r="C255" s="137" t="s">
        <v>17</v>
      </c>
      <c r="D255" s="137" t="s">
        <v>17</v>
      </c>
      <c r="E255">
        <v>1976</v>
      </c>
      <c r="F255">
        <v>2</v>
      </c>
      <c r="G255">
        <v>14</v>
      </c>
      <c r="H255">
        <v>45.012</v>
      </c>
      <c r="I255" t="s">
        <v>17</v>
      </c>
      <c r="J255" s="14" t="s">
        <v>17</v>
      </c>
      <c r="K255" s="14" t="s">
        <v>17</v>
      </c>
      <c r="L255" s="14" t="s">
        <v>17</v>
      </c>
      <c r="M255" s="14" t="s">
        <v>17</v>
      </c>
      <c r="N255" s="14" t="s">
        <v>17</v>
      </c>
      <c r="O255" s="14" t="s">
        <v>17</v>
      </c>
      <c r="P255" s="14" t="s">
        <v>17</v>
      </c>
      <c r="Q255" s="14" t="s">
        <v>17</v>
      </c>
      <c r="R255" s="14" t="s">
        <v>17</v>
      </c>
      <c r="S255" s="14" t="s">
        <v>17</v>
      </c>
    </row>
    <row r="256" spans="1:19" x14ac:dyDescent="0.2">
      <c r="A256" t="s">
        <v>143</v>
      </c>
      <c r="B256" t="s">
        <v>185</v>
      </c>
      <c r="C256" s="137" t="s">
        <v>17</v>
      </c>
      <c r="D256" s="137" t="s">
        <v>17</v>
      </c>
      <c r="E256">
        <v>1976</v>
      </c>
      <c r="F256">
        <v>3</v>
      </c>
      <c r="G256">
        <v>1</v>
      </c>
      <c r="H256">
        <v>26.135999999999999</v>
      </c>
      <c r="I256" t="s">
        <v>17</v>
      </c>
      <c r="J256" s="14" t="s">
        <v>17</v>
      </c>
      <c r="K256" s="14" t="s">
        <v>17</v>
      </c>
      <c r="L256" s="14" t="s">
        <v>17</v>
      </c>
      <c r="M256" s="14" t="s">
        <v>17</v>
      </c>
      <c r="N256" s="14" t="s">
        <v>17</v>
      </c>
      <c r="O256" s="14" t="s">
        <v>17</v>
      </c>
      <c r="P256" s="14" t="s">
        <v>17</v>
      </c>
      <c r="Q256" s="14" t="s">
        <v>17</v>
      </c>
      <c r="R256" s="14" t="s">
        <v>17</v>
      </c>
      <c r="S256" s="14" t="s">
        <v>17</v>
      </c>
    </row>
    <row r="257" spans="1:19" x14ac:dyDescent="0.2">
      <c r="A257" t="s">
        <v>143</v>
      </c>
      <c r="B257" t="s">
        <v>185</v>
      </c>
      <c r="C257" s="137" t="s">
        <v>17</v>
      </c>
      <c r="D257" s="137" t="s">
        <v>17</v>
      </c>
      <c r="E257">
        <v>1976</v>
      </c>
      <c r="F257">
        <v>3</v>
      </c>
      <c r="G257">
        <v>2</v>
      </c>
      <c r="H257">
        <v>24.2</v>
      </c>
      <c r="I257" t="s">
        <v>17</v>
      </c>
      <c r="J257" s="14" t="s">
        <v>17</v>
      </c>
      <c r="K257" s="14" t="s">
        <v>17</v>
      </c>
      <c r="L257" s="14" t="s">
        <v>17</v>
      </c>
      <c r="M257" s="14" t="s">
        <v>17</v>
      </c>
      <c r="N257" s="14" t="s">
        <v>17</v>
      </c>
      <c r="O257" s="14" t="s">
        <v>17</v>
      </c>
      <c r="P257" s="14" t="s">
        <v>17</v>
      </c>
      <c r="Q257" s="14" t="s">
        <v>17</v>
      </c>
      <c r="R257" s="14" t="s">
        <v>17</v>
      </c>
      <c r="S257" s="14" t="s">
        <v>17</v>
      </c>
    </row>
    <row r="258" spans="1:19" x14ac:dyDescent="0.2">
      <c r="A258" t="s">
        <v>143</v>
      </c>
      <c r="B258" t="s">
        <v>185</v>
      </c>
      <c r="C258" s="137" t="s">
        <v>17</v>
      </c>
      <c r="D258" s="137" t="s">
        <v>17</v>
      </c>
      <c r="E258">
        <v>1976</v>
      </c>
      <c r="F258">
        <v>3</v>
      </c>
      <c r="G258">
        <v>3</v>
      </c>
      <c r="H258">
        <v>29.887</v>
      </c>
      <c r="I258" t="s">
        <v>17</v>
      </c>
      <c r="J258" s="14" t="s">
        <v>17</v>
      </c>
      <c r="K258" s="14" t="s">
        <v>17</v>
      </c>
      <c r="L258" s="14" t="s">
        <v>17</v>
      </c>
      <c r="M258" s="14" t="s">
        <v>17</v>
      </c>
      <c r="N258" s="14" t="s">
        <v>17</v>
      </c>
      <c r="O258" s="14" t="s">
        <v>17</v>
      </c>
      <c r="P258" s="14" t="s">
        <v>17</v>
      </c>
      <c r="Q258" s="14" t="s">
        <v>17</v>
      </c>
      <c r="R258" s="14" t="s">
        <v>17</v>
      </c>
      <c r="S258" s="14" t="s">
        <v>17</v>
      </c>
    </row>
    <row r="259" spans="1:19" x14ac:dyDescent="0.2">
      <c r="A259" t="s">
        <v>143</v>
      </c>
      <c r="B259" t="s">
        <v>185</v>
      </c>
      <c r="C259" s="137" t="s">
        <v>17</v>
      </c>
      <c r="D259" s="137" t="s">
        <v>17</v>
      </c>
      <c r="E259">
        <v>1976</v>
      </c>
      <c r="F259">
        <v>3</v>
      </c>
      <c r="G259">
        <v>4</v>
      </c>
      <c r="H259">
        <v>35.816000000000003</v>
      </c>
      <c r="I259" t="s">
        <v>17</v>
      </c>
      <c r="J259" s="14" t="s">
        <v>17</v>
      </c>
      <c r="K259" s="14" t="s">
        <v>17</v>
      </c>
      <c r="L259" s="14" t="s">
        <v>17</v>
      </c>
      <c r="M259" s="14" t="s">
        <v>17</v>
      </c>
      <c r="N259" s="14" t="s">
        <v>17</v>
      </c>
      <c r="O259" s="14" t="s">
        <v>17</v>
      </c>
      <c r="P259" s="14" t="s">
        <v>17</v>
      </c>
      <c r="Q259" s="14" t="s">
        <v>17</v>
      </c>
      <c r="R259" s="14" t="s">
        <v>17</v>
      </c>
      <c r="S259" s="14" t="s">
        <v>17</v>
      </c>
    </row>
    <row r="260" spans="1:19" x14ac:dyDescent="0.2">
      <c r="A260" t="s">
        <v>143</v>
      </c>
      <c r="B260" t="s">
        <v>185</v>
      </c>
      <c r="C260" s="137" t="s">
        <v>17</v>
      </c>
      <c r="D260" s="137" t="s">
        <v>17</v>
      </c>
      <c r="E260">
        <v>1976</v>
      </c>
      <c r="F260">
        <v>3</v>
      </c>
      <c r="G260">
        <v>5</v>
      </c>
      <c r="H260">
        <v>38.356999999999999</v>
      </c>
      <c r="I260" t="s">
        <v>17</v>
      </c>
      <c r="J260" s="14" t="s">
        <v>17</v>
      </c>
      <c r="K260" s="14" t="s">
        <v>17</v>
      </c>
      <c r="L260" s="14" t="s">
        <v>17</v>
      </c>
      <c r="M260" s="14" t="s">
        <v>17</v>
      </c>
      <c r="N260" s="14" t="s">
        <v>17</v>
      </c>
      <c r="O260" s="14" t="s">
        <v>17</v>
      </c>
      <c r="P260" s="14" t="s">
        <v>17</v>
      </c>
      <c r="Q260" s="14" t="s">
        <v>17</v>
      </c>
      <c r="R260" s="14" t="s">
        <v>17</v>
      </c>
      <c r="S260" s="14" t="s">
        <v>17</v>
      </c>
    </row>
    <row r="261" spans="1:19" x14ac:dyDescent="0.2">
      <c r="A261" t="s">
        <v>143</v>
      </c>
      <c r="B261" t="s">
        <v>185</v>
      </c>
      <c r="C261" s="137" t="s">
        <v>17</v>
      </c>
      <c r="D261" s="137" t="s">
        <v>17</v>
      </c>
      <c r="E261">
        <v>1976</v>
      </c>
      <c r="F261">
        <v>3</v>
      </c>
      <c r="G261">
        <v>6</v>
      </c>
      <c r="H261">
        <v>45.738</v>
      </c>
      <c r="I261" t="s">
        <v>17</v>
      </c>
      <c r="J261" s="14" t="s">
        <v>17</v>
      </c>
      <c r="K261" s="14" t="s">
        <v>17</v>
      </c>
      <c r="L261" s="14" t="s">
        <v>17</v>
      </c>
      <c r="M261" s="14" t="s">
        <v>17</v>
      </c>
      <c r="N261" s="14" t="s">
        <v>17</v>
      </c>
      <c r="O261" s="14" t="s">
        <v>17</v>
      </c>
      <c r="P261" s="14" t="s">
        <v>17</v>
      </c>
      <c r="Q261" s="14" t="s">
        <v>17</v>
      </c>
      <c r="R261" s="14" t="s">
        <v>17</v>
      </c>
      <c r="S261" s="14" t="s">
        <v>17</v>
      </c>
    </row>
    <row r="262" spans="1:19" x14ac:dyDescent="0.2">
      <c r="A262" t="s">
        <v>143</v>
      </c>
      <c r="B262" t="s">
        <v>185</v>
      </c>
      <c r="C262" s="137" t="s">
        <v>17</v>
      </c>
      <c r="D262" s="137" t="s">
        <v>17</v>
      </c>
      <c r="E262">
        <v>1976</v>
      </c>
      <c r="F262">
        <v>3</v>
      </c>
      <c r="G262">
        <v>7</v>
      </c>
      <c r="H262">
        <v>45.738</v>
      </c>
      <c r="I262" t="s">
        <v>17</v>
      </c>
      <c r="J262" s="14" t="s">
        <v>17</v>
      </c>
      <c r="K262" s="14" t="s">
        <v>17</v>
      </c>
      <c r="L262" s="14" t="s">
        <v>17</v>
      </c>
      <c r="M262" s="14" t="s">
        <v>17</v>
      </c>
      <c r="N262" s="14" t="s">
        <v>17</v>
      </c>
      <c r="O262" s="14" t="s">
        <v>17</v>
      </c>
      <c r="P262" s="14" t="s">
        <v>17</v>
      </c>
      <c r="Q262" s="14" t="s">
        <v>17</v>
      </c>
      <c r="R262" s="14" t="s">
        <v>17</v>
      </c>
      <c r="S262" s="14" t="s">
        <v>17</v>
      </c>
    </row>
    <row r="263" spans="1:19" x14ac:dyDescent="0.2">
      <c r="A263" t="s">
        <v>143</v>
      </c>
      <c r="B263" t="s">
        <v>185</v>
      </c>
      <c r="C263" s="137" t="s">
        <v>17</v>
      </c>
      <c r="D263" s="137" t="s">
        <v>17</v>
      </c>
      <c r="E263">
        <v>1976</v>
      </c>
      <c r="F263">
        <v>3</v>
      </c>
      <c r="G263">
        <v>8</v>
      </c>
      <c r="H263">
        <v>44.890999999999998</v>
      </c>
      <c r="I263" t="s">
        <v>17</v>
      </c>
      <c r="J263" s="14" t="s">
        <v>17</v>
      </c>
      <c r="K263" s="14" t="s">
        <v>17</v>
      </c>
      <c r="L263" s="14" t="s">
        <v>17</v>
      </c>
      <c r="M263" s="14" t="s">
        <v>17</v>
      </c>
      <c r="N263" s="14" t="s">
        <v>17</v>
      </c>
      <c r="O263" s="14" t="s">
        <v>17</v>
      </c>
      <c r="P263" s="14" t="s">
        <v>17</v>
      </c>
      <c r="Q263" s="14" t="s">
        <v>17</v>
      </c>
      <c r="R263" s="14" t="s">
        <v>17</v>
      </c>
      <c r="S263" s="14" t="s">
        <v>17</v>
      </c>
    </row>
    <row r="264" spans="1:19" x14ac:dyDescent="0.2">
      <c r="A264" t="s">
        <v>143</v>
      </c>
      <c r="B264" t="s">
        <v>185</v>
      </c>
      <c r="C264" s="137" t="s">
        <v>17</v>
      </c>
      <c r="D264" s="137" t="s">
        <v>17</v>
      </c>
      <c r="E264">
        <v>1976</v>
      </c>
      <c r="F264">
        <v>3</v>
      </c>
      <c r="G264">
        <v>9</v>
      </c>
      <c r="H264">
        <v>38.115000000000002</v>
      </c>
      <c r="I264" t="s">
        <v>17</v>
      </c>
      <c r="J264" s="14" t="s">
        <v>17</v>
      </c>
      <c r="K264" s="14" t="s">
        <v>17</v>
      </c>
      <c r="L264" s="14" t="s">
        <v>17</v>
      </c>
      <c r="M264" s="14" t="s">
        <v>17</v>
      </c>
      <c r="N264" s="14" t="s">
        <v>17</v>
      </c>
      <c r="O264" s="14" t="s">
        <v>17</v>
      </c>
      <c r="P264" s="14" t="s">
        <v>17</v>
      </c>
      <c r="Q264" s="14" t="s">
        <v>17</v>
      </c>
      <c r="R264" s="14" t="s">
        <v>17</v>
      </c>
      <c r="S264" s="14" t="s">
        <v>17</v>
      </c>
    </row>
    <row r="265" spans="1:19" x14ac:dyDescent="0.2">
      <c r="A265" t="s">
        <v>143</v>
      </c>
      <c r="B265" t="s">
        <v>185</v>
      </c>
      <c r="C265" s="137" t="s">
        <v>17</v>
      </c>
      <c r="D265" s="137" t="s">
        <v>17</v>
      </c>
      <c r="E265">
        <v>1976</v>
      </c>
      <c r="F265">
        <v>3</v>
      </c>
      <c r="G265">
        <v>10</v>
      </c>
      <c r="H265">
        <v>40.777000000000001</v>
      </c>
      <c r="I265" t="s">
        <v>17</v>
      </c>
      <c r="J265" s="14" t="s">
        <v>17</v>
      </c>
      <c r="K265" s="14" t="s">
        <v>17</v>
      </c>
      <c r="L265" s="14" t="s">
        <v>17</v>
      </c>
      <c r="M265" s="14" t="s">
        <v>17</v>
      </c>
      <c r="N265" s="14" t="s">
        <v>17</v>
      </c>
      <c r="O265" s="14" t="s">
        <v>17</v>
      </c>
      <c r="P265" s="14" t="s">
        <v>17</v>
      </c>
      <c r="Q265" s="14" t="s">
        <v>17</v>
      </c>
      <c r="R265" s="14" t="s">
        <v>17</v>
      </c>
      <c r="S265" s="14" t="s">
        <v>17</v>
      </c>
    </row>
    <row r="266" spans="1:19" x14ac:dyDescent="0.2">
      <c r="A266" t="s">
        <v>143</v>
      </c>
      <c r="B266" t="s">
        <v>185</v>
      </c>
      <c r="C266" s="137" t="s">
        <v>17</v>
      </c>
      <c r="D266" s="137" t="s">
        <v>17</v>
      </c>
      <c r="E266">
        <v>1976</v>
      </c>
      <c r="F266">
        <v>3</v>
      </c>
      <c r="G266">
        <v>11</v>
      </c>
      <c r="H266">
        <v>39.082999999999998</v>
      </c>
      <c r="I266" t="s">
        <v>17</v>
      </c>
      <c r="J266" s="14" t="s">
        <v>17</v>
      </c>
      <c r="K266" s="14" t="s">
        <v>17</v>
      </c>
      <c r="L266" s="14" t="s">
        <v>17</v>
      </c>
      <c r="M266" s="14" t="s">
        <v>17</v>
      </c>
      <c r="N266" s="14" t="s">
        <v>17</v>
      </c>
      <c r="O266" s="14" t="s">
        <v>17</v>
      </c>
      <c r="P266" s="14" t="s">
        <v>17</v>
      </c>
      <c r="Q266" s="14" t="s">
        <v>17</v>
      </c>
      <c r="R266" s="14" t="s">
        <v>17</v>
      </c>
      <c r="S266" s="14" t="s">
        <v>17</v>
      </c>
    </row>
    <row r="267" spans="1:19" x14ac:dyDescent="0.2">
      <c r="A267" t="s">
        <v>143</v>
      </c>
      <c r="B267" t="s">
        <v>185</v>
      </c>
      <c r="C267" s="137" t="s">
        <v>17</v>
      </c>
      <c r="D267" s="137" t="s">
        <v>17</v>
      </c>
      <c r="E267">
        <v>1976</v>
      </c>
      <c r="F267">
        <v>3</v>
      </c>
      <c r="G267">
        <v>12</v>
      </c>
      <c r="H267">
        <v>36.299999999999997</v>
      </c>
      <c r="I267" t="s">
        <v>17</v>
      </c>
      <c r="J267" s="14" t="s">
        <v>17</v>
      </c>
      <c r="K267" s="14" t="s">
        <v>17</v>
      </c>
      <c r="L267" s="14" t="s">
        <v>17</v>
      </c>
      <c r="M267" s="14" t="s">
        <v>17</v>
      </c>
      <c r="N267" s="14" t="s">
        <v>17</v>
      </c>
      <c r="O267" s="14" t="s">
        <v>17</v>
      </c>
      <c r="P267" s="14" t="s">
        <v>17</v>
      </c>
      <c r="Q267" s="14" t="s">
        <v>17</v>
      </c>
      <c r="R267" s="14" t="s">
        <v>17</v>
      </c>
      <c r="S267" s="14" t="s">
        <v>17</v>
      </c>
    </row>
    <row r="268" spans="1:19" x14ac:dyDescent="0.2">
      <c r="A268" t="s">
        <v>143</v>
      </c>
      <c r="B268" t="s">
        <v>185</v>
      </c>
      <c r="C268" s="137" t="s">
        <v>17</v>
      </c>
      <c r="D268" s="137" t="s">
        <v>17</v>
      </c>
      <c r="E268">
        <v>1976</v>
      </c>
      <c r="F268">
        <v>3</v>
      </c>
      <c r="G268">
        <v>13</v>
      </c>
      <c r="H268">
        <v>44.406999999999996</v>
      </c>
      <c r="I268" t="s">
        <v>17</v>
      </c>
      <c r="J268" s="14" t="s">
        <v>17</v>
      </c>
      <c r="K268" s="14" t="s">
        <v>17</v>
      </c>
      <c r="L268" s="14" t="s">
        <v>17</v>
      </c>
      <c r="M268" s="14" t="s">
        <v>17</v>
      </c>
      <c r="N268" s="14" t="s">
        <v>17</v>
      </c>
      <c r="O268" s="14" t="s">
        <v>17</v>
      </c>
      <c r="P268" s="14" t="s">
        <v>17</v>
      </c>
      <c r="Q268" s="14" t="s">
        <v>17</v>
      </c>
      <c r="R268" s="14" t="s">
        <v>17</v>
      </c>
      <c r="S268" s="14" t="s">
        <v>17</v>
      </c>
    </row>
    <row r="269" spans="1:19" x14ac:dyDescent="0.2">
      <c r="A269" t="s">
        <v>143</v>
      </c>
      <c r="B269" t="s">
        <v>185</v>
      </c>
      <c r="C269" s="137" t="s">
        <v>17</v>
      </c>
      <c r="D269" s="137" t="s">
        <v>17</v>
      </c>
      <c r="E269">
        <v>1976</v>
      </c>
      <c r="F269">
        <v>3</v>
      </c>
      <c r="G269">
        <v>14</v>
      </c>
      <c r="H269">
        <v>39.082999999999998</v>
      </c>
      <c r="I269" t="s">
        <v>17</v>
      </c>
      <c r="J269" s="14" t="s">
        <v>17</v>
      </c>
      <c r="K269" s="14" t="s">
        <v>17</v>
      </c>
      <c r="L269" s="14" t="s">
        <v>17</v>
      </c>
      <c r="M269" s="14" t="s">
        <v>17</v>
      </c>
      <c r="N269" s="14" t="s">
        <v>17</v>
      </c>
      <c r="O269" s="14" t="s">
        <v>17</v>
      </c>
      <c r="P269" s="14" t="s">
        <v>17</v>
      </c>
      <c r="Q269" s="14" t="s">
        <v>17</v>
      </c>
      <c r="R269" s="14" t="s">
        <v>17</v>
      </c>
      <c r="S269" s="14" t="s">
        <v>17</v>
      </c>
    </row>
    <row r="270" spans="1:19" x14ac:dyDescent="0.2">
      <c r="A270" t="s">
        <v>143</v>
      </c>
      <c r="B270" t="s">
        <v>185</v>
      </c>
      <c r="C270" s="137" t="s">
        <v>17</v>
      </c>
      <c r="D270" s="137" t="s">
        <v>17</v>
      </c>
      <c r="E270">
        <v>1976</v>
      </c>
      <c r="F270">
        <v>4</v>
      </c>
      <c r="G270">
        <v>1</v>
      </c>
      <c r="H270">
        <v>30.370999999999999</v>
      </c>
      <c r="I270" t="s">
        <v>17</v>
      </c>
      <c r="J270" s="14" t="s">
        <v>17</v>
      </c>
      <c r="K270" s="14" t="s">
        <v>17</v>
      </c>
      <c r="L270" s="14" t="s">
        <v>17</v>
      </c>
      <c r="M270" s="14" t="s">
        <v>17</v>
      </c>
      <c r="N270" s="14" t="s">
        <v>17</v>
      </c>
      <c r="O270" s="14" t="s">
        <v>17</v>
      </c>
      <c r="P270" s="14" t="s">
        <v>17</v>
      </c>
      <c r="Q270" s="14" t="s">
        <v>17</v>
      </c>
      <c r="R270" s="14" t="s">
        <v>17</v>
      </c>
      <c r="S270" s="14" t="s">
        <v>17</v>
      </c>
    </row>
    <row r="271" spans="1:19" x14ac:dyDescent="0.2">
      <c r="A271" t="s">
        <v>143</v>
      </c>
      <c r="B271" t="s">
        <v>185</v>
      </c>
      <c r="C271" s="137" t="s">
        <v>17</v>
      </c>
      <c r="D271" s="137" t="s">
        <v>17</v>
      </c>
      <c r="E271">
        <v>1976</v>
      </c>
      <c r="F271">
        <v>4</v>
      </c>
      <c r="G271">
        <v>2</v>
      </c>
      <c r="H271">
        <v>24.805</v>
      </c>
      <c r="I271" t="s">
        <v>17</v>
      </c>
      <c r="J271" s="14" t="s">
        <v>17</v>
      </c>
      <c r="K271" s="14" t="s">
        <v>17</v>
      </c>
      <c r="L271" s="14" t="s">
        <v>17</v>
      </c>
      <c r="M271" s="14" t="s">
        <v>17</v>
      </c>
      <c r="N271" s="14" t="s">
        <v>17</v>
      </c>
      <c r="O271" s="14" t="s">
        <v>17</v>
      </c>
      <c r="P271" s="14" t="s">
        <v>17</v>
      </c>
      <c r="Q271" s="14" t="s">
        <v>17</v>
      </c>
      <c r="R271" s="14" t="s">
        <v>17</v>
      </c>
      <c r="S271" s="14" t="s">
        <v>17</v>
      </c>
    </row>
    <row r="272" spans="1:19" x14ac:dyDescent="0.2">
      <c r="A272" t="s">
        <v>143</v>
      </c>
      <c r="B272" t="s">
        <v>185</v>
      </c>
      <c r="C272" s="137" t="s">
        <v>17</v>
      </c>
      <c r="D272" s="137" t="s">
        <v>17</v>
      </c>
      <c r="E272">
        <v>1976</v>
      </c>
      <c r="F272">
        <v>4</v>
      </c>
      <c r="G272">
        <v>3</v>
      </c>
      <c r="H272">
        <v>30.007999999999999</v>
      </c>
      <c r="I272" t="s">
        <v>17</v>
      </c>
      <c r="J272" s="14" t="s">
        <v>17</v>
      </c>
      <c r="K272" s="14" t="s">
        <v>17</v>
      </c>
      <c r="L272" s="14" t="s">
        <v>17</v>
      </c>
      <c r="M272" s="14" t="s">
        <v>17</v>
      </c>
      <c r="N272" s="14" t="s">
        <v>17</v>
      </c>
      <c r="O272" s="14" t="s">
        <v>17</v>
      </c>
      <c r="P272" s="14" t="s">
        <v>17</v>
      </c>
      <c r="Q272" s="14" t="s">
        <v>17</v>
      </c>
      <c r="R272" s="14" t="s">
        <v>17</v>
      </c>
      <c r="S272" s="14" t="s">
        <v>17</v>
      </c>
    </row>
    <row r="273" spans="1:19" x14ac:dyDescent="0.2">
      <c r="A273" t="s">
        <v>143</v>
      </c>
      <c r="B273" t="s">
        <v>185</v>
      </c>
      <c r="C273" s="137" t="s">
        <v>17</v>
      </c>
      <c r="D273" s="137" t="s">
        <v>17</v>
      </c>
      <c r="E273">
        <v>1976</v>
      </c>
      <c r="F273">
        <v>4</v>
      </c>
      <c r="G273">
        <v>4</v>
      </c>
      <c r="H273">
        <v>31.338999999999999</v>
      </c>
      <c r="I273" t="s">
        <v>17</v>
      </c>
      <c r="J273" s="14" t="s">
        <v>17</v>
      </c>
      <c r="K273" s="14" t="s">
        <v>17</v>
      </c>
      <c r="L273" s="14" t="s">
        <v>17</v>
      </c>
      <c r="M273" s="14" t="s">
        <v>17</v>
      </c>
      <c r="N273" s="14" t="s">
        <v>17</v>
      </c>
      <c r="O273" s="14" t="s">
        <v>17</v>
      </c>
      <c r="P273" s="14" t="s">
        <v>17</v>
      </c>
      <c r="Q273" s="14" t="s">
        <v>17</v>
      </c>
      <c r="R273" s="14" t="s">
        <v>17</v>
      </c>
      <c r="S273" s="14" t="s">
        <v>17</v>
      </c>
    </row>
    <row r="274" spans="1:19" x14ac:dyDescent="0.2">
      <c r="A274" t="s">
        <v>143</v>
      </c>
      <c r="B274" t="s">
        <v>185</v>
      </c>
      <c r="C274" s="137" t="s">
        <v>17</v>
      </c>
      <c r="D274" s="137" t="s">
        <v>17</v>
      </c>
      <c r="E274">
        <v>1976</v>
      </c>
      <c r="F274">
        <v>4</v>
      </c>
      <c r="G274">
        <v>5</v>
      </c>
      <c r="H274">
        <v>41.018999999999998</v>
      </c>
      <c r="I274" t="s">
        <v>17</v>
      </c>
      <c r="J274" s="14" t="s">
        <v>17</v>
      </c>
      <c r="K274" s="14" t="s">
        <v>17</v>
      </c>
      <c r="L274" s="14" t="s">
        <v>17</v>
      </c>
      <c r="M274" s="14" t="s">
        <v>17</v>
      </c>
      <c r="N274" s="14" t="s">
        <v>17</v>
      </c>
      <c r="O274" s="14" t="s">
        <v>17</v>
      </c>
      <c r="P274" s="14" t="s">
        <v>17</v>
      </c>
      <c r="Q274" s="14" t="s">
        <v>17</v>
      </c>
      <c r="R274" s="14" t="s">
        <v>17</v>
      </c>
      <c r="S274" s="14" t="s">
        <v>17</v>
      </c>
    </row>
    <row r="275" spans="1:19" x14ac:dyDescent="0.2">
      <c r="A275" t="s">
        <v>143</v>
      </c>
      <c r="B275" t="s">
        <v>185</v>
      </c>
      <c r="C275" s="137" t="s">
        <v>17</v>
      </c>
      <c r="D275" s="137" t="s">
        <v>17</v>
      </c>
      <c r="E275">
        <v>1976</v>
      </c>
      <c r="F275">
        <v>4</v>
      </c>
      <c r="G275">
        <v>6</v>
      </c>
      <c r="H275">
        <v>45.253999999999998</v>
      </c>
      <c r="I275" t="s">
        <v>17</v>
      </c>
      <c r="J275" s="14" t="s">
        <v>17</v>
      </c>
      <c r="K275" s="14" t="s">
        <v>17</v>
      </c>
      <c r="L275" s="14" t="s">
        <v>17</v>
      </c>
      <c r="M275" s="14" t="s">
        <v>17</v>
      </c>
      <c r="N275" s="14" t="s">
        <v>17</v>
      </c>
      <c r="O275" s="14" t="s">
        <v>17</v>
      </c>
      <c r="P275" s="14" t="s">
        <v>17</v>
      </c>
      <c r="Q275" s="14" t="s">
        <v>17</v>
      </c>
      <c r="R275" s="14" t="s">
        <v>17</v>
      </c>
      <c r="S275" s="14" t="s">
        <v>17</v>
      </c>
    </row>
    <row r="276" spans="1:19" x14ac:dyDescent="0.2">
      <c r="A276" t="s">
        <v>143</v>
      </c>
      <c r="B276" t="s">
        <v>185</v>
      </c>
      <c r="C276" s="137" t="s">
        <v>17</v>
      </c>
      <c r="D276" s="137" t="s">
        <v>17</v>
      </c>
      <c r="E276">
        <v>1976</v>
      </c>
      <c r="F276">
        <v>4</v>
      </c>
      <c r="G276">
        <v>7</v>
      </c>
      <c r="H276">
        <v>44.406999999999996</v>
      </c>
      <c r="I276" t="s">
        <v>17</v>
      </c>
      <c r="J276" s="14" t="s">
        <v>17</v>
      </c>
      <c r="K276" s="14" t="s">
        <v>17</v>
      </c>
      <c r="L276" s="14" t="s">
        <v>17</v>
      </c>
      <c r="M276" s="14" t="s">
        <v>17</v>
      </c>
      <c r="N276" s="14" t="s">
        <v>17</v>
      </c>
      <c r="O276" s="14" t="s">
        <v>17</v>
      </c>
      <c r="P276" s="14" t="s">
        <v>17</v>
      </c>
      <c r="Q276" s="14" t="s">
        <v>17</v>
      </c>
      <c r="R276" s="14" t="s">
        <v>17</v>
      </c>
      <c r="S276" s="14" t="s">
        <v>17</v>
      </c>
    </row>
    <row r="277" spans="1:19" x14ac:dyDescent="0.2">
      <c r="A277" t="s">
        <v>143</v>
      </c>
      <c r="B277" t="s">
        <v>185</v>
      </c>
      <c r="C277" s="137" t="s">
        <v>17</v>
      </c>
      <c r="D277" s="137" t="s">
        <v>17</v>
      </c>
      <c r="E277">
        <v>1976</v>
      </c>
      <c r="F277">
        <v>4</v>
      </c>
      <c r="G277">
        <v>8</v>
      </c>
      <c r="H277">
        <v>44.649000000000001</v>
      </c>
      <c r="I277" t="s">
        <v>17</v>
      </c>
      <c r="J277" s="14" t="s">
        <v>17</v>
      </c>
      <c r="K277" s="14" t="s">
        <v>17</v>
      </c>
      <c r="L277" s="14" t="s">
        <v>17</v>
      </c>
      <c r="M277" s="14" t="s">
        <v>17</v>
      </c>
      <c r="N277" s="14" t="s">
        <v>17</v>
      </c>
      <c r="O277" s="14" t="s">
        <v>17</v>
      </c>
      <c r="P277" s="14" t="s">
        <v>17</v>
      </c>
      <c r="Q277" s="14" t="s">
        <v>17</v>
      </c>
      <c r="R277" s="14" t="s">
        <v>17</v>
      </c>
      <c r="S277" s="14" t="s">
        <v>17</v>
      </c>
    </row>
    <row r="278" spans="1:19" x14ac:dyDescent="0.2">
      <c r="A278" t="s">
        <v>143</v>
      </c>
      <c r="B278" t="s">
        <v>185</v>
      </c>
      <c r="C278" s="137" t="s">
        <v>17</v>
      </c>
      <c r="D278" s="137" t="s">
        <v>17</v>
      </c>
      <c r="E278">
        <v>1976</v>
      </c>
      <c r="F278">
        <v>4</v>
      </c>
      <c r="G278">
        <v>9</v>
      </c>
      <c r="H278">
        <v>40.534999999999997</v>
      </c>
      <c r="I278" t="s">
        <v>17</v>
      </c>
      <c r="J278" s="14" t="s">
        <v>17</v>
      </c>
      <c r="K278" s="14" t="s">
        <v>17</v>
      </c>
      <c r="L278" s="14" t="s">
        <v>17</v>
      </c>
      <c r="M278" s="14" t="s">
        <v>17</v>
      </c>
      <c r="N278" s="14" t="s">
        <v>17</v>
      </c>
      <c r="O278" s="14" t="s">
        <v>17</v>
      </c>
      <c r="P278" s="14" t="s">
        <v>17</v>
      </c>
      <c r="Q278" s="14" t="s">
        <v>17</v>
      </c>
      <c r="R278" s="14" t="s">
        <v>17</v>
      </c>
      <c r="S278" s="14" t="s">
        <v>17</v>
      </c>
    </row>
    <row r="279" spans="1:19" x14ac:dyDescent="0.2">
      <c r="A279" t="s">
        <v>143</v>
      </c>
      <c r="B279" t="s">
        <v>185</v>
      </c>
      <c r="C279" s="137" t="s">
        <v>17</v>
      </c>
      <c r="D279" s="137" t="s">
        <v>17</v>
      </c>
      <c r="E279">
        <v>1976</v>
      </c>
      <c r="F279">
        <v>4</v>
      </c>
      <c r="G279">
        <v>10</v>
      </c>
      <c r="H279">
        <v>33.154000000000003</v>
      </c>
      <c r="I279" t="s">
        <v>17</v>
      </c>
      <c r="J279" s="14" t="s">
        <v>17</v>
      </c>
      <c r="K279" s="14" t="s">
        <v>17</v>
      </c>
      <c r="L279" s="14" t="s">
        <v>17</v>
      </c>
      <c r="M279" s="14" t="s">
        <v>17</v>
      </c>
      <c r="N279" s="14" t="s">
        <v>17</v>
      </c>
      <c r="O279" s="14" t="s">
        <v>17</v>
      </c>
      <c r="P279" s="14" t="s">
        <v>17</v>
      </c>
      <c r="Q279" s="14" t="s">
        <v>17</v>
      </c>
      <c r="R279" s="14" t="s">
        <v>17</v>
      </c>
      <c r="S279" s="14" t="s">
        <v>17</v>
      </c>
    </row>
    <row r="280" spans="1:19" x14ac:dyDescent="0.2">
      <c r="A280" t="s">
        <v>143</v>
      </c>
      <c r="B280" t="s">
        <v>185</v>
      </c>
      <c r="C280" s="137" t="s">
        <v>17</v>
      </c>
      <c r="D280" s="137" t="s">
        <v>17</v>
      </c>
      <c r="E280">
        <v>1976</v>
      </c>
      <c r="F280">
        <v>4</v>
      </c>
      <c r="G280">
        <v>11</v>
      </c>
      <c r="H280">
        <v>36.542000000000002</v>
      </c>
      <c r="I280" t="s">
        <v>17</v>
      </c>
      <c r="J280" s="14" t="s">
        <v>17</v>
      </c>
      <c r="K280" s="14" t="s">
        <v>17</v>
      </c>
      <c r="L280" s="14" t="s">
        <v>17</v>
      </c>
      <c r="M280" s="14" t="s">
        <v>17</v>
      </c>
      <c r="N280" s="14" t="s">
        <v>17</v>
      </c>
      <c r="O280" s="14" t="s">
        <v>17</v>
      </c>
      <c r="P280" s="14" t="s">
        <v>17</v>
      </c>
      <c r="Q280" s="14" t="s">
        <v>17</v>
      </c>
      <c r="R280" s="14" t="s">
        <v>17</v>
      </c>
      <c r="S280" s="14" t="s">
        <v>17</v>
      </c>
    </row>
    <row r="281" spans="1:19" x14ac:dyDescent="0.2">
      <c r="A281" t="s">
        <v>143</v>
      </c>
      <c r="B281" t="s">
        <v>185</v>
      </c>
      <c r="C281" s="137" t="s">
        <v>17</v>
      </c>
      <c r="D281" s="137" t="s">
        <v>17</v>
      </c>
      <c r="E281">
        <v>1976</v>
      </c>
      <c r="F281">
        <v>4</v>
      </c>
      <c r="G281">
        <v>12</v>
      </c>
      <c r="H281">
        <v>38.841000000000001</v>
      </c>
      <c r="I281" t="s">
        <v>17</v>
      </c>
      <c r="J281" s="14" t="s">
        <v>17</v>
      </c>
      <c r="K281" s="14" t="s">
        <v>17</v>
      </c>
      <c r="L281" s="14" t="s">
        <v>17</v>
      </c>
      <c r="M281" s="14" t="s">
        <v>17</v>
      </c>
      <c r="N281" s="14" t="s">
        <v>17</v>
      </c>
      <c r="O281" s="14" t="s">
        <v>17</v>
      </c>
      <c r="P281" s="14" t="s">
        <v>17</v>
      </c>
      <c r="Q281" s="14" t="s">
        <v>17</v>
      </c>
      <c r="R281" s="14" t="s">
        <v>17</v>
      </c>
      <c r="S281" s="14" t="s">
        <v>17</v>
      </c>
    </row>
    <row r="282" spans="1:19" x14ac:dyDescent="0.2">
      <c r="A282" t="s">
        <v>143</v>
      </c>
      <c r="B282" t="s">
        <v>185</v>
      </c>
      <c r="C282" s="137" t="s">
        <v>17</v>
      </c>
      <c r="D282" s="137" t="s">
        <v>17</v>
      </c>
      <c r="E282">
        <v>1976</v>
      </c>
      <c r="F282">
        <v>4</v>
      </c>
      <c r="G282">
        <v>13</v>
      </c>
      <c r="H282">
        <v>45.616999999999997</v>
      </c>
      <c r="I282" t="s">
        <v>17</v>
      </c>
      <c r="J282" s="14" t="s">
        <v>17</v>
      </c>
      <c r="K282" s="14" t="s">
        <v>17</v>
      </c>
      <c r="L282" s="14" t="s">
        <v>17</v>
      </c>
      <c r="M282" s="14" t="s">
        <v>17</v>
      </c>
      <c r="N282" s="14" t="s">
        <v>17</v>
      </c>
      <c r="O282" s="14" t="s">
        <v>17</v>
      </c>
      <c r="P282" s="14" t="s">
        <v>17</v>
      </c>
      <c r="Q282" s="14" t="s">
        <v>17</v>
      </c>
      <c r="R282" s="14" t="s">
        <v>17</v>
      </c>
      <c r="S282" s="14" t="s">
        <v>17</v>
      </c>
    </row>
    <row r="283" spans="1:19" x14ac:dyDescent="0.2">
      <c r="A283" t="s">
        <v>143</v>
      </c>
      <c r="B283" t="s">
        <v>185</v>
      </c>
      <c r="C283" s="137" t="s">
        <v>17</v>
      </c>
      <c r="D283" s="137" t="s">
        <v>17</v>
      </c>
      <c r="E283">
        <v>1976</v>
      </c>
      <c r="F283">
        <v>4</v>
      </c>
      <c r="G283">
        <v>14</v>
      </c>
      <c r="H283">
        <v>47.673999999999999</v>
      </c>
      <c r="I283" t="s">
        <v>17</v>
      </c>
      <c r="J283" s="14" t="s">
        <v>17</v>
      </c>
      <c r="K283" s="14" t="s">
        <v>17</v>
      </c>
      <c r="L283" s="14" t="s">
        <v>17</v>
      </c>
      <c r="M283" s="14" t="s">
        <v>17</v>
      </c>
      <c r="N283" s="14" t="s">
        <v>17</v>
      </c>
      <c r="O283" s="14" t="s">
        <v>17</v>
      </c>
      <c r="P283" s="14" t="s">
        <v>17</v>
      </c>
      <c r="Q283" s="14" t="s">
        <v>17</v>
      </c>
      <c r="R283" s="14" t="s">
        <v>17</v>
      </c>
      <c r="S283" s="14" t="s">
        <v>17</v>
      </c>
    </row>
    <row r="284" spans="1:19" x14ac:dyDescent="0.2">
      <c r="A284" t="s">
        <v>143</v>
      </c>
      <c r="B284" t="s">
        <v>131</v>
      </c>
      <c r="C284" s="137" t="s">
        <v>17</v>
      </c>
      <c r="D284" s="137" t="s">
        <v>17</v>
      </c>
      <c r="E284">
        <v>1977</v>
      </c>
      <c r="F284">
        <v>1</v>
      </c>
      <c r="G284">
        <v>1</v>
      </c>
      <c r="H284">
        <v>14.882999999999999</v>
      </c>
      <c r="I284" t="s">
        <v>17</v>
      </c>
      <c r="J284" s="14" t="s">
        <v>17</v>
      </c>
      <c r="K284" s="14" t="s">
        <v>17</v>
      </c>
      <c r="L284" s="14" t="s">
        <v>17</v>
      </c>
      <c r="M284" s="14" t="s">
        <v>17</v>
      </c>
      <c r="N284" s="14" t="s">
        <v>17</v>
      </c>
      <c r="O284" s="14" t="s">
        <v>17</v>
      </c>
      <c r="P284" s="14" t="s">
        <v>17</v>
      </c>
      <c r="Q284" s="14" t="s">
        <v>17</v>
      </c>
      <c r="R284" s="14" t="s">
        <v>17</v>
      </c>
      <c r="S284" s="14" t="s">
        <v>17</v>
      </c>
    </row>
    <row r="285" spans="1:19" x14ac:dyDescent="0.2">
      <c r="A285" t="s">
        <v>143</v>
      </c>
      <c r="B285" t="s">
        <v>131</v>
      </c>
      <c r="C285" s="137" t="s">
        <v>17</v>
      </c>
      <c r="D285" s="137" t="s">
        <v>17</v>
      </c>
      <c r="E285">
        <v>1977</v>
      </c>
      <c r="F285">
        <v>1</v>
      </c>
      <c r="G285">
        <v>2</v>
      </c>
      <c r="H285">
        <v>14.641</v>
      </c>
      <c r="I285" t="s">
        <v>17</v>
      </c>
      <c r="J285" s="14" t="s">
        <v>17</v>
      </c>
      <c r="K285" s="14" t="s">
        <v>17</v>
      </c>
      <c r="L285" s="14" t="s">
        <v>17</v>
      </c>
      <c r="M285" s="14" t="s">
        <v>17</v>
      </c>
      <c r="N285" s="14" t="s">
        <v>17</v>
      </c>
      <c r="O285" s="14" t="s">
        <v>17</v>
      </c>
      <c r="P285" s="14" t="s">
        <v>17</v>
      </c>
      <c r="Q285" s="14" t="s">
        <v>17</v>
      </c>
      <c r="R285" s="14" t="s">
        <v>17</v>
      </c>
      <c r="S285" s="14" t="s">
        <v>17</v>
      </c>
    </row>
    <row r="286" spans="1:19" x14ac:dyDescent="0.2">
      <c r="A286" t="s">
        <v>143</v>
      </c>
      <c r="B286" t="s">
        <v>131</v>
      </c>
      <c r="C286" s="137" t="s">
        <v>17</v>
      </c>
      <c r="D286" s="137" t="s">
        <v>17</v>
      </c>
      <c r="E286">
        <v>1977</v>
      </c>
      <c r="F286">
        <v>1</v>
      </c>
      <c r="G286">
        <v>3</v>
      </c>
      <c r="H286">
        <v>26.983000000000001</v>
      </c>
      <c r="I286" t="s">
        <v>17</v>
      </c>
      <c r="J286" s="14" t="s">
        <v>17</v>
      </c>
      <c r="K286" s="14" t="s">
        <v>17</v>
      </c>
      <c r="L286" s="14" t="s">
        <v>17</v>
      </c>
      <c r="M286" s="14" t="s">
        <v>17</v>
      </c>
      <c r="N286" s="14" t="s">
        <v>17</v>
      </c>
      <c r="O286" s="14" t="s">
        <v>17</v>
      </c>
      <c r="P286" s="14" t="s">
        <v>17</v>
      </c>
      <c r="Q286" s="14" t="s">
        <v>17</v>
      </c>
      <c r="R286" s="14" t="s">
        <v>17</v>
      </c>
      <c r="S286" s="14" t="s">
        <v>17</v>
      </c>
    </row>
    <row r="287" spans="1:19" x14ac:dyDescent="0.2">
      <c r="A287" t="s">
        <v>143</v>
      </c>
      <c r="B287" t="s">
        <v>131</v>
      </c>
      <c r="C287" s="137" t="s">
        <v>17</v>
      </c>
      <c r="D287" s="137" t="s">
        <v>17</v>
      </c>
      <c r="E287">
        <v>1977</v>
      </c>
      <c r="F287">
        <v>1</v>
      </c>
      <c r="G287">
        <v>4</v>
      </c>
      <c r="H287">
        <v>26.861999999999998</v>
      </c>
      <c r="I287" t="s">
        <v>17</v>
      </c>
      <c r="J287" s="14" t="s">
        <v>17</v>
      </c>
      <c r="K287" s="14" t="s">
        <v>17</v>
      </c>
      <c r="L287" s="14" t="s">
        <v>17</v>
      </c>
      <c r="M287" s="14" t="s">
        <v>17</v>
      </c>
      <c r="N287" s="14" t="s">
        <v>17</v>
      </c>
      <c r="O287" s="14" t="s">
        <v>17</v>
      </c>
      <c r="P287" s="14" t="s">
        <v>17</v>
      </c>
      <c r="Q287" s="14" t="s">
        <v>17</v>
      </c>
      <c r="R287" s="14" t="s">
        <v>17</v>
      </c>
      <c r="S287" s="14" t="s">
        <v>17</v>
      </c>
    </row>
    <row r="288" spans="1:19" x14ac:dyDescent="0.2">
      <c r="A288" t="s">
        <v>143</v>
      </c>
      <c r="B288" t="s">
        <v>131</v>
      </c>
      <c r="C288" s="137" t="s">
        <v>17</v>
      </c>
      <c r="D288" s="137" t="s">
        <v>17</v>
      </c>
      <c r="E288">
        <v>1977</v>
      </c>
      <c r="F288">
        <v>1</v>
      </c>
      <c r="G288">
        <v>5</v>
      </c>
      <c r="H288">
        <v>30.25</v>
      </c>
      <c r="I288" t="s">
        <v>17</v>
      </c>
      <c r="J288" s="14" t="s">
        <v>17</v>
      </c>
      <c r="K288" s="14" t="s">
        <v>17</v>
      </c>
      <c r="L288" s="14" t="s">
        <v>17</v>
      </c>
      <c r="M288" s="14" t="s">
        <v>17</v>
      </c>
      <c r="N288" s="14" t="s">
        <v>17</v>
      </c>
      <c r="O288" s="14" t="s">
        <v>17</v>
      </c>
      <c r="P288" s="14" t="s">
        <v>17</v>
      </c>
      <c r="Q288" s="14" t="s">
        <v>17</v>
      </c>
      <c r="R288" s="14" t="s">
        <v>17</v>
      </c>
      <c r="S288" s="14" t="s">
        <v>17</v>
      </c>
    </row>
    <row r="289" spans="1:19" x14ac:dyDescent="0.2">
      <c r="A289" t="s">
        <v>143</v>
      </c>
      <c r="B289" t="s">
        <v>131</v>
      </c>
      <c r="C289" s="137" t="s">
        <v>17</v>
      </c>
      <c r="D289" s="137" t="s">
        <v>17</v>
      </c>
      <c r="E289">
        <v>1977</v>
      </c>
      <c r="F289">
        <v>1</v>
      </c>
      <c r="G289">
        <v>6</v>
      </c>
      <c r="H289">
        <v>29.04</v>
      </c>
      <c r="I289" t="s">
        <v>17</v>
      </c>
      <c r="J289" s="14" t="s">
        <v>17</v>
      </c>
      <c r="K289" s="14" t="s">
        <v>17</v>
      </c>
      <c r="L289" s="14" t="s">
        <v>17</v>
      </c>
      <c r="M289" s="14" t="s">
        <v>17</v>
      </c>
      <c r="N289" s="14" t="s">
        <v>17</v>
      </c>
      <c r="O289" s="14" t="s">
        <v>17</v>
      </c>
      <c r="P289" s="14" t="s">
        <v>17</v>
      </c>
      <c r="Q289" s="14" t="s">
        <v>17</v>
      </c>
      <c r="R289" s="14" t="s">
        <v>17</v>
      </c>
      <c r="S289" s="14" t="s">
        <v>17</v>
      </c>
    </row>
    <row r="290" spans="1:19" x14ac:dyDescent="0.2">
      <c r="A290" t="s">
        <v>143</v>
      </c>
      <c r="B290" t="s">
        <v>131</v>
      </c>
      <c r="C290" s="137" t="s">
        <v>17</v>
      </c>
      <c r="D290" s="137" t="s">
        <v>17</v>
      </c>
      <c r="E290">
        <v>1977</v>
      </c>
      <c r="F290">
        <v>1</v>
      </c>
      <c r="G290">
        <v>7</v>
      </c>
      <c r="H290">
        <v>26.015000000000001</v>
      </c>
      <c r="I290" t="s">
        <v>17</v>
      </c>
      <c r="J290" s="14" t="s">
        <v>17</v>
      </c>
      <c r="K290" s="14" t="s">
        <v>17</v>
      </c>
      <c r="L290" s="14" t="s">
        <v>17</v>
      </c>
      <c r="M290" s="14" t="s">
        <v>17</v>
      </c>
      <c r="N290" s="14" t="s">
        <v>17</v>
      </c>
      <c r="O290" s="14" t="s">
        <v>17</v>
      </c>
      <c r="P290" s="14" t="s">
        <v>17</v>
      </c>
      <c r="Q290" s="14" t="s">
        <v>17</v>
      </c>
      <c r="R290" s="14" t="s">
        <v>17</v>
      </c>
      <c r="S290" s="14" t="s">
        <v>17</v>
      </c>
    </row>
    <row r="291" spans="1:19" x14ac:dyDescent="0.2">
      <c r="A291" t="s">
        <v>143</v>
      </c>
      <c r="B291" t="s">
        <v>131</v>
      </c>
      <c r="C291" s="137" t="s">
        <v>17</v>
      </c>
      <c r="D291" s="137" t="s">
        <v>17</v>
      </c>
      <c r="E291">
        <v>1977</v>
      </c>
      <c r="F291">
        <v>1</v>
      </c>
      <c r="G291">
        <v>8</v>
      </c>
      <c r="H291">
        <v>21.053999999999998</v>
      </c>
      <c r="I291" t="s">
        <v>17</v>
      </c>
      <c r="J291" s="14" t="s">
        <v>17</v>
      </c>
      <c r="K291" s="14" t="s">
        <v>17</v>
      </c>
      <c r="L291" s="14" t="s">
        <v>17</v>
      </c>
      <c r="M291" s="14" t="s">
        <v>17</v>
      </c>
      <c r="N291" s="14" t="s">
        <v>17</v>
      </c>
      <c r="O291" s="14" t="s">
        <v>17</v>
      </c>
      <c r="P291" s="14" t="s">
        <v>17</v>
      </c>
      <c r="Q291" s="14" t="s">
        <v>17</v>
      </c>
      <c r="R291" s="14" t="s">
        <v>17</v>
      </c>
      <c r="S291" s="14" t="s">
        <v>17</v>
      </c>
    </row>
    <row r="292" spans="1:19" x14ac:dyDescent="0.2">
      <c r="A292" t="s">
        <v>143</v>
      </c>
      <c r="B292" t="s">
        <v>131</v>
      </c>
      <c r="C292" s="137" t="s">
        <v>17</v>
      </c>
      <c r="D292" s="137" t="s">
        <v>17</v>
      </c>
      <c r="E292">
        <v>1977</v>
      </c>
      <c r="F292">
        <v>1</v>
      </c>
      <c r="G292">
        <v>9</v>
      </c>
      <c r="H292">
        <v>30.734000000000002</v>
      </c>
      <c r="I292" t="s">
        <v>17</v>
      </c>
      <c r="J292" s="14" t="s">
        <v>17</v>
      </c>
      <c r="K292" s="14" t="s">
        <v>17</v>
      </c>
      <c r="L292" s="14" t="s">
        <v>17</v>
      </c>
      <c r="M292" s="14" t="s">
        <v>17</v>
      </c>
      <c r="N292" s="14" t="s">
        <v>17</v>
      </c>
      <c r="O292" s="14" t="s">
        <v>17</v>
      </c>
      <c r="P292" s="14" t="s">
        <v>17</v>
      </c>
      <c r="Q292" s="14" t="s">
        <v>17</v>
      </c>
      <c r="R292" s="14" t="s">
        <v>17</v>
      </c>
      <c r="S292" s="14" t="s">
        <v>17</v>
      </c>
    </row>
    <row r="293" spans="1:19" x14ac:dyDescent="0.2">
      <c r="A293" t="s">
        <v>143</v>
      </c>
      <c r="B293" t="s">
        <v>131</v>
      </c>
      <c r="C293" s="137" t="s">
        <v>17</v>
      </c>
      <c r="D293" s="137" t="s">
        <v>17</v>
      </c>
      <c r="E293">
        <v>1977</v>
      </c>
      <c r="F293">
        <v>1</v>
      </c>
      <c r="G293">
        <v>10</v>
      </c>
      <c r="H293">
        <v>34.122</v>
      </c>
      <c r="I293" t="s">
        <v>17</v>
      </c>
      <c r="J293" s="14" t="s">
        <v>17</v>
      </c>
      <c r="K293" s="14" t="s">
        <v>17</v>
      </c>
      <c r="L293" s="14" t="s">
        <v>17</v>
      </c>
      <c r="M293" s="14" t="s">
        <v>17</v>
      </c>
      <c r="N293" s="14" t="s">
        <v>17</v>
      </c>
      <c r="O293" s="14" t="s">
        <v>17</v>
      </c>
      <c r="P293" s="14" t="s">
        <v>17</v>
      </c>
      <c r="Q293" s="14" t="s">
        <v>17</v>
      </c>
      <c r="R293" s="14" t="s">
        <v>17</v>
      </c>
      <c r="S293" s="14" t="s">
        <v>17</v>
      </c>
    </row>
    <row r="294" spans="1:19" x14ac:dyDescent="0.2">
      <c r="A294" t="s">
        <v>143</v>
      </c>
      <c r="B294" t="s">
        <v>131</v>
      </c>
      <c r="C294" s="137" t="s">
        <v>17</v>
      </c>
      <c r="D294" s="137" t="s">
        <v>17</v>
      </c>
      <c r="E294">
        <v>1977</v>
      </c>
      <c r="F294">
        <v>1</v>
      </c>
      <c r="G294">
        <v>11</v>
      </c>
      <c r="H294">
        <v>32.427999999999997</v>
      </c>
      <c r="I294" t="s">
        <v>17</v>
      </c>
      <c r="J294" s="14" t="s">
        <v>17</v>
      </c>
      <c r="K294" s="14" t="s">
        <v>17</v>
      </c>
      <c r="L294" s="14" t="s">
        <v>17</v>
      </c>
      <c r="M294" s="14" t="s">
        <v>17</v>
      </c>
      <c r="N294" s="14" t="s">
        <v>17</v>
      </c>
      <c r="O294" s="14" t="s">
        <v>17</v>
      </c>
      <c r="P294" s="14" t="s">
        <v>17</v>
      </c>
      <c r="Q294" s="14" t="s">
        <v>17</v>
      </c>
      <c r="R294" s="14" t="s">
        <v>17</v>
      </c>
      <c r="S294" s="14" t="s">
        <v>17</v>
      </c>
    </row>
    <row r="295" spans="1:19" x14ac:dyDescent="0.2">
      <c r="A295" t="s">
        <v>143</v>
      </c>
      <c r="B295" t="s">
        <v>131</v>
      </c>
      <c r="C295" s="137" t="s">
        <v>17</v>
      </c>
      <c r="D295" s="137" t="s">
        <v>17</v>
      </c>
      <c r="E295">
        <v>1977</v>
      </c>
      <c r="F295">
        <v>1</v>
      </c>
      <c r="G295">
        <v>12</v>
      </c>
      <c r="H295">
        <v>30.007999999999999</v>
      </c>
      <c r="I295" t="s">
        <v>17</v>
      </c>
      <c r="J295" s="14" t="s">
        <v>17</v>
      </c>
      <c r="K295" s="14" t="s">
        <v>17</v>
      </c>
      <c r="L295" s="14" t="s">
        <v>17</v>
      </c>
      <c r="M295" s="14" t="s">
        <v>17</v>
      </c>
      <c r="N295" s="14" t="s">
        <v>17</v>
      </c>
      <c r="O295" s="14" t="s">
        <v>17</v>
      </c>
      <c r="P295" s="14" t="s">
        <v>17</v>
      </c>
      <c r="Q295" s="14" t="s">
        <v>17</v>
      </c>
      <c r="R295" s="14" t="s">
        <v>17</v>
      </c>
      <c r="S295" s="14" t="s">
        <v>17</v>
      </c>
    </row>
    <row r="296" spans="1:19" x14ac:dyDescent="0.2">
      <c r="A296" t="s">
        <v>143</v>
      </c>
      <c r="B296" t="s">
        <v>131</v>
      </c>
      <c r="C296" s="137" t="s">
        <v>17</v>
      </c>
      <c r="D296" s="137" t="s">
        <v>17</v>
      </c>
      <c r="E296">
        <v>1977</v>
      </c>
      <c r="F296">
        <v>1</v>
      </c>
      <c r="G296">
        <v>13</v>
      </c>
      <c r="H296">
        <v>26.257000000000001</v>
      </c>
      <c r="I296" t="s">
        <v>17</v>
      </c>
      <c r="J296" s="14" t="s">
        <v>17</v>
      </c>
      <c r="K296" s="14" t="s">
        <v>17</v>
      </c>
      <c r="L296" s="14" t="s">
        <v>17</v>
      </c>
      <c r="M296" s="14" t="s">
        <v>17</v>
      </c>
      <c r="N296" s="14" t="s">
        <v>17</v>
      </c>
      <c r="O296" s="14" t="s">
        <v>17</v>
      </c>
      <c r="P296" s="14" t="s">
        <v>17</v>
      </c>
      <c r="Q296" s="14" t="s">
        <v>17</v>
      </c>
      <c r="R296" s="14" t="s">
        <v>17</v>
      </c>
      <c r="S296" s="14" t="s">
        <v>17</v>
      </c>
    </row>
    <row r="297" spans="1:19" x14ac:dyDescent="0.2">
      <c r="A297" t="s">
        <v>143</v>
      </c>
      <c r="B297" t="s">
        <v>131</v>
      </c>
      <c r="C297" s="137" t="s">
        <v>17</v>
      </c>
      <c r="D297" s="137" t="s">
        <v>17</v>
      </c>
      <c r="E297">
        <v>1977</v>
      </c>
      <c r="F297">
        <v>1</v>
      </c>
      <c r="G297">
        <v>14</v>
      </c>
      <c r="H297">
        <v>31.702000000000002</v>
      </c>
      <c r="I297" t="s">
        <v>17</v>
      </c>
      <c r="J297" s="14" t="s">
        <v>17</v>
      </c>
      <c r="K297" s="14" t="s">
        <v>17</v>
      </c>
      <c r="L297" s="14" t="s">
        <v>17</v>
      </c>
      <c r="M297" s="14" t="s">
        <v>17</v>
      </c>
      <c r="N297" s="14" t="s">
        <v>17</v>
      </c>
      <c r="O297" s="14" t="s">
        <v>17</v>
      </c>
      <c r="P297" s="14" t="s">
        <v>17</v>
      </c>
      <c r="Q297" s="14" t="s">
        <v>17</v>
      </c>
      <c r="R297" s="14" t="s">
        <v>17</v>
      </c>
      <c r="S297" s="14" t="s">
        <v>17</v>
      </c>
    </row>
    <row r="298" spans="1:19" x14ac:dyDescent="0.2">
      <c r="A298" t="s">
        <v>143</v>
      </c>
      <c r="B298" t="s">
        <v>131</v>
      </c>
      <c r="C298" s="137" t="s">
        <v>17</v>
      </c>
      <c r="D298" s="137" t="s">
        <v>17</v>
      </c>
      <c r="E298">
        <v>1977</v>
      </c>
      <c r="F298">
        <v>2</v>
      </c>
      <c r="G298">
        <v>1</v>
      </c>
      <c r="H298">
        <v>13.552</v>
      </c>
      <c r="I298" t="s">
        <v>17</v>
      </c>
      <c r="J298" s="14" t="s">
        <v>17</v>
      </c>
      <c r="K298" s="14" t="s">
        <v>17</v>
      </c>
      <c r="L298" s="14" t="s">
        <v>17</v>
      </c>
      <c r="M298" s="14" t="s">
        <v>17</v>
      </c>
      <c r="N298" s="14" t="s">
        <v>17</v>
      </c>
      <c r="O298" s="14" t="s">
        <v>17</v>
      </c>
      <c r="P298" s="14" t="s">
        <v>17</v>
      </c>
      <c r="Q298" s="14" t="s">
        <v>17</v>
      </c>
      <c r="R298" s="14" t="s">
        <v>17</v>
      </c>
      <c r="S298" s="14" t="s">
        <v>17</v>
      </c>
    </row>
    <row r="299" spans="1:19" x14ac:dyDescent="0.2">
      <c r="A299" t="s">
        <v>143</v>
      </c>
      <c r="B299" t="s">
        <v>131</v>
      </c>
      <c r="C299" s="137" t="s">
        <v>17</v>
      </c>
      <c r="D299" s="137" t="s">
        <v>17</v>
      </c>
      <c r="E299">
        <v>1977</v>
      </c>
      <c r="F299">
        <v>2</v>
      </c>
      <c r="G299">
        <v>2</v>
      </c>
      <c r="H299">
        <v>16.818999999999999</v>
      </c>
      <c r="I299" t="s">
        <v>17</v>
      </c>
      <c r="J299" s="14" t="s">
        <v>17</v>
      </c>
      <c r="K299" s="14" t="s">
        <v>17</v>
      </c>
      <c r="L299" s="14" t="s">
        <v>17</v>
      </c>
      <c r="M299" s="14" t="s">
        <v>17</v>
      </c>
      <c r="N299" s="14" t="s">
        <v>17</v>
      </c>
      <c r="O299" s="14" t="s">
        <v>17</v>
      </c>
      <c r="P299" s="14" t="s">
        <v>17</v>
      </c>
      <c r="Q299" s="14" t="s">
        <v>17</v>
      </c>
      <c r="R299" s="14" t="s">
        <v>17</v>
      </c>
      <c r="S299" s="14" t="s">
        <v>17</v>
      </c>
    </row>
    <row r="300" spans="1:19" x14ac:dyDescent="0.2">
      <c r="A300" t="s">
        <v>143</v>
      </c>
      <c r="B300" t="s">
        <v>131</v>
      </c>
      <c r="C300" s="137" t="s">
        <v>17</v>
      </c>
      <c r="D300" s="137" t="s">
        <v>17</v>
      </c>
      <c r="E300">
        <v>1977</v>
      </c>
      <c r="F300">
        <v>2</v>
      </c>
      <c r="G300">
        <v>3</v>
      </c>
      <c r="H300">
        <v>23.837</v>
      </c>
      <c r="I300" t="s">
        <v>17</v>
      </c>
      <c r="J300" s="14" t="s">
        <v>17</v>
      </c>
      <c r="K300" s="14" t="s">
        <v>17</v>
      </c>
      <c r="L300" s="14" t="s">
        <v>17</v>
      </c>
      <c r="M300" s="14" t="s">
        <v>17</v>
      </c>
      <c r="N300" s="14" t="s">
        <v>17</v>
      </c>
      <c r="O300" s="14" t="s">
        <v>17</v>
      </c>
      <c r="P300" s="14" t="s">
        <v>17</v>
      </c>
      <c r="Q300" s="14" t="s">
        <v>17</v>
      </c>
      <c r="R300" s="14" t="s">
        <v>17</v>
      </c>
      <c r="S300" s="14" t="s">
        <v>17</v>
      </c>
    </row>
    <row r="301" spans="1:19" x14ac:dyDescent="0.2">
      <c r="A301" t="s">
        <v>143</v>
      </c>
      <c r="B301" t="s">
        <v>131</v>
      </c>
      <c r="C301" s="137" t="s">
        <v>17</v>
      </c>
      <c r="D301" s="137" t="s">
        <v>17</v>
      </c>
      <c r="E301">
        <v>1977</v>
      </c>
      <c r="F301">
        <v>2</v>
      </c>
      <c r="G301">
        <v>4</v>
      </c>
      <c r="H301">
        <v>26.015000000000001</v>
      </c>
      <c r="I301" t="s">
        <v>17</v>
      </c>
      <c r="J301" s="14" t="s">
        <v>17</v>
      </c>
      <c r="K301" s="14" t="s">
        <v>17</v>
      </c>
      <c r="L301" s="14" t="s">
        <v>17</v>
      </c>
      <c r="M301" s="14" t="s">
        <v>17</v>
      </c>
      <c r="N301" s="14" t="s">
        <v>17</v>
      </c>
      <c r="O301" s="14" t="s">
        <v>17</v>
      </c>
      <c r="P301" s="14" t="s">
        <v>17</v>
      </c>
      <c r="Q301" s="14" t="s">
        <v>17</v>
      </c>
      <c r="R301" s="14" t="s">
        <v>17</v>
      </c>
      <c r="S301" s="14" t="s">
        <v>17</v>
      </c>
    </row>
    <row r="302" spans="1:19" x14ac:dyDescent="0.2">
      <c r="A302" t="s">
        <v>143</v>
      </c>
      <c r="B302" t="s">
        <v>131</v>
      </c>
      <c r="C302" s="137" t="s">
        <v>17</v>
      </c>
      <c r="D302" s="137" t="s">
        <v>17</v>
      </c>
      <c r="E302">
        <v>1977</v>
      </c>
      <c r="F302">
        <v>2</v>
      </c>
      <c r="G302">
        <v>5</v>
      </c>
      <c r="H302">
        <v>28.434999999999999</v>
      </c>
      <c r="I302" t="s">
        <v>17</v>
      </c>
      <c r="J302" s="14" t="s">
        <v>17</v>
      </c>
      <c r="K302" s="14" t="s">
        <v>17</v>
      </c>
      <c r="L302" s="14" t="s">
        <v>17</v>
      </c>
      <c r="M302" s="14" t="s">
        <v>17</v>
      </c>
      <c r="N302" s="14" t="s">
        <v>17</v>
      </c>
      <c r="O302" s="14" t="s">
        <v>17</v>
      </c>
      <c r="P302" s="14" t="s">
        <v>17</v>
      </c>
      <c r="Q302" s="14" t="s">
        <v>17</v>
      </c>
      <c r="R302" s="14" t="s">
        <v>17</v>
      </c>
      <c r="S302" s="14" t="s">
        <v>17</v>
      </c>
    </row>
    <row r="303" spans="1:19" x14ac:dyDescent="0.2">
      <c r="A303" t="s">
        <v>143</v>
      </c>
      <c r="B303" t="s">
        <v>131</v>
      </c>
      <c r="C303" s="137" t="s">
        <v>17</v>
      </c>
      <c r="D303" s="137" t="s">
        <v>17</v>
      </c>
      <c r="E303">
        <v>1977</v>
      </c>
      <c r="F303">
        <v>2</v>
      </c>
      <c r="G303">
        <v>6</v>
      </c>
      <c r="H303">
        <v>31.46</v>
      </c>
      <c r="I303" t="s">
        <v>17</v>
      </c>
      <c r="J303" s="14" t="s">
        <v>17</v>
      </c>
      <c r="K303" s="14" t="s">
        <v>17</v>
      </c>
      <c r="L303" s="14" t="s">
        <v>17</v>
      </c>
      <c r="M303" s="14" t="s">
        <v>17</v>
      </c>
      <c r="N303" s="14" t="s">
        <v>17</v>
      </c>
      <c r="O303" s="14" t="s">
        <v>17</v>
      </c>
      <c r="P303" s="14" t="s">
        <v>17</v>
      </c>
      <c r="Q303" s="14" t="s">
        <v>17</v>
      </c>
      <c r="R303" s="14" t="s">
        <v>17</v>
      </c>
      <c r="S303" s="14" t="s">
        <v>17</v>
      </c>
    </row>
    <row r="304" spans="1:19" x14ac:dyDescent="0.2">
      <c r="A304" t="s">
        <v>143</v>
      </c>
      <c r="B304" t="s">
        <v>131</v>
      </c>
      <c r="C304" s="137" t="s">
        <v>17</v>
      </c>
      <c r="D304" s="137" t="s">
        <v>17</v>
      </c>
      <c r="E304">
        <v>1977</v>
      </c>
      <c r="F304">
        <v>2</v>
      </c>
      <c r="G304">
        <v>7</v>
      </c>
      <c r="H304">
        <v>32.307000000000002</v>
      </c>
      <c r="I304" t="s">
        <v>17</v>
      </c>
      <c r="J304" s="14" t="s">
        <v>17</v>
      </c>
      <c r="K304" s="14" t="s">
        <v>17</v>
      </c>
      <c r="L304" s="14" t="s">
        <v>17</v>
      </c>
      <c r="M304" s="14" t="s">
        <v>17</v>
      </c>
      <c r="N304" s="14" t="s">
        <v>17</v>
      </c>
      <c r="O304" s="14" t="s">
        <v>17</v>
      </c>
      <c r="P304" s="14" t="s">
        <v>17</v>
      </c>
      <c r="Q304" s="14" t="s">
        <v>17</v>
      </c>
      <c r="R304" s="14" t="s">
        <v>17</v>
      </c>
      <c r="S304" s="14" t="s">
        <v>17</v>
      </c>
    </row>
    <row r="305" spans="1:19" x14ac:dyDescent="0.2">
      <c r="A305" t="s">
        <v>143</v>
      </c>
      <c r="B305" t="s">
        <v>131</v>
      </c>
      <c r="C305" s="137" t="s">
        <v>17</v>
      </c>
      <c r="D305" s="137" t="s">
        <v>17</v>
      </c>
      <c r="E305">
        <v>1977</v>
      </c>
      <c r="F305">
        <v>2</v>
      </c>
      <c r="G305">
        <v>8</v>
      </c>
      <c r="H305">
        <v>23.837</v>
      </c>
      <c r="I305" t="s">
        <v>17</v>
      </c>
      <c r="J305" s="14" t="s">
        <v>17</v>
      </c>
      <c r="K305" s="14" t="s">
        <v>17</v>
      </c>
      <c r="L305" s="14" t="s">
        <v>17</v>
      </c>
      <c r="M305" s="14" t="s">
        <v>17</v>
      </c>
      <c r="N305" s="14" t="s">
        <v>17</v>
      </c>
      <c r="O305" s="14" t="s">
        <v>17</v>
      </c>
      <c r="P305" s="14" t="s">
        <v>17</v>
      </c>
      <c r="Q305" s="14" t="s">
        <v>17</v>
      </c>
      <c r="R305" s="14" t="s">
        <v>17</v>
      </c>
      <c r="S305" s="14" t="s">
        <v>17</v>
      </c>
    </row>
    <row r="306" spans="1:19" x14ac:dyDescent="0.2">
      <c r="A306" t="s">
        <v>143</v>
      </c>
      <c r="B306" t="s">
        <v>131</v>
      </c>
      <c r="C306" s="137" t="s">
        <v>17</v>
      </c>
      <c r="D306" s="137" t="s">
        <v>17</v>
      </c>
      <c r="E306">
        <v>1977</v>
      </c>
      <c r="F306">
        <v>2</v>
      </c>
      <c r="G306">
        <v>9</v>
      </c>
      <c r="H306">
        <v>31.097000000000001</v>
      </c>
      <c r="I306" t="s">
        <v>17</v>
      </c>
      <c r="J306" s="14" t="s">
        <v>17</v>
      </c>
      <c r="K306" s="14" t="s">
        <v>17</v>
      </c>
      <c r="L306" s="14" t="s">
        <v>17</v>
      </c>
      <c r="M306" s="14" t="s">
        <v>17</v>
      </c>
      <c r="N306" s="14" t="s">
        <v>17</v>
      </c>
      <c r="O306" s="14" t="s">
        <v>17</v>
      </c>
      <c r="P306" s="14" t="s">
        <v>17</v>
      </c>
      <c r="Q306" s="14" t="s">
        <v>17</v>
      </c>
      <c r="R306" s="14" t="s">
        <v>17</v>
      </c>
      <c r="S306" s="14" t="s">
        <v>17</v>
      </c>
    </row>
    <row r="307" spans="1:19" x14ac:dyDescent="0.2">
      <c r="A307" t="s">
        <v>143</v>
      </c>
      <c r="B307" t="s">
        <v>131</v>
      </c>
      <c r="C307" s="137" t="s">
        <v>17</v>
      </c>
      <c r="D307" s="137" t="s">
        <v>17</v>
      </c>
      <c r="E307">
        <v>1977</v>
      </c>
      <c r="F307">
        <v>2</v>
      </c>
      <c r="G307">
        <v>10</v>
      </c>
      <c r="H307">
        <v>30.007999999999999</v>
      </c>
      <c r="I307" t="s">
        <v>17</v>
      </c>
      <c r="J307" s="14" t="s">
        <v>17</v>
      </c>
      <c r="K307" s="14" t="s">
        <v>17</v>
      </c>
      <c r="L307" s="14" t="s">
        <v>17</v>
      </c>
      <c r="M307" s="14" t="s">
        <v>17</v>
      </c>
      <c r="N307" s="14" t="s">
        <v>17</v>
      </c>
      <c r="O307" s="14" t="s">
        <v>17</v>
      </c>
      <c r="P307" s="14" t="s">
        <v>17</v>
      </c>
      <c r="Q307" s="14" t="s">
        <v>17</v>
      </c>
      <c r="R307" s="14" t="s">
        <v>17</v>
      </c>
      <c r="S307" s="14" t="s">
        <v>17</v>
      </c>
    </row>
    <row r="308" spans="1:19" x14ac:dyDescent="0.2">
      <c r="A308" t="s">
        <v>143</v>
      </c>
      <c r="B308" t="s">
        <v>131</v>
      </c>
      <c r="C308" s="137" t="s">
        <v>17</v>
      </c>
      <c r="D308" s="137" t="s">
        <v>17</v>
      </c>
      <c r="E308">
        <v>1977</v>
      </c>
      <c r="F308">
        <v>2</v>
      </c>
      <c r="G308">
        <v>11</v>
      </c>
      <c r="H308">
        <v>32.307000000000002</v>
      </c>
      <c r="I308" t="s">
        <v>17</v>
      </c>
      <c r="J308" s="14" t="s">
        <v>17</v>
      </c>
      <c r="K308" s="14" t="s">
        <v>17</v>
      </c>
      <c r="L308" s="14" t="s">
        <v>17</v>
      </c>
      <c r="M308" s="14" t="s">
        <v>17</v>
      </c>
      <c r="N308" s="14" t="s">
        <v>17</v>
      </c>
      <c r="O308" s="14" t="s">
        <v>17</v>
      </c>
      <c r="P308" s="14" t="s">
        <v>17</v>
      </c>
      <c r="Q308" s="14" t="s">
        <v>17</v>
      </c>
      <c r="R308" s="14" t="s">
        <v>17</v>
      </c>
      <c r="S308" s="14" t="s">
        <v>17</v>
      </c>
    </row>
    <row r="309" spans="1:19" x14ac:dyDescent="0.2">
      <c r="A309" t="s">
        <v>143</v>
      </c>
      <c r="B309" t="s">
        <v>131</v>
      </c>
      <c r="C309" s="137" t="s">
        <v>17</v>
      </c>
      <c r="D309" s="137" t="s">
        <v>17</v>
      </c>
      <c r="E309">
        <v>1977</v>
      </c>
      <c r="F309">
        <v>2</v>
      </c>
      <c r="G309">
        <v>12</v>
      </c>
      <c r="H309">
        <v>32.790999999999997</v>
      </c>
      <c r="I309" t="s">
        <v>17</v>
      </c>
      <c r="J309" s="14" t="s">
        <v>17</v>
      </c>
      <c r="K309" s="14" t="s">
        <v>17</v>
      </c>
      <c r="L309" s="14" t="s">
        <v>17</v>
      </c>
      <c r="M309" s="14" t="s">
        <v>17</v>
      </c>
      <c r="N309" s="14" t="s">
        <v>17</v>
      </c>
      <c r="O309" s="14" t="s">
        <v>17</v>
      </c>
      <c r="P309" s="14" t="s">
        <v>17</v>
      </c>
      <c r="Q309" s="14" t="s">
        <v>17</v>
      </c>
      <c r="R309" s="14" t="s">
        <v>17</v>
      </c>
      <c r="S309" s="14" t="s">
        <v>17</v>
      </c>
    </row>
    <row r="310" spans="1:19" x14ac:dyDescent="0.2">
      <c r="A310" t="s">
        <v>143</v>
      </c>
      <c r="B310" t="s">
        <v>131</v>
      </c>
      <c r="C310" s="137" t="s">
        <v>17</v>
      </c>
      <c r="D310" s="137" t="s">
        <v>17</v>
      </c>
      <c r="E310">
        <v>1977</v>
      </c>
      <c r="F310">
        <v>2</v>
      </c>
      <c r="G310">
        <v>13</v>
      </c>
      <c r="H310">
        <v>31.097000000000001</v>
      </c>
      <c r="I310" t="s">
        <v>17</v>
      </c>
      <c r="J310" s="14" t="s">
        <v>17</v>
      </c>
      <c r="K310" s="14" t="s">
        <v>17</v>
      </c>
      <c r="L310" s="14" t="s">
        <v>17</v>
      </c>
      <c r="M310" s="14" t="s">
        <v>17</v>
      </c>
      <c r="N310" s="14" t="s">
        <v>17</v>
      </c>
      <c r="O310" s="14" t="s">
        <v>17</v>
      </c>
      <c r="P310" s="14" t="s">
        <v>17</v>
      </c>
      <c r="Q310" s="14" t="s">
        <v>17</v>
      </c>
      <c r="R310" s="14" t="s">
        <v>17</v>
      </c>
      <c r="S310" s="14" t="s">
        <v>17</v>
      </c>
    </row>
    <row r="311" spans="1:19" x14ac:dyDescent="0.2">
      <c r="A311" t="s">
        <v>143</v>
      </c>
      <c r="B311" t="s">
        <v>131</v>
      </c>
      <c r="C311" s="137" t="s">
        <v>17</v>
      </c>
      <c r="D311" s="137" t="s">
        <v>17</v>
      </c>
      <c r="E311">
        <v>1977</v>
      </c>
      <c r="F311">
        <v>2</v>
      </c>
      <c r="G311">
        <v>14</v>
      </c>
      <c r="H311">
        <v>37.026000000000003</v>
      </c>
      <c r="I311" t="s">
        <v>17</v>
      </c>
      <c r="J311" s="14" t="s">
        <v>17</v>
      </c>
      <c r="K311" s="14" t="s">
        <v>17</v>
      </c>
      <c r="L311" s="14" t="s">
        <v>17</v>
      </c>
      <c r="M311" s="14" t="s">
        <v>17</v>
      </c>
      <c r="N311" s="14" t="s">
        <v>17</v>
      </c>
      <c r="O311" s="14" t="s">
        <v>17</v>
      </c>
      <c r="P311" s="14" t="s">
        <v>17</v>
      </c>
      <c r="Q311" s="14" t="s">
        <v>17</v>
      </c>
      <c r="R311" s="14" t="s">
        <v>17</v>
      </c>
      <c r="S311" s="14" t="s">
        <v>17</v>
      </c>
    </row>
    <row r="312" spans="1:19" x14ac:dyDescent="0.2">
      <c r="A312" t="s">
        <v>143</v>
      </c>
      <c r="B312" t="s">
        <v>131</v>
      </c>
      <c r="C312" s="137" t="s">
        <v>17</v>
      </c>
      <c r="D312" s="137" t="s">
        <v>17</v>
      </c>
      <c r="E312">
        <v>1977</v>
      </c>
      <c r="F312">
        <v>3</v>
      </c>
      <c r="G312">
        <v>1</v>
      </c>
      <c r="H312">
        <v>12.221</v>
      </c>
      <c r="I312" t="s">
        <v>17</v>
      </c>
      <c r="J312" s="14" t="s">
        <v>17</v>
      </c>
      <c r="K312" s="14" t="s">
        <v>17</v>
      </c>
      <c r="L312" s="14" t="s">
        <v>17</v>
      </c>
      <c r="M312" s="14" t="s">
        <v>17</v>
      </c>
      <c r="N312" s="14" t="s">
        <v>17</v>
      </c>
      <c r="O312" s="14" t="s">
        <v>17</v>
      </c>
      <c r="P312" s="14" t="s">
        <v>17</v>
      </c>
      <c r="Q312" s="14" t="s">
        <v>17</v>
      </c>
      <c r="R312" s="14" t="s">
        <v>17</v>
      </c>
      <c r="S312" s="14" t="s">
        <v>17</v>
      </c>
    </row>
    <row r="313" spans="1:19" x14ac:dyDescent="0.2">
      <c r="A313" t="s">
        <v>143</v>
      </c>
      <c r="B313" t="s">
        <v>131</v>
      </c>
      <c r="C313" s="137" t="s">
        <v>17</v>
      </c>
      <c r="D313" s="137" t="s">
        <v>17</v>
      </c>
      <c r="E313">
        <v>1977</v>
      </c>
      <c r="F313">
        <v>3</v>
      </c>
      <c r="G313">
        <v>2</v>
      </c>
      <c r="H313">
        <v>15.972</v>
      </c>
      <c r="I313" t="s">
        <v>17</v>
      </c>
      <c r="J313" s="14" t="s">
        <v>17</v>
      </c>
      <c r="K313" s="14" t="s">
        <v>17</v>
      </c>
      <c r="L313" s="14" t="s">
        <v>17</v>
      </c>
      <c r="M313" s="14" t="s">
        <v>17</v>
      </c>
      <c r="N313" s="14" t="s">
        <v>17</v>
      </c>
      <c r="O313" s="14" t="s">
        <v>17</v>
      </c>
      <c r="P313" s="14" t="s">
        <v>17</v>
      </c>
      <c r="Q313" s="14" t="s">
        <v>17</v>
      </c>
      <c r="R313" s="14" t="s">
        <v>17</v>
      </c>
      <c r="S313" s="14" t="s">
        <v>17</v>
      </c>
    </row>
    <row r="314" spans="1:19" x14ac:dyDescent="0.2">
      <c r="A314" t="s">
        <v>143</v>
      </c>
      <c r="B314" t="s">
        <v>131</v>
      </c>
      <c r="C314" s="137" t="s">
        <v>17</v>
      </c>
      <c r="D314" s="137" t="s">
        <v>17</v>
      </c>
      <c r="E314">
        <v>1977</v>
      </c>
      <c r="F314">
        <v>3</v>
      </c>
      <c r="G314">
        <v>3</v>
      </c>
      <c r="H314">
        <v>28.677</v>
      </c>
      <c r="I314" t="s">
        <v>17</v>
      </c>
      <c r="J314" s="14" t="s">
        <v>17</v>
      </c>
      <c r="K314" s="14" t="s">
        <v>17</v>
      </c>
      <c r="L314" s="14" t="s">
        <v>17</v>
      </c>
      <c r="M314" s="14" t="s">
        <v>17</v>
      </c>
      <c r="N314" s="14" t="s">
        <v>17</v>
      </c>
      <c r="O314" s="14" t="s">
        <v>17</v>
      </c>
      <c r="P314" s="14" t="s">
        <v>17</v>
      </c>
      <c r="Q314" s="14" t="s">
        <v>17</v>
      </c>
      <c r="R314" s="14" t="s">
        <v>17</v>
      </c>
      <c r="S314" s="14" t="s">
        <v>17</v>
      </c>
    </row>
    <row r="315" spans="1:19" x14ac:dyDescent="0.2">
      <c r="A315" t="s">
        <v>143</v>
      </c>
      <c r="B315" t="s">
        <v>131</v>
      </c>
      <c r="C315" s="137" t="s">
        <v>17</v>
      </c>
      <c r="D315" s="137" t="s">
        <v>17</v>
      </c>
      <c r="E315">
        <v>1977</v>
      </c>
      <c r="F315">
        <v>3</v>
      </c>
      <c r="G315">
        <v>4</v>
      </c>
      <c r="H315">
        <v>30.25</v>
      </c>
      <c r="I315" t="s">
        <v>17</v>
      </c>
      <c r="J315" s="14" t="s">
        <v>17</v>
      </c>
      <c r="K315" s="14" t="s">
        <v>17</v>
      </c>
      <c r="L315" s="14" t="s">
        <v>17</v>
      </c>
      <c r="M315" s="14" t="s">
        <v>17</v>
      </c>
      <c r="N315" s="14" t="s">
        <v>17</v>
      </c>
      <c r="O315" s="14" t="s">
        <v>17</v>
      </c>
      <c r="P315" s="14" t="s">
        <v>17</v>
      </c>
      <c r="Q315" s="14" t="s">
        <v>17</v>
      </c>
      <c r="R315" s="14" t="s">
        <v>17</v>
      </c>
      <c r="S315" s="14" t="s">
        <v>17</v>
      </c>
    </row>
    <row r="316" spans="1:19" x14ac:dyDescent="0.2">
      <c r="A316" t="s">
        <v>143</v>
      </c>
      <c r="B316" t="s">
        <v>131</v>
      </c>
      <c r="C316" s="137" t="s">
        <v>17</v>
      </c>
      <c r="D316" s="137" t="s">
        <v>17</v>
      </c>
      <c r="E316">
        <v>1977</v>
      </c>
      <c r="F316">
        <v>3</v>
      </c>
      <c r="G316">
        <v>5</v>
      </c>
      <c r="H316">
        <v>26.861999999999998</v>
      </c>
      <c r="I316" t="s">
        <v>17</v>
      </c>
      <c r="J316" s="14" t="s">
        <v>17</v>
      </c>
      <c r="K316" s="14" t="s">
        <v>17</v>
      </c>
      <c r="L316" s="14" t="s">
        <v>17</v>
      </c>
      <c r="M316" s="14" t="s">
        <v>17</v>
      </c>
      <c r="N316" s="14" t="s">
        <v>17</v>
      </c>
      <c r="O316" s="14" t="s">
        <v>17</v>
      </c>
      <c r="P316" s="14" t="s">
        <v>17</v>
      </c>
      <c r="Q316" s="14" t="s">
        <v>17</v>
      </c>
      <c r="R316" s="14" t="s">
        <v>17</v>
      </c>
      <c r="S316" s="14" t="s">
        <v>17</v>
      </c>
    </row>
    <row r="317" spans="1:19" x14ac:dyDescent="0.2">
      <c r="A317" t="s">
        <v>143</v>
      </c>
      <c r="B317" t="s">
        <v>131</v>
      </c>
      <c r="C317" s="137" t="s">
        <v>17</v>
      </c>
      <c r="D317" s="137" t="s">
        <v>17</v>
      </c>
      <c r="E317">
        <v>1977</v>
      </c>
      <c r="F317">
        <v>3</v>
      </c>
      <c r="G317">
        <v>6</v>
      </c>
      <c r="H317">
        <v>30.370999999999999</v>
      </c>
      <c r="I317" t="s">
        <v>17</v>
      </c>
      <c r="J317" s="14" t="s">
        <v>17</v>
      </c>
      <c r="K317" s="14" t="s">
        <v>17</v>
      </c>
      <c r="L317" s="14" t="s">
        <v>17</v>
      </c>
      <c r="M317" s="14" t="s">
        <v>17</v>
      </c>
      <c r="N317" s="14" t="s">
        <v>17</v>
      </c>
      <c r="O317" s="14" t="s">
        <v>17</v>
      </c>
      <c r="P317" s="14" t="s">
        <v>17</v>
      </c>
      <c r="Q317" s="14" t="s">
        <v>17</v>
      </c>
      <c r="R317" s="14" t="s">
        <v>17</v>
      </c>
      <c r="S317" s="14" t="s">
        <v>17</v>
      </c>
    </row>
    <row r="318" spans="1:19" x14ac:dyDescent="0.2">
      <c r="A318" t="s">
        <v>143</v>
      </c>
      <c r="B318" t="s">
        <v>131</v>
      </c>
      <c r="C318" s="137" t="s">
        <v>17</v>
      </c>
      <c r="D318" s="137" t="s">
        <v>17</v>
      </c>
      <c r="E318">
        <v>1977</v>
      </c>
      <c r="F318">
        <v>3</v>
      </c>
      <c r="G318">
        <v>7</v>
      </c>
      <c r="H318">
        <v>29.524000000000001</v>
      </c>
      <c r="I318" t="s">
        <v>17</v>
      </c>
      <c r="J318" s="14" t="s">
        <v>17</v>
      </c>
      <c r="K318" s="14" t="s">
        <v>17</v>
      </c>
      <c r="L318" s="14" t="s">
        <v>17</v>
      </c>
      <c r="M318" s="14" t="s">
        <v>17</v>
      </c>
      <c r="N318" s="14" t="s">
        <v>17</v>
      </c>
      <c r="O318" s="14" t="s">
        <v>17</v>
      </c>
      <c r="P318" s="14" t="s">
        <v>17</v>
      </c>
      <c r="Q318" s="14" t="s">
        <v>17</v>
      </c>
      <c r="R318" s="14" t="s">
        <v>17</v>
      </c>
      <c r="S318" s="14" t="s">
        <v>17</v>
      </c>
    </row>
    <row r="319" spans="1:19" x14ac:dyDescent="0.2">
      <c r="A319" t="s">
        <v>143</v>
      </c>
      <c r="B319" t="s">
        <v>131</v>
      </c>
      <c r="C319" s="137" t="s">
        <v>17</v>
      </c>
      <c r="D319" s="137" t="s">
        <v>17</v>
      </c>
      <c r="E319">
        <v>1977</v>
      </c>
      <c r="F319">
        <v>3</v>
      </c>
      <c r="G319">
        <v>8</v>
      </c>
      <c r="H319">
        <v>28.919</v>
      </c>
      <c r="I319" t="s">
        <v>17</v>
      </c>
      <c r="J319" s="14" t="s">
        <v>17</v>
      </c>
      <c r="K319" s="14" t="s">
        <v>17</v>
      </c>
      <c r="L319" s="14" t="s">
        <v>17</v>
      </c>
      <c r="M319" s="14" t="s">
        <v>17</v>
      </c>
      <c r="N319" s="14" t="s">
        <v>17</v>
      </c>
      <c r="O319" s="14" t="s">
        <v>17</v>
      </c>
      <c r="P319" s="14" t="s">
        <v>17</v>
      </c>
      <c r="Q319" s="14" t="s">
        <v>17</v>
      </c>
      <c r="R319" s="14" t="s">
        <v>17</v>
      </c>
      <c r="S319" s="14" t="s">
        <v>17</v>
      </c>
    </row>
    <row r="320" spans="1:19" x14ac:dyDescent="0.2">
      <c r="A320" t="s">
        <v>143</v>
      </c>
      <c r="B320" t="s">
        <v>131</v>
      </c>
      <c r="C320" s="137" t="s">
        <v>17</v>
      </c>
      <c r="D320" s="137" t="s">
        <v>17</v>
      </c>
      <c r="E320">
        <v>1977</v>
      </c>
      <c r="F320">
        <v>3</v>
      </c>
      <c r="G320">
        <v>9</v>
      </c>
      <c r="H320">
        <v>32.064999999999998</v>
      </c>
      <c r="I320" t="s">
        <v>17</v>
      </c>
      <c r="J320" s="14" t="s">
        <v>17</v>
      </c>
      <c r="K320" s="14" t="s">
        <v>17</v>
      </c>
      <c r="L320" s="14" t="s">
        <v>17</v>
      </c>
      <c r="M320" s="14" t="s">
        <v>17</v>
      </c>
      <c r="N320" s="14" t="s">
        <v>17</v>
      </c>
      <c r="O320" s="14" t="s">
        <v>17</v>
      </c>
      <c r="P320" s="14" t="s">
        <v>17</v>
      </c>
      <c r="Q320" s="14" t="s">
        <v>17</v>
      </c>
      <c r="R320" s="14" t="s">
        <v>17</v>
      </c>
      <c r="S320" s="14" t="s">
        <v>17</v>
      </c>
    </row>
    <row r="321" spans="1:19" x14ac:dyDescent="0.2">
      <c r="A321" t="s">
        <v>143</v>
      </c>
      <c r="B321" t="s">
        <v>131</v>
      </c>
      <c r="C321" s="137" t="s">
        <v>17</v>
      </c>
      <c r="D321" s="137" t="s">
        <v>17</v>
      </c>
      <c r="E321">
        <v>1977</v>
      </c>
      <c r="F321">
        <v>3</v>
      </c>
      <c r="G321">
        <v>10</v>
      </c>
      <c r="H321">
        <v>31.46</v>
      </c>
      <c r="I321" t="s">
        <v>17</v>
      </c>
      <c r="J321" s="14" t="s">
        <v>17</v>
      </c>
      <c r="K321" s="14" t="s">
        <v>17</v>
      </c>
      <c r="L321" s="14" t="s">
        <v>17</v>
      </c>
      <c r="M321" s="14" t="s">
        <v>17</v>
      </c>
      <c r="N321" s="14" t="s">
        <v>17</v>
      </c>
      <c r="O321" s="14" t="s">
        <v>17</v>
      </c>
      <c r="P321" s="14" t="s">
        <v>17</v>
      </c>
      <c r="Q321" s="14" t="s">
        <v>17</v>
      </c>
      <c r="R321" s="14" t="s">
        <v>17</v>
      </c>
      <c r="S321" s="14" t="s">
        <v>17</v>
      </c>
    </row>
    <row r="322" spans="1:19" x14ac:dyDescent="0.2">
      <c r="A322" t="s">
        <v>143</v>
      </c>
      <c r="B322" t="s">
        <v>131</v>
      </c>
      <c r="C322" s="137" t="s">
        <v>17</v>
      </c>
      <c r="D322" s="137" t="s">
        <v>17</v>
      </c>
      <c r="E322">
        <v>1977</v>
      </c>
      <c r="F322">
        <v>3</v>
      </c>
      <c r="G322">
        <v>11</v>
      </c>
      <c r="H322">
        <v>31.943999999999999</v>
      </c>
      <c r="I322" t="s">
        <v>17</v>
      </c>
      <c r="J322" s="14" t="s">
        <v>17</v>
      </c>
      <c r="K322" s="14" t="s">
        <v>17</v>
      </c>
      <c r="L322" s="14" t="s">
        <v>17</v>
      </c>
      <c r="M322" s="14" t="s">
        <v>17</v>
      </c>
      <c r="N322" s="14" t="s">
        <v>17</v>
      </c>
      <c r="O322" s="14" t="s">
        <v>17</v>
      </c>
      <c r="P322" s="14" t="s">
        <v>17</v>
      </c>
      <c r="Q322" s="14" t="s">
        <v>17</v>
      </c>
      <c r="R322" s="14" t="s">
        <v>17</v>
      </c>
      <c r="S322" s="14" t="s">
        <v>17</v>
      </c>
    </row>
    <row r="323" spans="1:19" x14ac:dyDescent="0.2">
      <c r="A323" t="s">
        <v>143</v>
      </c>
      <c r="B323" t="s">
        <v>131</v>
      </c>
      <c r="C323" s="137" t="s">
        <v>17</v>
      </c>
      <c r="D323" s="137" t="s">
        <v>17</v>
      </c>
      <c r="E323">
        <v>1977</v>
      </c>
      <c r="F323">
        <v>3</v>
      </c>
      <c r="G323">
        <v>12</v>
      </c>
      <c r="H323">
        <v>29.161000000000001</v>
      </c>
      <c r="I323" t="s">
        <v>17</v>
      </c>
      <c r="J323" s="14" t="s">
        <v>17</v>
      </c>
      <c r="K323" s="14" t="s">
        <v>17</v>
      </c>
      <c r="L323" s="14" t="s">
        <v>17</v>
      </c>
      <c r="M323" s="14" t="s">
        <v>17</v>
      </c>
      <c r="N323" s="14" t="s">
        <v>17</v>
      </c>
      <c r="O323" s="14" t="s">
        <v>17</v>
      </c>
      <c r="P323" s="14" t="s">
        <v>17</v>
      </c>
      <c r="Q323" s="14" t="s">
        <v>17</v>
      </c>
      <c r="R323" s="14" t="s">
        <v>17</v>
      </c>
      <c r="S323" s="14" t="s">
        <v>17</v>
      </c>
    </row>
    <row r="324" spans="1:19" x14ac:dyDescent="0.2">
      <c r="A324" t="s">
        <v>143</v>
      </c>
      <c r="B324" t="s">
        <v>131</v>
      </c>
      <c r="C324" s="137" t="s">
        <v>17</v>
      </c>
      <c r="D324" s="137" t="s">
        <v>17</v>
      </c>
      <c r="E324">
        <v>1977</v>
      </c>
      <c r="F324">
        <v>3</v>
      </c>
      <c r="G324">
        <v>13</v>
      </c>
      <c r="H324">
        <v>25.047000000000001</v>
      </c>
      <c r="I324" t="s">
        <v>17</v>
      </c>
      <c r="J324" s="14" t="s">
        <v>17</v>
      </c>
      <c r="K324" s="14" t="s">
        <v>17</v>
      </c>
      <c r="L324" s="14" t="s">
        <v>17</v>
      </c>
      <c r="M324" s="14" t="s">
        <v>17</v>
      </c>
      <c r="N324" s="14" t="s">
        <v>17</v>
      </c>
      <c r="O324" s="14" t="s">
        <v>17</v>
      </c>
      <c r="P324" s="14" t="s">
        <v>17</v>
      </c>
      <c r="Q324" s="14" t="s">
        <v>17</v>
      </c>
      <c r="R324" s="14" t="s">
        <v>17</v>
      </c>
      <c r="S324" s="14" t="s">
        <v>17</v>
      </c>
    </row>
    <row r="325" spans="1:19" x14ac:dyDescent="0.2">
      <c r="A325" t="s">
        <v>143</v>
      </c>
      <c r="B325" t="s">
        <v>131</v>
      </c>
      <c r="C325" s="137" t="s">
        <v>17</v>
      </c>
      <c r="D325" s="137" t="s">
        <v>17</v>
      </c>
      <c r="E325">
        <v>1977</v>
      </c>
      <c r="F325">
        <v>3</v>
      </c>
      <c r="G325">
        <v>14</v>
      </c>
      <c r="H325">
        <v>32.911999999999999</v>
      </c>
      <c r="I325" t="s">
        <v>17</v>
      </c>
      <c r="J325" s="14" t="s">
        <v>17</v>
      </c>
      <c r="K325" s="14" t="s">
        <v>17</v>
      </c>
      <c r="L325" s="14" t="s">
        <v>17</v>
      </c>
      <c r="M325" s="14" t="s">
        <v>17</v>
      </c>
      <c r="N325" s="14" t="s">
        <v>17</v>
      </c>
      <c r="O325" s="14" t="s">
        <v>17</v>
      </c>
      <c r="P325" s="14" t="s">
        <v>17</v>
      </c>
      <c r="Q325" s="14" t="s">
        <v>17</v>
      </c>
      <c r="R325" s="14" t="s">
        <v>17</v>
      </c>
      <c r="S325" s="14" t="s">
        <v>17</v>
      </c>
    </row>
    <row r="326" spans="1:19" x14ac:dyDescent="0.2">
      <c r="A326" t="s">
        <v>143</v>
      </c>
      <c r="B326" t="s">
        <v>131</v>
      </c>
      <c r="C326" s="137" t="s">
        <v>17</v>
      </c>
      <c r="D326" s="137" t="s">
        <v>17</v>
      </c>
      <c r="E326">
        <v>1977</v>
      </c>
      <c r="F326">
        <v>4</v>
      </c>
      <c r="G326">
        <v>1</v>
      </c>
      <c r="H326">
        <v>21.78</v>
      </c>
      <c r="I326" t="s">
        <v>17</v>
      </c>
      <c r="J326" s="14" t="s">
        <v>17</v>
      </c>
      <c r="K326" s="14" t="s">
        <v>17</v>
      </c>
      <c r="L326" s="14" t="s">
        <v>17</v>
      </c>
      <c r="M326" s="14" t="s">
        <v>17</v>
      </c>
      <c r="N326" s="14" t="s">
        <v>17</v>
      </c>
      <c r="O326" s="14" t="s">
        <v>17</v>
      </c>
      <c r="P326" s="14" t="s">
        <v>17</v>
      </c>
      <c r="Q326" s="14" t="s">
        <v>17</v>
      </c>
      <c r="R326" s="14" t="s">
        <v>17</v>
      </c>
      <c r="S326" s="14" t="s">
        <v>17</v>
      </c>
    </row>
    <row r="327" spans="1:19" x14ac:dyDescent="0.2">
      <c r="A327" t="s">
        <v>143</v>
      </c>
      <c r="B327" t="s">
        <v>131</v>
      </c>
      <c r="C327" s="137" t="s">
        <v>17</v>
      </c>
      <c r="D327" s="137" t="s">
        <v>17</v>
      </c>
      <c r="E327">
        <v>1977</v>
      </c>
      <c r="F327">
        <v>4</v>
      </c>
      <c r="G327">
        <v>2</v>
      </c>
      <c r="H327">
        <v>20.449000000000002</v>
      </c>
      <c r="I327" t="s">
        <v>17</v>
      </c>
      <c r="J327" s="14" t="s">
        <v>17</v>
      </c>
      <c r="K327" s="14" t="s">
        <v>17</v>
      </c>
      <c r="L327" s="14" t="s">
        <v>17</v>
      </c>
      <c r="M327" s="14" t="s">
        <v>17</v>
      </c>
      <c r="N327" s="14" t="s">
        <v>17</v>
      </c>
      <c r="O327" s="14" t="s">
        <v>17</v>
      </c>
      <c r="P327" s="14" t="s">
        <v>17</v>
      </c>
      <c r="Q327" s="14" t="s">
        <v>17</v>
      </c>
      <c r="R327" s="14" t="s">
        <v>17</v>
      </c>
      <c r="S327" s="14" t="s">
        <v>17</v>
      </c>
    </row>
    <row r="328" spans="1:19" x14ac:dyDescent="0.2">
      <c r="A328" t="s">
        <v>143</v>
      </c>
      <c r="B328" t="s">
        <v>131</v>
      </c>
      <c r="C328" s="137" t="s">
        <v>17</v>
      </c>
      <c r="D328" s="137" t="s">
        <v>17</v>
      </c>
      <c r="E328">
        <v>1977</v>
      </c>
      <c r="F328">
        <v>4</v>
      </c>
      <c r="G328">
        <v>3</v>
      </c>
      <c r="H328">
        <v>27.951000000000001</v>
      </c>
      <c r="I328" t="s">
        <v>17</v>
      </c>
      <c r="J328" s="14" t="s">
        <v>17</v>
      </c>
      <c r="K328" s="14" t="s">
        <v>17</v>
      </c>
      <c r="L328" s="14" t="s">
        <v>17</v>
      </c>
      <c r="M328" s="14" t="s">
        <v>17</v>
      </c>
      <c r="N328" s="14" t="s">
        <v>17</v>
      </c>
      <c r="O328" s="14" t="s">
        <v>17</v>
      </c>
      <c r="P328" s="14" t="s">
        <v>17</v>
      </c>
      <c r="Q328" s="14" t="s">
        <v>17</v>
      </c>
      <c r="R328" s="14" t="s">
        <v>17</v>
      </c>
      <c r="S328" s="14" t="s">
        <v>17</v>
      </c>
    </row>
    <row r="329" spans="1:19" x14ac:dyDescent="0.2">
      <c r="A329" t="s">
        <v>143</v>
      </c>
      <c r="B329" t="s">
        <v>131</v>
      </c>
      <c r="C329" s="137" t="s">
        <v>17</v>
      </c>
      <c r="D329" s="137" t="s">
        <v>17</v>
      </c>
      <c r="E329">
        <v>1977</v>
      </c>
      <c r="F329">
        <v>4</v>
      </c>
      <c r="G329">
        <v>4</v>
      </c>
      <c r="H329">
        <v>29.402999999999999</v>
      </c>
      <c r="I329" t="s">
        <v>17</v>
      </c>
      <c r="J329" s="14" t="s">
        <v>17</v>
      </c>
      <c r="K329" s="14" t="s">
        <v>17</v>
      </c>
      <c r="L329" s="14" t="s">
        <v>17</v>
      </c>
      <c r="M329" s="14" t="s">
        <v>17</v>
      </c>
      <c r="N329" s="14" t="s">
        <v>17</v>
      </c>
      <c r="O329" s="14" t="s">
        <v>17</v>
      </c>
      <c r="P329" s="14" t="s">
        <v>17</v>
      </c>
      <c r="Q329" s="14" t="s">
        <v>17</v>
      </c>
      <c r="R329" s="14" t="s">
        <v>17</v>
      </c>
      <c r="S329" s="14" t="s">
        <v>17</v>
      </c>
    </row>
    <row r="330" spans="1:19" x14ac:dyDescent="0.2">
      <c r="A330" t="s">
        <v>143</v>
      </c>
      <c r="B330" t="s">
        <v>131</v>
      </c>
      <c r="C330" s="137" t="s">
        <v>17</v>
      </c>
      <c r="D330" s="137" t="s">
        <v>17</v>
      </c>
      <c r="E330">
        <v>1977</v>
      </c>
      <c r="F330">
        <v>4</v>
      </c>
      <c r="G330">
        <v>5</v>
      </c>
      <c r="H330">
        <v>29.402999999999999</v>
      </c>
      <c r="I330" t="s">
        <v>17</v>
      </c>
      <c r="J330" s="14" t="s">
        <v>17</v>
      </c>
      <c r="K330" s="14" t="s">
        <v>17</v>
      </c>
      <c r="L330" s="14" t="s">
        <v>17</v>
      </c>
      <c r="M330" s="14" t="s">
        <v>17</v>
      </c>
      <c r="N330" s="14" t="s">
        <v>17</v>
      </c>
      <c r="O330" s="14" t="s">
        <v>17</v>
      </c>
      <c r="P330" s="14" t="s">
        <v>17</v>
      </c>
      <c r="Q330" s="14" t="s">
        <v>17</v>
      </c>
      <c r="R330" s="14" t="s">
        <v>17</v>
      </c>
      <c r="S330" s="14" t="s">
        <v>17</v>
      </c>
    </row>
    <row r="331" spans="1:19" x14ac:dyDescent="0.2">
      <c r="A331" t="s">
        <v>143</v>
      </c>
      <c r="B331" t="s">
        <v>131</v>
      </c>
      <c r="C331" s="137" t="s">
        <v>17</v>
      </c>
      <c r="D331" s="137" t="s">
        <v>17</v>
      </c>
      <c r="E331">
        <v>1977</v>
      </c>
      <c r="F331">
        <v>4</v>
      </c>
      <c r="G331">
        <v>6</v>
      </c>
      <c r="H331">
        <v>27.103999999999999</v>
      </c>
      <c r="I331" t="s">
        <v>17</v>
      </c>
      <c r="J331" s="14" t="s">
        <v>17</v>
      </c>
      <c r="K331" s="14" t="s">
        <v>17</v>
      </c>
      <c r="L331" s="14" t="s">
        <v>17</v>
      </c>
      <c r="M331" s="14" t="s">
        <v>17</v>
      </c>
      <c r="N331" s="14" t="s">
        <v>17</v>
      </c>
      <c r="O331" s="14" t="s">
        <v>17</v>
      </c>
      <c r="P331" s="14" t="s">
        <v>17</v>
      </c>
      <c r="Q331" s="14" t="s">
        <v>17</v>
      </c>
      <c r="R331" s="14" t="s">
        <v>17</v>
      </c>
      <c r="S331" s="14" t="s">
        <v>17</v>
      </c>
    </row>
    <row r="332" spans="1:19" x14ac:dyDescent="0.2">
      <c r="A332" t="s">
        <v>143</v>
      </c>
      <c r="B332" t="s">
        <v>131</v>
      </c>
      <c r="C332" s="137" t="s">
        <v>17</v>
      </c>
      <c r="D332" s="137" t="s">
        <v>17</v>
      </c>
      <c r="E332">
        <v>1977</v>
      </c>
      <c r="F332">
        <v>4</v>
      </c>
      <c r="G332">
        <v>7</v>
      </c>
      <c r="H332">
        <v>27.466999999999999</v>
      </c>
      <c r="I332" t="s">
        <v>17</v>
      </c>
      <c r="J332" s="14" t="s">
        <v>17</v>
      </c>
      <c r="K332" s="14" t="s">
        <v>17</v>
      </c>
      <c r="L332" s="14" t="s">
        <v>17</v>
      </c>
      <c r="M332" s="14" t="s">
        <v>17</v>
      </c>
      <c r="N332" s="14" t="s">
        <v>17</v>
      </c>
      <c r="O332" s="14" t="s">
        <v>17</v>
      </c>
      <c r="P332" s="14" t="s">
        <v>17</v>
      </c>
      <c r="Q332" s="14" t="s">
        <v>17</v>
      </c>
      <c r="R332" s="14" t="s">
        <v>17</v>
      </c>
      <c r="S332" s="14" t="s">
        <v>17</v>
      </c>
    </row>
    <row r="333" spans="1:19" x14ac:dyDescent="0.2">
      <c r="A333" t="s">
        <v>143</v>
      </c>
      <c r="B333" t="s">
        <v>131</v>
      </c>
      <c r="C333" s="137" t="s">
        <v>17</v>
      </c>
      <c r="D333" s="137" t="s">
        <v>17</v>
      </c>
      <c r="E333">
        <v>1977</v>
      </c>
      <c r="F333">
        <v>4</v>
      </c>
      <c r="G333">
        <v>8</v>
      </c>
      <c r="H333">
        <v>30.492000000000001</v>
      </c>
      <c r="I333" t="s">
        <v>17</v>
      </c>
      <c r="J333" s="14" t="s">
        <v>17</v>
      </c>
      <c r="K333" s="14" t="s">
        <v>17</v>
      </c>
      <c r="L333" s="14" t="s">
        <v>17</v>
      </c>
      <c r="M333" s="14" t="s">
        <v>17</v>
      </c>
      <c r="N333" s="14" t="s">
        <v>17</v>
      </c>
      <c r="O333" s="14" t="s">
        <v>17</v>
      </c>
      <c r="P333" s="14" t="s">
        <v>17</v>
      </c>
      <c r="Q333" s="14" t="s">
        <v>17</v>
      </c>
      <c r="R333" s="14" t="s">
        <v>17</v>
      </c>
      <c r="S333" s="14" t="s">
        <v>17</v>
      </c>
    </row>
    <row r="334" spans="1:19" x14ac:dyDescent="0.2">
      <c r="A334" t="s">
        <v>143</v>
      </c>
      <c r="B334" t="s">
        <v>131</v>
      </c>
      <c r="C334" s="137" t="s">
        <v>17</v>
      </c>
      <c r="D334" s="137" t="s">
        <v>17</v>
      </c>
      <c r="E334">
        <v>1977</v>
      </c>
      <c r="F334">
        <v>4</v>
      </c>
      <c r="G334">
        <v>9</v>
      </c>
      <c r="H334">
        <v>33.154000000000003</v>
      </c>
      <c r="I334" t="s">
        <v>17</v>
      </c>
      <c r="J334" s="14" t="s">
        <v>17</v>
      </c>
      <c r="K334" s="14" t="s">
        <v>17</v>
      </c>
      <c r="L334" s="14" t="s">
        <v>17</v>
      </c>
      <c r="M334" s="14" t="s">
        <v>17</v>
      </c>
      <c r="N334" s="14" t="s">
        <v>17</v>
      </c>
      <c r="O334" s="14" t="s">
        <v>17</v>
      </c>
      <c r="P334" s="14" t="s">
        <v>17</v>
      </c>
      <c r="Q334" s="14" t="s">
        <v>17</v>
      </c>
      <c r="R334" s="14" t="s">
        <v>17</v>
      </c>
      <c r="S334" s="14" t="s">
        <v>17</v>
      </c>
    </row>
    <row r="335" spans="1:19" x14ac:dyDescent="0.2">
      <c r="A335" t="s">
        <v>143</v>
      </c>
      <c r="B335" t="s">
        <v>131</v>
      </c>
      <c r="C335" s="137" t="s">
        <v>17</v>
      </c>
      <c r="D335" s="137" t="s">
        <v>17</v>
      </c>
      <c r="E335">
        <v>1977</v>
      </c>
      <c r="F335">
        <v>4</v>
      </c>
      <c r="G335">
        <v>10</v>
      </c>
      <c r="H335">
        <v>27.103999999999999</v>
      </c>
      <c r="I335" t="s">
        <v>17</v>
      </c>
      <c r="J335" s="14" t="s">
        <v>17</v>
      </c>
      <c r="K335" s="14" t="s">
        <v>17</v>
      </c>
      <c r="L335" s="14" t="s">
        <v>17</v>
      </c>
      <c r="M335" s="14" t="s">
        <v>17</v>
      </c>
      <c r="N335" s="14" t="s">
        <v>17</v>
      </c>
      <c r="O335" s="14" t="s">
        <v>17</v>
      </c>
      <c r="P335" s="14" t="s">
        <v>17</v>
      </c>
      <c r="Q335" s="14" t="s">
        <v>17</v>
      </c>
      <c r="R335" s="14" t="s">
        <v>17</v>
      </c>
      <c r="S335" s="14" t="s">
        <v>17</v>
      </c>
    </row>
    <row r="336" spans="1:19" x14ac:dyDescent="0.2">
      <c r="A336" t="s">
        <v>143</v>
      </c>
      <c r="B336" t="s">
        <v>131</v>
      </c>
      <c r="C336" s="137" t="s">
        <v>17</v>
      </c>
      <c r="D336" s="137" t="s">
        <v>17</v>
      </c>
      <c r="E336">
        <v>1977</v>
      </c>
      <c r="F336">
        <v>4</v>
      </c>
      <c r="G336">
        <v>11</v>
      </c>
      <c r="H336">
        <v>35.936999999999998</v>
      </c>
      <c r="I336" t="s">
        <v>17</v>
      </c>
      <c r="J336" s="14" t="s">
        <v>17</v>
      </c>
      <c r="K336" s="14" t="s">
        <v>17</v>
      </c>
      <c r="L336" s="14" t="s">
        <v>17</v>
      </c>
      <c r="M336" s="14" t="s">
        <v>17</v>
      </c>
      <c r="N336" s="14" t="s">
        <v>17</v>
      </c>
      <c r="O336" s="14" t="s">
        <v>17</v>
      </c>
      <c r="P336" s="14" t="s">
        <v>17</v>
      </c>
      <c r="Q336" s="14" t="s">
        <v>17</v>
      </c>
      <c r="R336" s="14" t="s">
        <v>17</v>
      </c>
      <c r="S336" s="14" t="s">
        <v>17</v>
      </c>
    </row>
    <row r="337" spans="1:19" x14ac:dyDescent="0.2">
      <c r="A337" t="s">
        <v>143</v>
      </c>
      <c r="B337" t="s">
        <v>131</v>
      </c>
      <c r="C337" s="137" t="s">
        <v>17</v>
      </c>
      <c r="D337" s="137" t="s">
        <v>17</v>
      </c>
      <c r="E337">
        <v>1977</v>
      </c>
      <c r="F337">
        <v>4</v>
      </c>
      <c r="G337">
        <v>12</v>
      </c>
      <c r="H337">
        <v>28.314</v>
      </c>
      <c r="I337" t="s">
        <v>17</v>
      </c>
      <c r="J337" s="14" t="s">
        <v>17</v>
      </c>
      <c r="K337" s="14" t="s">
        <v>17</v>
      </c>
      <c r="L337" s="14" t="s">
        <v>17</v>
      </c>
      <c r="M337" s="14" t="s">
        <v>17</v>
      </c>
      <c r="N337" s="14" t="s">
        <v>17</v>
      </c>
      <c r="O337" s="14" t="s">
        <v>17</v>
      </c>
      <c r="P337" s="14" t="s">
        <v>17</v>
      </c>
      <c r="Q337" s="14" t="s">
        <v>17</v>
      </c>
      <c r="R337" s="14" t="s">
        <v>17</v>
      </c>
      <c r="S337" s="14" t="s">
        <v>17</v>
      </c>
    </row>
    <row r="338" spans="1:19" x14ac:dyDescent="0.2">
      <c r="A338" t="s">
        <v>143</v>
      </c>
      <c r="B338" t="s">
        <v>131</v>
      </c>
      <c r="C338" s="137" t="s">
        <v>17</v>
      </c>
      <c r="D338" s="137" t="s">
        <v>17</v>
      </c>
      <c r="E338">
        <v>1977</v>
      </c>
      <c r="F338">
        <v>4</v>
      </c>
      <c r="G338">
        <v>13</v>
      </c>
      <c r="H338">
        <v>21.175000000000001</v>
      </c>
      <c r="I338" t="s">
        <v>17</v>
      </c>
      <c r="J338" s="14" t="s">
        <v>17</v>
      </c>
      <c r="K338" s="14" t="s">
        <v>17</v>
      </c>
      <c r="L338" s="14" t="s">
        <v>17</v>
      </c>
      <c r="M338" s="14" t="s">
        <v>17</v>
      </c>
      <c r="N338" s="14" t="s">
        <v>17</v>
      </c>
      <c r="O338" s="14" t="s">
        <v>17</v>
      </c>
      <c r="P338" s="14" t="s">
        <v>17</v>
      </c>
      <c r="Q338" s="14" t="s">
        <v>17</v>
      </c>
      <c r="R338" s="14" t="s">
        <v>17</v>
      </c>
      <c r="S338" s="14" t="s">
        <v>17</v>
      </c>
    </row>
    <row r="339" spans="1:19" x14ac:dyDescent="0.2">
      <c r="A339" t="s">
        <v>143</v>
      </c>
      <c r="B339" t="s">
        <v>131</v>
      </c>
      <c r="C339" s="137" t="s">
        <v>17</v>
      </c>
      <c r="D339" s="137" t="s">
        <v>17</v>
      </c>
      <c r="E339">
        <v>1977</v>
      </c>
      <c r="F339">
        <v>4</v>
      </c>
      <c r="G339">
        <v>14</v>
      </c>
      <c r="H339">
        <v>36.905000000000001</v>
      </c>
      <c r="I339" t="s">
        <v>17</v>
      </c>
      <c r="J339" s="14" t="s">
        <v>17</v>
      </c>
      <c r="K339" s="14" t="s">
        <v>17</v>
      </c>
      <c r="L339" s="14" t="s">
        <v>17</v>
      </c>
      <c r="M339" s="14" t="s">
        <v>17</v>
      </c>
      <c r="N339" s="14" t="s">
        <v>17</v>
      </c>
      <c r="O339" s="14" t="s">
        <v>17</v>
      </c>
      <c r="P339" s="14" t="s">
        <v>17</v>
      </c>
      <c r="Q339" s="14" t="s">
        <v>17</v>
      </c>
      <c r="R339" s="14" t="s">
        <v>17</v>
      </c>
      <c r="S339" s="14" t="s">
        <v>17</v>
      </c>
    </row>
    <row r="340" spans="1:19" x14ac:dyDescent="0.2">
      <c r="A340" t="s">
        <v>143</v>
      </c>
      <c r="B340" t="s">
        <v>185</v>
      </c>
      <c r="C340" s="137" t="s">
        <v>17</v>
      </c>
      <c r="D340" s="137" t="s">
        <v>17</v>
      </c>
      <c r="E340">
        <v>1978</v>
      </c>
      <c r="F340">
        <v>1</v>
      </c>
      <c r="G340">
        <v>1</v>
      </c>
      <c r="H340">
        <v>19.844000000000001</v>
      </c>
      <c r="I340" t="s">
        <v>17</v>
      </c>
      <c r="J340" s="14" t="s">
        <v>17</v>
      </c>
      <c r="K340" s="14" t="s">
        <v>17</v>
      </c>
      <c r="L340" s="14" t="s">
        <v>17</v>
      </c>
      <c r="M340" s="14" t="s">
        <v>17</v>
      </c>
      <c r="N340" s="14" t="s">
        <v>17</v>
      </c>
      <c r="O340" s="14" t="s">
        <v>17</v>
      </c>
      <c r="P340" s="14" t="s">
        <v>17</v>
      </c>
      <c r="Q340" s="14" t="s">
        <v>17</v>
      </c>
      <c r="R340" s="14" t="s">
        <v>17</v>
      </c>
      <c r="S340" s="14" t="s">
        <v>17</v>
      </c>
    </row>
    <row r="341" spans="1:19" x14ac:dyDescent="0.2">
      <c r="A341" t="s">
        <v>143</v>
      </c>
      <c r="B341" t="s">
        <v>185</v>
      </c>
      <c r="C341" s="137" t="s">
        <v>17</v>
      </c>
      <c r="D341" s="137" t="s">
        <v>17</v>
      </c>
      <c r="E341">
        <v>1978</v>
      </c>
      <c r="F341">
        <v>1</v>
      </c>
      <c r="G341">
        <v>2</v>
      </c>
      <c r="H341">
        <v>18.271000000000001</v>
      </c>
      <c r="I341" t="s">
        <v>17</v>
      </c>
      <c r="J341" s="14" t="s">
        <v>17</v>
      </c>
      <c r="K341" s="14" t="s">
        <v>17</v>
      </c>
      <c r="L341" s="14" t="s">
        <v>17</v>
      </c>
      <c r="M341" s="14" t="s">
        <v>17</v>
      </c>
      <c r="N341" s="14" t="s">
        <v>17</v>
      </c>
      <c r="O341" s="14" t="s">
        <v>17</v>
      </c>
      <c r="P341" s="14" t="s">
        <v>17</v>
      </c>
      <c r="Q341" s="14" t="s">
        <v>17</v>
      </c>
      <c r="R341" s="14" t="s">
        <v>17</v>
      </c>
      <c r="S341" s="14" t="s">
        <v>17</v>
      </c>
    </row>
    <row r="342" spans="1:19" x14ac:dyDescent="0.2">
      <c r="A342" t="s">
        <v>143</v>
      </c>
      <c r="B342" t="s">
        <v>185</v>
      </c>
      <c r="C342" s="137" t="s">
        <v>17</v>
      </c>
      <c r="D342" s="137" t="s">
        <v>17</v>
      </c>
      <c r="E342">
        <v>1978</v>
      </c>
      <c r="F342">
        <v>1</v>
      </c>
      <c r="G342">
        <v>3</v>
      </c>
      <c r="H342">
        <v>21.538</v>
      </c>
      <c r="I342" t="s">
        <v>17</v>
      </c>
      <c r="J342" s="14" t="s">
        <v>17</v>
      </c>
      <c r="K342" s="14" t="s">
        <v>17</v>
      </c>
      <c r="L342" s="14" t="s">
        <v>17</v>
      </c>
      <c r="M342" s="14" t="s">
        <v>17</v>
      </c>
      <c r="N342" s="14" t="s">
        <v>17</v>
      </c>
      <c r="O342" s="14" t="s">
        <v>17</v>
      </c>
      <c r="P342" s="14" t="s">
        <v>17</v>
      </c>
      <c r="Q342" s="14" t="s">
        <v>17</v>
      </c>
      <c r="R342" s="14" t="s">
        <v>17</v>
      </c>
      <c r="S342" s="14" t="s">
        <v>17</v>
      </c>
    </row>
    <row r="343" spans="1:19" x14ac:dyDescent="0.2">
      <c r="A343" t="s">
        <v>143</v>
      </c>
      <c r="B343" t="s">
        <v>185</v>
      </c>
      <c r="C343" s="137" t="s">
        <v>17</v>
      </c>
      <c r="D343" s="137" t="s">
        <v>17</v>
      </c>
      <c r="E343">
        <v>1978</v>
      </c>
      <c r="F343">
        <v>1</v>
      </c>
      <c r="G343">
        <v>4</v>
      </c>
      <c r="H343">
        <v>30.734000000000002</v>
      </c>
      <c r="I343" t="s">
        <v>17</v>
      </c>
      <c r="J343" s="14" t="s">
        <v>17</v>
      </c>
      <c r="K343" s="14" t="s">
        <v>17</v>
      </c>
      <c r="L343" s="14" t="s">
        <v>17</v>
      </c>
      <c r="M343" s="14" t="s">
        <v>17</v>
      </c>
      <c r="N343" s="14" t="s">
        <v>17</v>
      </c>
      <c r="O343" s="14" t="s">
        <v>17</v>
      </c>
      <c r="P343" s="14" t="s">
        <v>17</v>
      </c>
      <c r="Q343" s="14" t="s">
        <v>17</v>
      </c>
      <c r="R343" s="14" t="s">
        <v>17</v>
      </c>
      <c r="S343" s="14" t="s">
        <v>17</v>
      </c>
    </row>
    <row r="344" spans="1:19" x14ac:dyDescent="0.2">
      <c r="A344" t="s">
        <v>143</v>
      </c>
      <c r="B344" t="s">
        <v>185</v>
      </c>
      <c r="C344" s="137" t="s">
        <v>17</v>
      </c>
      <c r="D344" s="137" t="s">
        <v>17</v>
      </c>
      <c r="E344">
        <v>1978</v>
      </c>
      <c r="F344">
        <v>1</v>
      </c>
      <c r="G344">
        <v>5</v>
      </c>
      <c r="H344">
        <v>39.082999999999998</v>
      </c>
      <c r="I344" t="s">
        <v>17</v>
      </c>
      <c r="J344" s="14" t="s">
        <v>17</v>
      </c>
      <c r="K344" s="14" t="s">
        <v>17</v>
      </c>
      <c r="L344" s="14" t="s">
        <v>17</v>
      </c>
      <c r="M344" s="14" t="s">
        <v>17</v>
      </c>
      <c r="N344" s="14" t="s">
        <v>17</v>
      </c>
      <c r="O344" s="14" t="s">
        <v>17</v>
      </c>
      <c r="P344" s="14" t="s">
        <v>17</v>
      </c>
      <c r="Q344" s="14" t="s">
        <v>17</v>
      </c>
      <c r="R344" s="14" t="s">
        <v>17</v>
      </c>
      <c r="S344" s="14" t="s">
        <v>17</v>
      </c>
    </row>
    <row r="345" spans="1:19" x14ac:dyDescent="0.2">
      <c r="A345" t="s">
        <v>143</v>
      </c>
      <c r="B345" t="s">
        <v>185</v>
      </c>
      <c r="C345" s="137" t="s">
        <v>17</v>
      </c>
      <c r="D345" s="137" t="s">
        <v>17</v>
      </c>
      <c r="E345">
        <v>1978</v>
      </c>
      <c r="F345">
        <v>1</v>
      </c>
      <c r="G345">
        <v>6</v>
      </c>
      <c r="H345">
        <v>42.954999999999998</v>
      </c>
      <c r="I345" t="s">
        <v>17</v>
      </c>
      <c r="J345" s="14" t="s">
        <v>17</v>
      </c>
      <c r="K345" s="14" t="s">
        <v>17</v>
      </c>
      <c r="L345" s="14" t="s">
        <v>17</v>
      </c>
      <c r="M345" s="14" t="s">
        <v>17</v>
      </c>
      <c r="N345" s="14" t="s">
        <v>17</v>
      </c>
      <c r="O345" s="14" t="s">
        <v>17</v>
      </c>
      <c r="P345" s="14" t="s">
        <v>17</v>
      </c>
      <c r="Q345" s="14" t="s">
        <v>17</v>
      </c>
      <c r="R345" s="14" t="s">
        <v>17</v>
      </c>
      <c r="S345" s="14" t="s">
        <v>17</v>
      </c>
    </row>
    <row r="346" spans="1:19" x14ac:dyDescent="0.2">
      <c r="A346" t="s">
        <v>143</v>
      </c>
      <c r="B346" t="s">
        <v>185</v>
      </c>
      <c r="C346" s="137" t="s">
        <v>17</v>
      </c>
      <c r="D346" s="137" t="s">
        <v>17</v>
      </c>
      <c r="E346">
        <v>1978</v>
      </c>
      <c r="F346">
        <v>1</v>
      </c>
      <c r="G346">
        <v>7</v>
      </c>
      <c r="H346">
        <v>42.470999999999997</v>
      </c>
      <c r="I346" t="s">
        <v>17</v>
      </c>
      <c r="J346" s="14" t="s">
        <v>17</v>
      </c>
      <c r="K346" s="14" t="s">
        <v>17</v>
      </c>
      <c r="L346" s="14" t="s">
        <v>17</v>
      </c>
      <c r="M346" s="14" t="s">
        <v>17</v>
      </c>
      <c r="N346" s="14" t="s">
        <v>17</v>
      </c>
      <c r="O346" s="14" t="s">
        <v>17</v>
      </c>
      <c r="P346" s="14" t="s">
        <v>17</v>
      </c>
      <c r="Q346" s="14" t="s">
        <v>17</v>
      </c>
      <c r="R346" s="14" t="s">
        <v>17</v>
      </c>
      <c r="S346" s="14" t="s">
        <v>17</v>
      </c>
    </row>
    <row r="347" spans="1:19" x14ac:dyDescent="0.2">
      <c r="A347" t="s">
        <v>143</v>
      </c>
      <c r="B347" t="s">
        <v>185</v>
      </c>
      <c r="C347" s="137" t="s">
        <v>17</v>
      </c>
      <c r="D347" s="137" t="s">
        <v>17</v>
      </c>
      <c r="E347">
        <v>1978</v>
      </c>
      <c r="F347">
        <v>1</v>
      </c>
      <c r="G347">
        <v>8</v>
      </c>
      <c r="H347">
        <v>31.702000000000002</v>
      </c>
      <c r="I347" t="s">
        <v>17</v>
      </c>
      <c r="J347" s="14" t="s">
        <v>17</v>
      </c>
      <c r="K347" s="14" t="s">
        <v>17</v>
      </c>
      <c r="L347" s="14" t="s">
        <v>17</v>
      </c>
      <c r="M347" s="14" t="s">
        <v>17</v>
      </c>
      <c r="N347" s="14" t="s">
        <v>17</v>
      </c>
      <c r="O347" s="14" t="s">
        <v>17</v>
      </c>
      <c r="P347" s="14" t="s">
        <v>17</v>
      </c>
      <c r="Q347" s="14" t="s">
        <v>17</v>
      </c>
      <c r="R347" s="14" t="s">
        <v>17</v>
      </c>
      <c r="S347" s="14" t="s">
        <v>17</v>
      </c>
    </row>
    <row r="348" spans="1:19" x14ac:dyDescent="0.2">
      <c r="A348" t="s">
        <v>143</v>
      </c>
      <c r="B348" t="s">
        <v>185</v>
      </c>
      <c r="C348" s="137" t="s">
        <v>17</v>
      </c>
      <c r="D348" s="137" t="s">
        <v>17</v>
      </c>
      <c r="E348">
        <v>1978</v>
      </c>
      <c r="F348">
        <v>1</v>
      </c>
      <c r="G348">
        <v>9</v>
      </c>
      <c r="H348">
        <v>37.872999999999998</v>
      </c>
      <c r="I348" t="s">
        <v>17</v>
      </c>
      <c r="J348" s="14" t="s">
        <v>17</v>
      </c>
      <c r="K348" s="14" t="s">
        <v>17</v>
      </c>
      <c r="L348" s="14" t="s">
        <v>17</v>
      </c>
      <c r="M348" s="14" t="s">
        <v>17</v>
      </c>
      <c r="N348" s="14" t="s">
        <v>17</v>
      </c>
      <c r="O348" s="14" t="s">
        <v>17</v>
      </c>
      <c r="P348" s="14" t="s">
        <v>17</v>
      </c>
      <c r="Q348" s="14" t="s">
        <v>17</v>
      </c>
      <c r="R348" s="14" t="s">
        <v>17</v>
      </c>
      <c r="S348" s="14" t="s">
        <v>17</v>
      </c>
    </row>
    <row r="349" spans="1:19" x14ac:dyDescent="0.2">
      <c r="A349" t="s">
        <v>143</v>
      </c>
      <c r="B349" t="s">
        <v>185</v>
      </c>
      <c r="C349" s="137" t="s">
        <v>17</v>
      </c>
      <c r="D349" s="137" t="s">
        <v>17</v>
      </c>
      <c r="E349">
        <v>1978</v>
      </c>
      <c r="F349">
        <v>1</v>
      </c>
      <c r="G349">
        <v>10</v>
      </c>
      <c r="H349">
        <v>42.107999999999997</v>
      </c>
      <c r="I349" t="s">
        <v>17</v>
      </c>
      <c r="J349" s="14" t="s">
        <v>17</v>
      </c>
      <c r="K349" s="14" t="s">
        <v>17</v>
      </c>
      <c r="L349" s="14" t="s">
        <v>17</v>
      </c>
      <c r="M349" s="14" t="s">
        <v>17</v>
      </c>
      <c r="N349" s="14" t="s">
        <v>17</v>
      </c>
      <c r="O349" s="14" t="s">
        <v>17</v>
      </c>
      <c r="P349" s="14" t="s">
        <v>17</v>
      </c>
      <c r="Q349" s="14" t="s">
        <v>17</v>
      </c>
      <c r="R349" s="14" t="s">
        <v>17</v>
      </c>
      <c r="S349" s="14" t="s">
        <v>17</v>
      </c>
    </row>
    <row r="350" spans="1:19" x14ac:dyDescent="0.2">
      <c r="A350" t="s">
        <v>143</v>
      </c>
      <c r="B350" t="s">
        <v>185</v>
      </c>
      <c r="C350" s="137" t="s">
        <v>17</v>
      </c>
      <c r="D350" s="137" t="s">
        <v>17</v>
      </c>
      <c r="E350">
        <v>1978</v>
      </c>
      <c r="F350">
        <v>1</v>
      </c>
      <c r="G350">
        <v>11</v>
      </c>
      <c r="H350">
        <v>38.356999999999999</v>
      </c>
      <c r="I350" t="s">
        <v>17</v>
      </c>
      <c r="J350" s="14" t="s">
        <v>17</v>
      </c>
      <c r="K350" s="14" t="s">
        <v>17</v>
      </c>
      <c r="L350" s="14" t="s">
        <v>17</v>
      </c>
      <c r="M350" s="14" t="s">
        <v>17</v>
      </c>
      <c r="N350" s="14" t="s">
        <v>17</v>
      </c>
      <c r="O350" s="14" t="s">
        <v>17</v>
      </c>
      <c r="P350" s="14" t="s">
        <v>17</v>
      </c>
      <c r="Q350" s="14" t="s">
        <v>17</v>
      </c>
      <c r="R350" s="14" t="s">
        <v>17</v>
      </c>
      <c r="S350" s="14" t="s">
        <v>17</v>
      </c>
    </row>
    <row r="351" spans="1:19" x14ac:dyDescent="0.2">
      <c r="A351" t="s">
        <v>143</v>
      </c>
      <c r="B351" t="s">
        <v>185</v>
      </c>
      <c r="C351" s="137" t="s">
        <v>17</v>
      </c>
      <c r="D351" s="137" t="s">
        <v>17</v>
      </c>
      <c r="E351">
        <v>1978</v>
      </c>
      <c r="F351">
        <v>1</v>
      </c>
      <c r="G351">
        <v>12</v>
      </c>
      <c r="H351">
        <v>39.567</v>
      </c>
      <c r="I351" t="s">
        <v>17</v>
      </c>
      <c r="J351" s="14" t="s">
        <v>17</v>
      </c>
      <c r="K351" s="14" t="s">
        <v>17</v>
      </c>
      <c r="L351" s="14" t="s">
        <v>17</v>
      </c>
      <c r="M351" s="14" t="s">
        <v>17</v>
      </c>
      <c r="N351" s="14" t="s">
        <v>17</v>
      </c>
      <c r="O351" s="14" t="s">
        <v>17</v>
      </c>
      <c r="P351" s="14" t="s">
        <v>17</v>
      </c>
      <c r="Q351" s="14" t="s">
        <v>17</v>
      </c>
      <c r="R351" s="14" t="s">
        <v>17</v>
      </c>
      <c r="S351" s="14" t="s">
        <v>17</v>
      </c>
    </row>
    <row r="352" spans="1:19" x14ac:dyDescent="0.2">
      <c r="A352" t="s">
        <v>143</v>
      </c>
      <c r="B352" t="s">
        <v>185</v>
      </c>
      <c r="C352" s="137" t="s">
        <v>17</v>
      </c>
      <c r="D352" s="137" t="s">
        <v>17</v>
      </c>
      <c r="E352">
        <v>1978</v>
      </c>
      <c r="F352">
        <v>1</v>
      </c>
      <c r="G352">
        <v>13</v>
      </c>
      <c r="H352">
        <v>44.77</v>
      </c>
      <c r="I352" t="s">
        <v>17</v>
      </c>
      <c r="J352" s="14" t="s">
        <v>17</v>
      </c>
      <c r="K352" s="14" t="s">
        <v>17</v>
      </c>
      <c r="L352" s="14" t="s">
        <v>17</v>
      </c>
      <c r="M352" s="14" t="s">
        <v>17</v>
      </c>
      <c r="N352" s="14" t="s">
        <v>17</v>
      </c>
      <c r="O352" s="14" t="s">
        <v>17</v>
      </c>
      <c r="P352" s="14" t="s">
        <v>17</v>
      </c>
      <c r="Q352" s="14" t="s">
        <v>17</v>
      </c>
      <c r="R352" s="14" t="s">
        <v>17</v>
      </c>
      <c r="S352" s="14" t="s">
        <v>17</v>
      </c>
    </row>
    <row r="353" spans="1:19" x14ac:dyDescent="0.2">
      <c r="A353" t="s">
        <v>143</v>
      </c>
      <c r="B353" t="s">
        <v>185</v>
      </c>
      <c r="C353" s="137" t="s">
        <v>17</v>
      </c>
      <c r="D353" s="137" t="s">
        <v>17</v>
      </c>
      <c r="E353">
        <v>1978</v>
      </c>
      <c r="F353">
        <v>1</v>
      </c>
      <c r="G353">
        <v>14</v>
      </c>
      <c r="H353">
        <v>35.695</v>
      </c>
      <c r="I353" t="s">
        <v>17</v>
      </c>
      <c r="J353" s="14" t="s">
        <v>17</v>
      </c>
      <c r="K353" s="14" t="s">
        <v>17</v>
      </c>
      <c r="L353" s="14" t="s">
        <v>17</v>
      </c>
      <c r="M353" s="14" t="s">
        <v>17</v>
      </c>
      <c r="N353" s="14" t="s">
        <v>17</v>
      </c>
      <c r="O353" s="14" t="s">
        <v>17</v>
      </c>
      <c r="P353" s="14" t="s">
        <v>17</v>
      </c>
      <c r="Q353" s="14" t="s">
        <v>17</v>
      </c>
      <c r="R353" s="14" t="s">
        <v>17</v>
      </c>
      <c r="S353" s="14" t="s">
        <v>17</v>
      </c>
    </row>
    <row r="354" spans="1:19" x14ac:dyDescent="0.2">
      <c r="A354" t="s">
        <v>143</v>
      </c>
      <c r="B354" t="s">
        <v>185</v>
      </c>
      <c r="C354" s="137" t="s">
        <v>17</v>
      </c>
      <c r="D354" s="137" t="s">
        <v>17</v>
      </c>
      <c r="E354">
        <v>1978</v>
      </c>
      <c r="F354">
        <v>2</v>
      </c>
      <c r="G354">
        <v>1</v>
      </c>
      <c r="H354">
        <v>19.239000000000001</v>
      </c>
      <c r="I354" t="s">
        <v>17</v>
      </c>
      <c r="J354" s="14" t="s">
        <v>17</v>
      </c>
      <c r="K354" s="14" t="s">
        <v>17</v>
      </c>
      <c r="L354" s="14" t="s">
        <v>17</v>
      </c>
      <c r="M354" s="14" t="s">
        <v>17</v>
      </c>
      <c r="N354" s="14" t="s">
        <v>17</v>
      </c>
      <c r="O354" s="14" t="s">
        <v>17</v>
      </c>
      <c r="P354" s="14" t="s">
        <v>17</v>
      </c>
      <c r="Q354" s="14" t="s">
        <v>17</v>
      </c>
      <c r="R354" s="14" t="s">
        <v>17</v>
      </c>
      <c r="S354" s="14" t="s">
        <v>17</v>
      </c>
    </row>
    <row r="355" spans="1:19" x14ac:dyDescent="0.2">
      <c r="A355" t="s">
        <v>143</v>
      </c>
      <c r="B355" t="s">
        <v>185</v>
      </c>
      <c r="C355" s="137" t="s">
        <v>17</v>
      </c>
      <c r="D355" s="137" t="s">
        <v>17</v>
      </c>
      <c r="E355">
        <v>1978</v>
      </c>
      <c r="F355">
        <v>2</v>
      </c>
      <c r="G355">
        <v>2</v>
      </c>
      <c r="H355">
        <v>21.295999999999999</v>
      </c>
      <c r="I355" t="s">
        <v>17</v>
      </c>
      <c r="J355" s="14" t="s">
        <v>17</v>
      </c>
      <c r="K355" s="14" t="s">
        <v>17</v>
      </c>
      <c r="L355" s="14" t="s">
        <v>17</v>
      </c>
      <c r="M355" s="14" t="s">
        <v>17</v>
      </c>
      <c r="N355" s="14" t="s">
        <v>17</v>
      </c>
      <c r="O355" s="14" t="s">
        <v>17</v>
      </c>
      <c r="P355" s="14" t="s">
        <v>17</v>
      </c>
      <c r="Q355" s="14" t="s">
        <v>17</v>
      </c>
      <c r="R355" s="14" t="s">
        <v>17</v>
      </c>
      <c r="S355" s="14" t="s">
        <v>17</v>
      </c>
    </row>
    <row r="356" spans="1:19" x14ac:dyDescent="0.2">
      <c r="A356" t="s">
        <v>143</v>
      </c>
      <c r="B356" t="s">
        <v>185</v>
      </c>
      <c r="C356" s="137" t="s">
        <v>17</v>
      </c>
      <c r="D356" s="137" t="s">
        <v>17</v>
      </c>
      <c r="E356">
        <v>1978</v>
      </c>
      <c r="F356">
        <v>2</v>
      </c>
      <c r="G356">
        <v>3</v>
      </c>
      <c r="H356">
        <v>24.684000000000001</v>
      </c>
      <c r="I356" t="s">
        <v>17</v>
      </c>
      <c r="J356" s="14" t="s">
        <v>17</v>
      </c>
      <c r="K356" s="14" t="s">
        <v>17</v>
      </c>
      <c r="L356" s="14" t="s">
        <v>17</v>
      </c>
      <c r="M356" s="14" t="s">
        <v>17</v>
      </c>
      <c r="N356" s="14" t="s">
        <v>17</v>
      </c>
      <c r="O356" s="14" t="s">
        <v>17</v>
      </c>
      <c r="P356" s="14" t="s">
        <v>17</v>
      </c>
      <c r="Q356" s="14" t="s">
        <v>17</v>
      </c>
      <c r="R356" s="14" t="s">
        <v>17</v>
      </c>
      <c r="S356" s="14" t="s">
        <v>17</v>
      </c>
    </row>
    <row r="357" spans="1:19" x14ac:dyDescent="0.2">
      <c r="A357" t="s">
        <v>143</v>
      </c>
      <c r="B357" t="s">
        <v>185</v>
      </c>
      <c r="C357" s="137" t="s">
        <v>17</v>
      </c>
      <c r="D357" s="137" t="s">
        <v>17</v>
      </c>
      <c r="E357">
        <v>1978</v>
      </c>
      <c r="F357">
        <v>2</v>
      </c>
      <c r="G357">
        <v>4</v>
      </c>
      <c r="H357">
        <v>34.243000000000002</v>
      </c>
      <c r="I357" t="s">
        <v>17</v>
      </c>
      <c r="J357" s="14" t="s">
        <v>17</v>
      </c>
      <c r="K357" s="14" t="s">
        <v>17</v>
      </c>
      <c r="L357" s="14" t="s">
        <v>17</v>
      </c>
      <c r="M357" s="14" t="s">
        <v>17</v>
      </c>
      <c r="N357" s="14" t="s">
        <v>17</v>
      </c>
      <c r="O357" s="14" t="s">
        <v>17</v>
      </c>
      <c r="P357" s="14" t="s">
        <v>17</v>
      </c>
      <c r="Q357" s="14" t="s">
        <v>17</v>
      </c>
      <c r="R357" s="14" t="s">
        <v>17</v>
      </c>
      <c r="S357" s="14" t="s">
        <v>17</v>
      </c>
    </row>
    <row r="358" spans="1:19" x14ac:dyDescent="0.2">
      <c r="A358" t="s">
        <v>143</v>
      </c>
      <c r="B358" t="s">
        <v>185</v>
      </c>
      <c r="C358" s="137" t="s">
        <v>17</v>
      </c>
      <c r="D358" s="137" t="s">
        <v>17</v>
      </c>
      <c r="E358">
        <v>1978</v>
      </c>
      <c r="F358">
        <v>2</v>
      </c>
      <c r="G358">
        <v>5</v>
      </c>
      <c r="H358">
        <v>38.962000000000003</v>
      </c>
      <c r="I358" t="s">
        <v>17</v>
      </c>
      <c r="J358" s="14" t="s">
        <v>17</v>
      </c>
      <c r="K358" s="14" t="s">
        <v>17</v>
      </c>
      <c r="L358" s="14" t="s">
        <v>17</v>
      </c>
      <c r="M358" s="14" t="s">
        <v>17</v>
      </c>
      <c r="N358" s="14" t="s">
        <v>17</v>
      </c>
      <c r="O358" s="14" t="s">
        <v>17</v>
      </c>
      <c r="P358" s="14" t="s">
        <v>17</v>
      </c>
      <c r="Q358" s="14" t="s">
        <v>17</v>
      </c>
      <c r="R358" s="14" t="s">
        <v>17</v>
      </c>
      <c r="S358" s="14" t="s">
        <v>17</v>
      </c>
    </row>
    <row r="359" spans="1:19" x14ac:dyDescent="0.2">
      <c r="A359" t="s">
        <v>143</v>
      </c>
      <c r="B359" t="s">
        <v>185</v>
      </c>
      <c r="C359" s="137" t="s">
        <v>17</v>
      </c>
      <c r="D359" s="137" t="s">
        <v>17</v>
      </c>
      <c r="E359">
        <v>1978</v>
      </c>
      <c r="F359">
        <v>2</v>
      </c>
      <c r="G359">
        <v>6</v>
      </c>
      <c r="H359">
        <v>44.164999999999999</v>
      </c>
      <c r="I359" t="s">
        <v>17</v>
      </c>
      <c r="J359" s="14" t="s">
        <v>17</v>
      </c>
      <c r="K359" s="14" t="s">
        <v>17</v>
      </c>
      <c r="L359" s="14" t="s">
        <v>17</v>
      </c>
      <c r="M359" s="14" t="s">
        <v>17</v>
      </c>
      <c r="N359" s="14" t="s">
        <v>17</v>
      </c>
      <c r="O359" s="14" t="s">
        <v>17</v>
      </c>
      <c r="P359" s="14" t="s">
        <v>17</v>
      </c>
      <c r="Q359" s="14" t="s">
        <v>17</v>
      </c>
      <c r="R359" s="14" t="s">
        <v>17</v>
      </c>
      <c r="S359" s="14" t="s">
        <v>17</v>
      </c>
    </row>
    <row r="360" spans="1:19" x14ac:dyDescent="0.2">
      <c r="A360" t="s">
        <v>143</v>
      </c>
      <c r="B360" t="s">
        <v>185</v>
      </c>
      <c r="C360" s="137" t="s">
        <v>17</v>
      </c>
      <c r="D360" s="137" t="s">
        <v>17</v>
      </c>
      <c r="E360">
        <v>1978</v>
      </c>
      <c r="F360">
        <v>2</v>
      </c>
      <c r="G360">
        <v>7</v>
      </c>
      <c r="H360">
        <v>50.698999999999998</v>
      </c>
      <c r="I360" t="s">
        <v>17</v>
      </c>
      <c r="J360" s="14" t="s">
        <v>17</v>
      </c>
      <c r="K360" s="14" t="s">
        <v>17</v>
      </c>
      <c r="L360" s="14" t="s">
        <v>17</v>
      </c>
      <c r="M360" s="14" t="s">
        <v>17</v>
      </c>
      <c r="N360" s="14" t="s">
        <v>17</v>
      </c>
      <c r="O360" s="14" t="s">
        <v>17</v>
      </c>
      <c r="P360" s="14" t="s">
        <v>17</v>
      </c>
      <c r="Q360" s="14" t="s">
        <v>17</v>
      </c>
      <c r="R360" s="14" t="s">
        <v>17</v>
      </c>
      <c r="S360" s="14" t="s">
        <v>17</v>
      </c>
    </row>
    <row r="361" spans="1:19" x14ac:dyDescent="0.2">
      <c r="A361" t="s">
        <v>143</v>
      </c>
      <c r="B361" t="s">
        <v>185</v>
      </c>
      <c r="C361" s="137" t="s">
        <v>17</v>
      </c>
      <c r="D361" s="137" t="s">
        <v>17</v>
      </c>
      <c r="E361">
        <v>1978</v>
      </c>
      <c r="F361">
        <v>2</v>
      </c>
      <c r="G361">
        <v>8</v>
      </c>
      <c r="H361">
        <v>36.420999999999999</v>
      </c>
      <c r="I361" t="s">
        <v>17</v>
      </c>
      <c r="J361" s="14" t="s">
        <v>17</v>
      </c>
      <c r="K361" s="14" t="s">
        <v>17</v>
      </c>
      <c r="L361" s="14" t="s">
        <v>17</v>
      </c>
      <c r="M361" s="14" t="s">
        <v>17</v>
      </c>
      <c r="N361" s="14" t="s">
        <v>17</v>
      </c>
      <c r="O361" s="14" t="s">
        <v>17</v>
      </c>
      <c r="P361" s="14" t="s">
        <v>17</v>
      </c>
      <c r="Q361" s="14" t="s">
        <v>17</v>
      </c>
      <c r="R361" s="14" t="s">
        <v>17</v>
      </c>
      <c r="S361" s="14" t="s">
        <v>17</v>
      </c>
    </row>
    <row r="362" spans="1:19" x14ac:dyDescent="0.2">
      <c r="A362" t="s">
        <v>143</v>
      </c>
      <c r="B362" t="s">
        <v>185</v>
      </c>
      <c r="C362" s="137" t="s">
        <v>17</v>
      </c>
      <c r="D362" s="137" t="s">
        <v>17</v>
      </c>
      <c r="E362">
        <v>1978</v>
      </c>
      <c r="F362">
        <v>2</v>
      </c>
      <c r="G362">
        <v>9</v>
      </c>
      <c r="H362">
        <v>42.228999999999999</v>
      </c>
      <c r="I362" t="s">
        <v>17</v>
      </c>
      <c r="J362" s="14" t="s">
        <v>17</v>
      </c>
      <c r="K362" s="14" t="s">
        <v>17</v>
      </c>
      <c r="L362" s="14" t="s">
        <v>17</v>
      </c>
      <c r="M362" s="14" t="s">
        <v>17</v>
      </c>
      <c r="N362" s="14" t="s">
        <v>17</v>
      </c>
      <c r="O362" s="14" t="s">
        <v>17</v>
      </c>
      <c r="P362" s="14" t="s">
        <v>17</v>
      </c>
      <c r="Q362" s="14" t="s">
        <v>17</v>
      </c>
      <c r="R362" s="14" t="s">
        <v>17</v>
      </c>
      <c r="S362" s="14" t="s">
        <v>17</v>
      </c>
    </row>
    <row r="363" spans="1:19" x14ac:dyDescent="0.2">
      <c r="A363" t="s">
        <v>143</v>
      </c>
      <c r="B363" t="s">
        <v>185</v>
      </c>
      <c r="C363" s="137" t="s">
        <v>17</v>
      </c>
      <c r="D363" s="137" t="s">
        <v>17</v>
      </c>
      <c r="E363">
        <v>1978</v>
      </c>
      <c r="F363">
        <v>2</v>
      </c>
      <c r="G363">
        <v>10</v>
      </c>
      <c r="H363">
        <v>42.35</v>
      </c>
      <c r="I363" t="s">
        <v>17</v>
      </c>
      <c r="J363" s="14" t="s">
        <v>17</v>
      </c>
      <c r="K363" s="14" t="s">
        <v>17</v>
      </c>
      <c r="L363" s="14" t="s">
        <v>17</v>
      </c>
      <c r="M363" s="14" t="s">
        <v>17</v>
      </c>
      <c r="N363" s="14" t="s">
        <v>17</v>
      </c>
      <c r="O363" s="14" t="s">
        <v>17</v>
      </c>
      <c r="P363" s="14" t="s">
        <v>17</v>
      </c>
      <c r="Q363" s="14" t="s">
        <v>17</v>
      </c>
      <c r="R363" s="14" t="s">
        <v>17</v>
      </c>
      <c r="S363" s="14" t="s">
        <v>17</v>
      </c>
    </row>
    <row r="364" spans="1:19" x14ac:dyDescent="0.2">
      <c r="A364" t="s">
        <v>143</v>
      </c>
      <c r="B364" t="s">
        <v>185</v>
      </c>
      <c r="C364" s="137" t="s">
        <v>17</v>
      </c>
      <c r="D364" s="137" t="s">
        <v>17</v>
      </c>
      <c r="E364">
        <v>1978</v>
      </c>
      <c r="F364">
        <v>2</v>
      </c>
      <c r="G364">
        <v>11</v>
      </c>
      <c r="H364">
        <v>39.688000000000002</v>
      </c>
      <c r="I364" t="s">
        <v>17</v>
      </c>
      <c r="J364" s="14" t="s">
        <v>17</v>
      </c>
      <c r="K364" s="14" t="s">
        <v>17</v>
      </c>
      <c r="L364" s="14" t="s">
        <v>17</v>
      </c>
      <c r="M364" s="14" t="s">
        <v>17</v>
      </c>
      <c r="N364" s="14" t="s">
        <v>17</v>
      </c>
      <c r="O364" s="14" t="s">
        <v>17</v>
      </c>
      <c r="P364" s="14" t="s">
        <v>17</v>
      </c>
      <c r="Q364" s="14" t="s">
        <v>17</v>
      </c>
      <c r="R364" s="14" t="s">
        <v>17</v>
      </c>
      <c r="S364" s="14" t="s">
        <v>17</v>
      </c>
    </row>
    <row r="365" spans="1:19" x14ac:dyDescent="0.2">
      <c r="A365" t="s">
        <v>143</v>
      </c>
      <c r="B365" t="s">
        <v>185</v>
      </c>
      <c r="C365" s="137" t="s">
        <v>17</v>
      </c>
      <c r="D365" s="137" t="s">
        <v>17</v>
      </c>
      <c r="E365">
        <v>1978</v>
      </c>
      <c r="F365">
        <v>2</v>
      </c>
      <c r="G365">
        <v>12</v>
      </c>
      <c r="H365">
        <v>43.802</v>
      </c>
      <c r="I365" t="s">
        <v>17</v>
      </c>
      <c r="J365" s="14" t="s">
        <v>17</v>
      </c>
      <c r="K365" s="14" t="s">
        <v>17</v>
      </c>
      <c r="L365" s="14" t="s">
        <v>17</v>
      </c>
      <c r="M365" s="14" t="s">
        <v>17</v>
      </c>
      <c r="N365" s="14" t="s">
        <v>17</v>
      </c>
      <c r="O365" s="14" t="s">
        <v>17</v>
      </c>
      <c r="P365" s="14" t="s">
        <v>17</v>
      </c>
      <c r="Q365" s="14" t="s">
        <v>17</v>
      </c>
      <c r="R365" s="14" t="s">
        <v>17</v>
      </c>
      <c r="S365" s="14" t="s">
        <v>17</v>
      </c>
    </row>
    <row r="366" spans="1:19" x14ac:dyDescent="0.2">
      <c r="A366" t="s">
        <v>143</v>
      </c>
      <c r="B366" t="s">
        <v>185</v>
      </c>
      <c r="C366" s="137" t="s">
        <v>17</v>
      </c>
      <c r="D366" s="137" t="s">
        <v>17</v>
      </c>
      <c r="E366">
        <v>1978</v>
      </c>
      <c r="F366">
        <v>2</v>
      </c>
      <c r="G366">
        <v>13</v>
      </c>
      <c r="H366">
        <v>51.304000000000002</v>
      </c>
      <c r="I366" t="s">
        <v>17</v>
      </c>
      <c r="J366" s="14" t="s">
        <v>17</v>
      </c>
      <c r="K366" s="14" t="s">
        <v>17</v>
      </c>
      <c r="L366" s="14" t="s">
        <v>17</v>
      </c>
      <c r="M366" s="14" t="s">
        <v>17</v>
      </c>
      <c r="N366" s="14" t="s">
        <v>17</v>
      </c>
      <c r="O366" s="14" t="s">
        <v>17</v>
      </c>
      <c r="P366" s="14" t="s">
        <v>17</v>
      </c>
      <c r="Q366" s="14" t="s">
        <v>17</v>
      </c>
      <c r="R366" s="14" t="s">
        <v>17</v>
      </c>
      <c r="S366" s="14" t="s">
        <v>17</v>
      </c>
    </row>
    <row r="367" spans="1:19" x14ac:dyDescent="0.2">
      <c r="A367" t="s">
        <v>143</v>
      </c>
      <c r="B367" t="s">
        <v>185</v>
      </c>
      <c r="C367" s="137" t="s">
        <v>17</v>
      </c>
      <c r="D367" s="137" t="s">
        <v>17</v>
      </c>
      <c r="E367">
        <v>1978</v>
      </c>
      <c r="F367">
        <v>2</v>
      </c>
      <c r="G367">
        <v>14</v>
      </c>
      <c r="H367">
        <v>37.752000000000002</v>
      </c>
      <c r="I367" t="s">
        <v>17</v>
      </c>
      <c r="J367" s="14" t="s">
        <v>17</v>
      </c>
      <c r="K367" s="14" t="s">
        <v>17</v>
      </c>
      <c r="L367" s="14" t="s">
        <v>17</v>
      </c>
      <c r="M367" s="14" t="s">
        <v>17</v>
      </c>
      <c r="N367" s="14" t="s">
        <v>17</v>
      </c>
      <c r="O367" s="14" t="s">
        <v>17</v>
      </c>
      <c r="P367" s="14" t="s">
        <v>17</v>
      </c>
      <c r="Q367" s="14" t="s">
        <v>17</v>
      </c>
      <c r="R367" s="14" t="s">
        <v>17</v>
      </c>
      <c r="S367" s="14" t="s">
        <v>17</v>
      </c>
    </row>
    <row r="368" spans="1:19" x14ac:dyDescent="0.2">
      <c r="A368" t="s">
        <v>143</v>
      </c>
      <c r="B368" t="s">
        <v>185</v>
      </c>
      <c r="C368" s="137" t="s">
        <v>17</v>
      </c>
      <c r="D368" s="137" t="s">
        <v>17</v>
      </c>
      <c r="E368">
        <v>1978</v>
      </c>
      <c r="F368">
        <v>3</v>
      </c>
      <c r="G368">
        <v>1</v>
      </c>
      <c r="H368">
        <v>20.327999999999999</v>
      </c>
      <c r="I368" t="s">
        <v>17</v>
      </c>
      <c r="J368" s="14" t="s">
        <v>17</v>
      </c>
      <c r="K368" s="14" t="s">
        <v>17</v>
      </c>
      <c r="L368" s="14" t="s">
        <v>17</v>
      </c>
      <c r="M368" s="14" t="s">
        <v>17</v>
      </c>
      <c r="N368" s="14" t="s">
        <v>17</v>
      </c>
      <c r="O368" s="14" t="s">
        <v>17</v>
      </c>
      <c r="P368" s="14" t="s">
        <v>17</v>
      </c>
      <c r="Q368" s="14" t="s">
        <v>17</v>
      </c>
      <c r="R368" s="14" t="s">
        <v>17</v>
      </c>
      <c r="S368" s="14" t="s">
        <v>17</v>
      </c>
    </row>
    <row r="369" spans="1:19" x14ac:dyDescent="0.2">
      <c r="A369" t="s">
        <v>143</v>
      </c>
      <c r="B369" t="s">
        <v>185</v>
      </c>
      <c r="C369" s="137" t="s">
        <v>17</v>
      </c>
      <c r="D369" s="137" t="s">
        <v>17</v>
      </c>
      <c r="E369">
        <v>1978</v>
      </c>
      <c r="F369">
        <v>3</v>
      </c>
      <c r="G369">
        <v>2</v>
      </c>
      <c r="H369">
        <v>21.658999999999999</v>
      </c>
      <c r="I369" t="s">
        <v>17</v>
      </c>
      <c r="J369" s="14" t="s">
        <v>17</v>
      </c>
      <c r="K369" s="14" t="s">
        <v>17</v>
      </c>
      <c r="L369" s="14" t="s">
        <v>17</v>
      </c>
      <c r="M369" s="14" t="s">
        <v>17</v>
      </c>
      <c r="N369" s="14" t="s">
        <v>17</v>
      </c>
      <c r="O369" s="14" t="s">
        <v>17</v>
      </c>
      <c r="P369" s="14" t="s">
        <v>17</v>
      </c>
      <c r="Q369" s="14" t="s">
        <v>17</v>
      </c>
      <c r="R369" s="14" t="s">
        <v>17</v>
      </c>
      <c r="S369" s="14" t="s">
        <v>17</v>
      </c>
    </row>
    <row r="370" spans="1:19" x14ac:dyDescent="0.2">
      <c r="A370" t="s">
        <v>143</v>
      </c>
      <c r="B370" t="s">
        <v>185</v>
      </c>
      <c r="C370" s="137" t="s">
        <v>17</v>
      </c>
      <c r="D370" s="137" t="s">
        <v>17</v>
      </c>
      <c r="E370">
        <v>1978</v>
      </c>
      <c r="F370">
        <v>3</v>
      </c>
      <c r="G370">
        <v>3</v>
      </c>
      <c r="H370">
        <v>27.466999999999999</v>
      </c>
      <c r="I370" t="s">
        <v>17</v>
      </c>
      <c r="J370" s="14" t="s">
        <v>17</v>
      </c>
      <c r="K370" s="14" t="s">
        <v>17</v>
      </c>
      <c r="L370" s="14" t="s">
        <v>17</v>
      </c>
      <c r="M370" s="14" t="s">
        <v>17</v>
      </c>
      <c r="N370" s="14" t="s">
        <v>17</v>
      </c>
      <c r="O370" s="14" t="s">
        <v>17</v>
      </c>
      <c r="P370" s="14" t="s">
        <v>17</v>
      </c>
      <c r="Q370" s="14" t="s">
        <v>17</v>
      </c>
      <c r="R370" s="14" t="s">
        <v>17</v>
      </c>
      <c r="S370" s="14" t="s">
        <v>17</v>
      </c>
    </row>
    <row r="371" spans="1:19" x14ac:dyDescent="0.2">
      <c r="A371" t="s">
        <v>143</v>
      </c>
      <c r="B371" t="s">
        <v>185</v>
      </c>
      <c r="C371" s="137" t="s">
        <v>17</v>
      </c>
      <c r="D371" s="137" t="s">
        <v>17</v>
      </c>
      <c r="E371">
        <v>1978</v>
      </c>
      <c r="F371">
        <v>3</v>
      </c>
      <c r="G371">
        <v>4</v>
      </c>
      <c r="H371">
        <v>34.484999999999999</v>
      </c>
      <c r="I371" t="s">
        <v>17</v>
      </c>
      <c r="J371" s="14" t="s">
        <v>17</v>
      </c>
      <c r="K371" s="14" t="s">
        <v>17</v>
      </c>
      <c r="L371" s="14" t="s">
        <v>17</v>
      </c>
      <c r="M371" s="14" t="s">
        <v>17</v>
      </c>
      <c r="N371" s="14" t="s">
        <v>17</v>
      </c>
      <c r="O371" s="14" t="s">
        <v>17</v>
      </c>
      <c r="P371" s="14" t="s">
        <v>17</v>
      </c>
      <c r="Q371" s="14" t="s">
        <v>17</v>
      </c>
      <c r="R371" s="14" t="s">
        <v>17</v>
      </c>
      <c r="S371" s="14" t="s">
        <v>17</v>
      </c>
    </row>
    <row r="372" spans="1:19" x14ac:dyDescent="0.2">
      <c r="A372" t="s">
        <v>143</v>
      </c>
      <c r="B372" t="s">
        <v>185</v>
      </c>
      <c r="C372" s="137" t="s">
        <v>17</v>
      </c>
      <c r="D372" s="137" t="s">
        <v>17</v>
      </c>
      <c r="E372">
        <v>1978</v>
      </c>
      <c r="F372">
        <v>3</v>
      </c>
      <c r="G372">
        <v>5</v>
      </c>
      <c r="H372">
        <v>36.542000000000002</v>
      </c>
      <c r="I372" t="s">
        <v>17</v>
      </c>
      <c r="J372" s="14" t="s">
        <v>17</v>
      </c>
      <c r="K372" s="14" t="s">
        <v>17</v>
      </c>
      <c r="L372" s="14" t="s">
        <v>17</v>
      </c>
      <c r="M372" s="14" t="s">
        <v>17</v>
      </c>
      <c r="N372" s="14" t="s">
        <v>17</v>
      </c>
      <c r="O372" s="14" t="s">
        <v>17</v>
      </c>
      <c r="P372" s="14" t="s">
        <v>17</v>
      </c>
      <c r="Q372" s="14" t="s">
        <v>17</v>
      </c>
      <c r="R372" s="14" t="s">
        <v>17</v>
      </c>
      <c r="S372" s="14" t="s">
        <v>17</v>
      </c>
    </row>
    <row r="373" spans="1:19" x14ac:dyDescent="0.2">
      <c r="A373" t="s">
        <v>143</v>
      </c>
      <c r="B373" t="s">
        <v>185</v>
      </c>
      <c r="C373" s="137" t="s">
        <v>17</v>
      </c>
      <c r="D373" s="137" t="s">
        <v>17</v>
      </c>
      <c r="E373">
        <v>1978</v>
      </c>
      <c r="F373">
        <v>3</v>
      </c>
      <c r="G373">
        <v>6</v>
      </c>
      <c r="H373">
        <v>45.496000000000002</v>
      </c>
      <c r="I373" t="s">
        <v>17</v>
      </c>
      <c r="J373" s="14" t="s">
        <v>17</v>
      </c>
      <c r="K373" s="14" t="s">
        <v>17</v>
      </c>
      <c r="L373" s="14" t="s">
        <v>17</v>
      </c>
      <c r="M373" s="14" t="s">
        <v>17</v>
      </c>
      <c r="N373" s="14" t="s">
        <v>17</v>
      </c>
      <c r="O373" s="14" t="s">
        <v>17</v>
      </c>
      <c r="P373" s="14" t="s">
        <v>17</v>
      </c>
      <c r="Q373" s="14" t="s">
        <v>17</v>
      </c>
      <c r="R373" s="14" t="s">
        <v>17</v>
      </c>
      <c r="S373" s="14" t="s">
        <v>17</v>
      </c>
    </row>
    <row r="374" spans="1:19" x14ac:dyDescent="0.2">
      <c r="A374" t="s">
        <v>143</v>
      </c>
      <c r="B374" t="s">
        <v>185</v>
      </c>
      <c r="C374" s="137" t="s">
        <v>17</v>
      </c>
      <c r="D374" s="137" t="s">
        <v>17</v>
      </c>
      <c r="E374">
        <v>1978</v>
      </c>
      <c r="F374">
        <v>3</v>
      </c>
      <c r="G374">
        <v>7</v>
      </c>
      <c r="H374">
        <v>14.52</v>
      </c>
      <c r="I374" t="s">
        <v>17</v>
      </c>
      <c r="J374" s="14" t="s">
        <v>17</v>
      </c>
      <c r="K374" s="14" t="s">
        <v>17</v>
      </c>
      <c r="L374" s="14" t="s">
        <v>17</v>
      </c>
      <c r="M374" s="14" t="s">
        <v>17</v>
      </c>
      <c r="N374" s="14" t="s">
        <v>17</v>
      </c>
      <c r="O374" s="14" t="s">
        <v>17</v>
      </c>
      <c r="P374" s="14" t="s">
        <v>17</v>
      </c>
      <c r="Q374" s="14" t="s">
        <v>17</v>
      </c>
      <c r="R374" s="14" t="s">
        <v>17</v>
      </c>
      <c r="S374" s="14" t="s">
        <v>17</v>
      </c>
    </row>
    <row r="375" spans="1:19" x14ac:dyDescent="0.2">
      <c r="A375" t="s">
        <v>143</v>
      </c>
      <c r="B375" t="s">
        <v>185</v>
      </c>
      <c r="C375" s="137" t="s">
        <v>17</v>
      </c>
      <c r="D375" s="137" t="s">
        <v>17</v>
      </c>
      <c r="E375">
        <v>1978</v>
      </c>
      <c r="F375">
        <v>3</v>
      </c>
      <c r="G375">
        <v>8</v>
      </c>
      <c r="H375">
        <v>40.171999999999997</v>
      </c>
      <c r="I375" t="s">
        <v>17</v>
      </c>
      <c r="J375" s="14" t="s">
        <v>17</v>
      </c>
      <c r="K375" s="14" t="s">
        <v>17</v>
      </c>
      <c r="L375" s="14" t="s">
        <v>17</v>
      </c>
      <c r="M375" s="14" t="s">
        <v>17</v>
      </c>
      <c r="N375" s="14" t="s">
        <v>17</v>
      </c>
      <c r="O375" s="14" t="s">
        <v>17</v>
      </c>
      <c r="P375" s="14" t="s">
        <v>17</v>
      </c>
      <c r="Q375" s="14" t="s">
        <v>17</v>
      </c>
      <c r="R375" s="14" t="s">
        <v>17</v>
      </c>
      <c r="S375" s="14" t="s">
        <v>17</v>
      </c>
    </row>
    <row r="376" spans="1:19" x14ac:dyDescent="0.2">
      <c r="A376" t="s">
        <v>143</v>
      </c>
      <c r="B376" t="s">
        <v>185</v>
      </c>
      <c r="C376" s="137" t="s">
        <v>17</v>
      </c>
      <c r="D376" s="137" t="s">
        <v>17</v>
      </c>
      <c r="E376">
        <v>1978</v>
      </c>
      <c r="F376">
        <v>3</v>
      </c>
      <c r="G376">
        <v>9</v>
      </c>
      <c r="H376">
        <v>21.175000000000001</v>
      </c>
      <c r="I376" t="s">
        <v>17</v>
      </c>
      <c r="J376" s="14" t="s">
        <v>17</v>
      </c>
      <c r="K376" s="14" t="s">
        <v>17</v>
      </c>
      <c r="L376" s="14" t="s">
        <v>17</v>
      </c>
      <c r="M376" s="14" t="s">
        <v>17</v>
      </c>
      <c r="N376" s="14" t="s">
        <v>17</v>
      </c>
      <c r="O376" s="14" t="s">
        <v>17</v>
      </c>
      <c r="P376" s="14" t="s">
        <v>17</v>
      </c>
      <c r="Q376" s="14" t="s">
        <v>17</v>
      </c>
      <c r="R376" s="14" t="s">
        <v>17</v>
      </c>
      <c r="S376" s="14" t="s">
        <v>17</v>
      </c>
    </row>
    <row r="377" spans="1:19" x14ac:dyDescent="0.2">
      <c r="A377" t="s">
        <v>143</v>
      </c>
      <c r="B377" t="s">
        <v>185</v>
      </c>
      <c r="C377" s="137" t="s">
        <v>17</v>
      </c>
      <c r="D377" s="137" t="s">
        <v>17</v>
      </c>
      <c r="E377">
        <v>1978</v>
      </c>
      <c r="F377">
        <v>3</v>
      </c>
      <c r="G377">
        <v>10</v>
      </c>
      <c r="H377">
        <v>37.389000000000003</v>
      </c>
      <c r="I377" t="s">
        <v>17</v>
      </c>
      <c r="J377" s="14" t="s">
        <v>17</v>
      </c>
      <c r="K377" s="14" t="s">
        <v>17</v>
      </c>
      <c r="L377" s="14" t="s">
        <v>17</v>
      </c>
      <c r="M377" s="14" t="s">
        <v>17</v>
      </c>
      <c r="N377" s="14" t="s">
        <v>17</v>
      </c>
      <c r="O377" s="14" t="s">
        <v>17</v>
      </c>
      <c r="P377" s="14" t="s">
        <v>17</v>
      </c>
      <c r="Q377" s="14" t="s">
        <v>17</v>
      </c>
      <c r="R377" s="14" t="s">
        <v>17</v>
      </c>
      <c r="S377" s="14" t="s">
        <v>17</v>
      </c>
    </row>
    <row r="378" spans="1:19" x14ac:dyDescent="0.2">
      <c r="A378" t="s">
        <v>143</v>
      </c>
      <c r="B378" t="s">
        <v>185</v>
      </c>
      <c r="C378" s="137" t="s">
        <v>17</v>
      </c>
      <c r="D378" s="137" t="s">
        <v>17</v>
      </c>
      <c r="E378">
        <v>1978</v>
      </c>
      <c r="F378">
        <v>3</v>
      </c>
      <c r="G378">
        <v>11</v>
      </c>
      <c r="H378">
        <v>38.478000000000002</v>
      </c>
      <c r="I378" t="s">
        <v>17</v>
      </c>
      <c r="J378" s="14" t="s">
        <v>17</v>
      </c>
      <c r="K378" s="14" t="s">
        <v>17</v>
      </c>
      <c r="L378" s="14" t="s">
        <v>17</v>
      </c>
      <c r="M378" s="14" t="s">
        <v>17</v>
      </c>
      <c r="N378" s="14" t="s">
        <v>17</v>
      </c>
      <c r="O378" s="14" t="s">
        <v>17</v>
      </c>
      <c r="P378" s="14" t="s">
        <v>17</v>
      </c>
      <c r="Q378" s="14" t="s">
        <v>17</v>
      </c>
      <c r="R378" s="14" t="s">
        <v>17</v>
      </c>
      <c r="S378" s="14" t="s">
        <v>17</v>
      </c>
    </row>
    <row r="379" spans="1:19" x14ac:dyDescent="0.2">
      <c r="A379" t="s">
        <v>143</v>
      </c>
      <c r="B379" t="s">
        <v>185</v>
      </c>
      <c r="C379" s="137" t="s">
        <v>17</v>
      </c>
      <c r="D379" s="137" t="s">
        <v>17</v>
      </c>
      <c r="E379">
        <v>1978</v>
      </c>
      <c r="F379">
        <v>3</v>
      </c>
      <c r="G379">
        <v>12</v>
      </c>
      <c r="H379">
        <v>38.115000000000002</v>
      </c>
      <c r="I379" t="s">
        <v>17</v>
      </c>
      <c r="J379" s="14" t="s">
        <v>17</v>
      </c>
      <c r="K379" s="14" t="s">
        <v>17</v>
      </c>
      <c r="L379" s="14" t="s">
        <v>17</v>
      </c>
      <c r="M379" s="14" t="s">
        <v>17</v>
      </c>
      <c r="N379" s="14" t="s">
        <v>17</v>
      </c>
      <c r="O379" s="14" t="s">
        <v>17</v>
      </c>
      <c r="P379" s="14" t="s">
        <v>17</v>
      </c>
      <c r="Q379" s="14" t="s">
        <v>17</v>
      </c>
      <c r="R379" s="14" t="s">
        <v>17</v>
      </c>
      <c r="S379" s="14" t="s">
        <v>17</v>
      </c>
    </row>
    <row r="380" spans="1:19" x14ac:dyDescent="0.2">
      <c r="A380" t="s">
        <v>143</v>
      </c>
      <c r="B380" t="s">
        <v>185</v>
      </c>
      <c r="C380" s="137" t="s">
        <v>17</v>
      </c>
      <c r="D380" s="137" t="s">
        <v>17</v>
      </c>
      <c r="E380">
        <v>1978</v>
      </c>
      <c r="F380">
        <v>3</v>
      </c>
      <c r="G380">
        <v>13</v>
      </c>
      <c r="H380">
        <v>45.859000000000002</v>
      </c>
      <c r="I380" t="s">
        <v>17</v>
      </c>
      <c r="J380" s="14" t="s">
        <v>17</v>
      </c>
      <c r="K380" s="14" t="s">
        <v>17</v>
      </c>
      <c r="L380" s="14" t="s">
        <v>17</v>
      </c>
      <c r="M380" s="14" t="s">
        <v>17</v>
      </c>
      <c r="N380" s="14" t="s">
        <v>17</v>
      </c>
      <c r="O380" s="14" t="s">
        <v>17</v>
      </c>
      <c r="P380" s="14" t="s">
        <v>17</v>
      </c>
      <c r="Q380" s="14" t="s">
        <v>17</v>
      </c>
      <c r="R380" s="14" t="s">
        <v>17</v>
      </c>
      <c r="S380" s="14" t="s">
        <v>17</v>
      </c>
    </row>
    <row r="381" spans="1:19" x14ac:dyDescent="0.2">
      <c r="A381" t="s">
        <v>143</v>
      </c>
      <c r="B381" t="s">
        <v>185</v>
      </c>
      <c r="C381" s="137" t="s">
        <v>17</v>
      </c>
      <c r="D381" s="137" t="s">
        <v>17</v>
      </c>
      <c r="E381">
        <v>1978</v>
      </c>
      <c r="F381">
        <v>3</v>
      </c>
      <c r="G381">
        <v>14</v>
      </c>
      <c r="H381">
        <v>39.325000000000003</v>
      </c>
      <c r="I381" t="s">
        <v>17</v>
      </c>
      <c r="J381" s="14" t="s">
        <v>17</v>
      </c>
      <c r="K381" s="14" t="s">
        <v>17</v>
      </c>
      <c r="L381" s="14" t="s">
        <v>17</v>
      </c>
      <c r="M381" s="14" t="s">
        <v>17</v>
      </c>
      <c r="N381" s="14" t="s">
        <v>17</v>
      </c>
      <c r="O381" s="14" t="s">
        <v>17</v>
      </c>
      <c r="P381" s="14" t="s">
        <v>17</v>
      </c>
      <c r="Q381" s="14" t="s">
        <v>17</v>
      </c>
      <c r="R381" s="14" t="s">
        <v>17</v>
      </c>
      <c r="S381" s="14" t="s">
        <v>17</v>
      </c>
    </row>
    <row r="382" spans="1:19" x14ac:dyDescent="0.2">
      <c r="A382" t="s">
        <v>143</v>
      </c>
      <c r="B382" t="s">
        <v>185</v>
      </c>
      <c r="C382" s="137" t="s">
        <v>17</v>
      </c>
      <c r="D382" s="137" t="s">
        <v>17</v>
      </c>
      <c r="E382">
        <v>1978</v>
      </c>
      <c r="F382">
        <v>4</v>
      </c>
      <c r="G382">
        <v>1</v>
      </c>
      <c r="H382">
        <v>23.474</v>
      </c>
      <c r="I382" t="s">
        <v>17</v>
      </c>
      <c r="J382" s="14" t="s">
        <v>17</v>
      </c>
      <c r="K382" s="14" t="s">
        <v>17</v>
      </c>
      <c r="L382" s="14" t="s">
        <v>17</v>
      </c>
      <c r="M382" s="14" t="s">
        <v>17</v>
      </c>
      <c r="N382" s="14" t="s">
        <v>17</v>
      </c>
      <c r="O382" s="14" t="s">
        <v>17</v>
      </c>
      <c r="P382" s="14" t="s">
        <v>17</v>
      </c>
      <c r="Q382" s="14" t="s">
        <v>17</v>
      </c>
      <c r="R382" s="14" t="s">
        <v>17</v>
      </c>
      <c r="S382" s="14" t="s">
        <v>17</v>
      </c>
    </row>
    <row r="383" spans="1:19" x14ac:dyDescent="0.2">
      <c r="A383" t="s">
        <v>143</v>
      </c>
      <c r="B383" t="s">
        <v>185</v>
      </c>
      <c r="C383" s="137" t="s">
        <v>17</v>
      </c>
      <c r="D383" s="137" t="s">
        <v>17</v>
      </c>
      <c r="E383">
        <v>1978</v>
      </c>
      <c r="F383">
        <v>4</v>
      </c>
      <c r="G383">
        <v>2</v>
      </c>
      <c r="H383">
        <v>21.658999999999999</v>
      </c>
      <c r="I383" t="s">
        <v>17</v>
      </c>
      <c r="J383" s="14" t="s">
        <v>17</v>
      </c>
      <c r="K383" s="14" t="s">
        <v>17</v>
      </c>
      <c r="L383" s="14" t="s">
        <v>17</v>
      </c>
      <c r="M383" s="14" t="s">
        <v>17</v>
      </c>
      <c r="N383" s="14" t="s">
        <v>17</v>
      </c>
      <c r="O383" s="14" t="s">
        <v>17</v>
      </c>
      <c r="P383" s="14" t="s">
        <v>17</v>
      </c>
      <c r="Q383" s="14" t="s">
        <v>17</v>
      </c>
      <c r="R383" s="14" t="s">
        <v>17</v>
      </c>
      <c r="S383" s="14" t="s">
        <v>17</v>
      </c>
    </row>
    <row r="384" spans="1:19" x14ac:dyDescent="0.2">
      <c r="A384" t="s">
        <v>143</v>
      </c>
      <c r="B384" t="s">
        <v>185</v>
      </c>
      <c r="C384" s="137" t="s">
        <v>17</v>
      </c>
      <c r="D384" s="137" t="s">
        <v>17</v>
      </c>
      <c r="E384">
        <v>1978</v>
      </c>
      <c r="F384">
        <v>4</v>
      </c>
      <c r="G384">
        <v>3</v>
      </c>
      <c r="H384">
        <v>31.46</v>
      </c>
      <c r="I384" t="s">
        <v>17</v>
      </c>
      <c r="J384" s="14" t="s">
        <v>17</v>
      </c>
      <c r="K384" s="14" t="s">
        <v>17</v>
      </c>
      <c r="L384" s="14" t="s">
        <v>17</v>
      </c>
      <c r="M384" s="14" t="s">
        <v>17</v>
      </c>
      <c r="N384" s="14" t="s">
        <v>17</v>
      </c>
      <c r="O384" s="14" t="s">
        <v>17</v>
      </c>
      <c r="P384" s="14" t="s">
        <v>17</v>
      </c>
      <c r="Q384" s="14" t="s">
        <v>17</v>
      </c>
      <c r="R384" s="14" t="s">
        <v>17</v>
      </c>
      <c r="S384" s="14" t="s">
        <v>17</v>
      </c>
    </row>
    <row r="385" spans="1:19" x14ac:dyDescent="0.2">
      <c r="A385" t="s">
        <v>143</v>
      </c>
      <c r="B385" t="s">
        <v>185</v>
      </c>
      <c r="C385" s="137" t="s">
        <v>17</v>
      </c>
      <c r="D385" s="137" t="s">
        <v>17</v>
      </c>
      <c r="E385">
        <v>1978</v>
      </c>
      <c r="F385">
        <v>4</v>
      </c>
      <c r="G385">
        <v>4</v>
      </c>
      <c r="H385">
        <v>35.090000000000003</v>
      </c>
      <c r="I385" t="s">
        <v>17</v>
      </c>
      <c r="J385" s="14" t="s">
        <v>17</v>
      </c>
      <c r="K385" s="14" t="s">
        <v>17</v>
      </c>
      <c r="L385" s="14" t="s">
        <v>17</v>
      </c>
      <c r="M385" s="14" t="s">
        <v>17</v>
      </c>
      <c r="N385" s="14" t="s">
        <v>17</v>
      </c>
      <c r="O385" s="14" t="s">
        <v>17</v>
      </c>
      <c r="P385" s="14" t="s">
        <v>17</v>
      </c>
      <c r="Q385" s="14" t="s">
        <v>17</v>
      </c>
      <c r="R385" s="14" t="s">
        <v>17</v>
      </c>
      <c r="S385" s="14" t="s">
        <v>17</v>
      </c>
    </row>
    <row r="386" spans="1:19" x14ac:dyDescent="0.2">
      <c r="A386" t="s">
        <v>143</v>
      </c>
      <c r="B386" t="s">
        <v>185</v>
      </c>
      <c r="C386" s="137" t="s">
        <v>17</v>
      </c>
      <c r="D386" s="137" t="s">
        <v>17</v>
      </c>
      <c r="E386">
        <v>1978</v>
      </c>
      <c r="F386">
        <v>4</v>
      </c>
      <c r="G386">
        <v>5</v>
      </c>
      <c r="H386">
        <v>44.164999999999999</v>
      </c>
      <c r="I386" t="s">
        <v>17</v>
      </c>
      <c r="J386" s="14" t="s">
        <v>17</v>
      </c>
      <c r="K386" s="14" t="s">
        <v>17</v>
      </c>
      <c r="L386" s="14" t="s">
        <v>17</v>
      </c>
      <c r="M386" s="14" t="s">
        <v>17</v>
      </c>
      <c r="N386" s="14" t="s">
        <v>17</v>
      </c>
      <c r="O386" s="14" t="s">
        <v>17</v>
      </c>
      <c r="P386" s="14" t="s">
        <v>17</v>
      </c>
      <c r="Q386" s="14" t="s">
        <v>17</v>
      </c>
      <c r="R386" s="14" t="s">
        <v>17</v>
      </c>
      <c r="S386" s="14" t="s">
        <v>17</v>
      </c>
    </row>
    <row r="387" spans="1:19" x14ac:dyDescent="0.2">
      <c r="A387" t="s">
        <v>143</v>
      </c>
      <c r="B387" t="s">
        <v>185</v>
      </c>
      <c r="C387" s="137" t="s">
        <v>17</v>
      </c>
      <c r="D387" s="137" t="s">
        <v>17</v>
      </c>
      <c r="E387">
        <v>1978</v>
      </c>
      <c r="F387">
        <v>4</v>
      </c>
      <c r="G387">
        <v>6</v>
      </c>
      <c r="H387">
        <v>44.77</v>
      </c>
      <c r="I387" t="s">
        <v>17</v>
      </c>
      <c r="J387" s="14" t="s">
        <v>17</v>
      </c>
      <c r="K387" s="14" t="s">
        <v>17</v>
      </c>
      <c r="L387" s="14" t="s">
        <v>17</v>
      </c>
      <c r="M387" s="14" t="s">
        <v>17</v>
      </c>
      <c r="N387" s="14" t="s">
        <v>17</v>
      </c>
      <c r="O387" s="14" t="s">
        <v>17</v>
      </c>
      <c r="P387" s="14" t="s">
        <v>17</v>
      </c>
      <c r="Q387" s="14" t="s">
        <v>17</v>
      </c>
      <c r="R387" s="14" t="s">
        <v>17</v>
      </c>
      <c r="S387" s="14" t="s">
        <v>17</v>
      </c>
    </row>
    <row r="388" spans="1:19" x14ac:dyDescent="0.2">
      <c r="A388" t="s">
        <v>143</v>
      </c>
      <c r="B388" t="s">
        <v>185</v>
      </c>
      <c r="C388" s="137" t="s">
        <v>17</v>
      </c>
      <c r="D388" s="137" t="s">
        <v>17</v>
      </c>
      <c r="E388">
        <v>1978</v>
      </c>
      <c r="F388">
        <v>4</v>
      </c>
      <c r="G388">
        <v>7</v>
      </c>
      <c r="H388">
        <v>46.585000000000001</v>
      </c>
      <c r="I388" t="s">
        <v>17</v>
      </c>
      <c r="J388" s="14" t="s">
        <v>17</v>
      </c>
      <c r="K388" s="14" t="s">
        <v>17</v>
      </c>
      <c r="L388" s="14" t="s">
        <v>17</v>
      </c>
      <c r="M388" s="14" t="s">
        <v>17</v>
      </c>
      <c r="N388" s="14" t="s">
        <v>17</v>
      </c>
      <c r="O388" s="14" t="s">
        <v>17</v>
      </c>
      <c r="P388" s="14" t="s">
        <v>17</v>
      </c>
      <c r="Q388" s="14" t="s">
        <v>17</v>
      </c>
      <c r="R388" s="14" t="s">
        <v>17</v>
      </c>
      <c r="S388" s="14" t="s">
        <v>17</v>
      </c>
    </row>
    <row r="389" spans="1:19" x14ac:dyDescent="0.2">
      <c r="A389" t="s">
        <v>143</v>
      </c>
      <c r="B389" t="s">
        <v>185</v>
      </c>
      <c r="C389" s="137" t="s">
        <v>17</v>
      </c>
      <c r="D389" s="137" t="s">
        <v>17</v>
      </c>
      <c r="E389">
        <v>1978</v>
      </c>
      <c r="F389">
        <v>4</v>
      </c>
      <c r="G389">
        <v>8</v>
      </c>
      <c r="H389">
        <v>41.381999999999998</v>
      </c>
      <c r="I389" t="s">
        <v>17</v>
      </c>
      <c r="J389" s="14" t="s">
        <v>17</v>
      </c>
      <c r="K389" s="14" t="s">
        <v>17</v>
      </c>
      <c r="L389" s="14" t="s">
        <v>17</v>
      </c>
      <c r="M389" s="14" t="s">
        <v>17</v>
      </c>
      <c r="N389" s="14" t="s">
        <v>17</v>
      </c>
      <c r="O389" s="14" t="s">
        <v>17</v>
      </c>
      <c r="P389" s="14" t="s">
        <v>17</v>
      </c>
      <c r="Q389" s="14" t="s">
        <v>17</v>
      </c>
      <c r="R389" s="14" t="s">
        <v>17</v>
      </c>
      <c r="S389" s="14" t="s">
        <v>17</v>
      </c>
    </row>
    <row r="390" spans="1:19" x14ac:dyDescent="0.2">
      <c r="A390" t="s">
        <v>143</v>
      </c>
      <c r="B390" t="s">
        <v>185</v>
      </c>
      <c r="C390" s="137" t="s">
        <v>17</v>
      </c>
      <c r="D390" s="137" t="s">
        <v>17</v>
      </c>
      <c r="E390">
        <v>1978</v>
      </c>
      <c r="F390">
        <v>4</v>
      </c>
      <c r="G390">
        <v>9</v>
      </c>
      <c r="H390">
        <v>38.235999999999997</v>
      </c>
      <c r="I390" t="s">
        <v>17</v>
      </c>
      <c r="J390" s="14" t="s">
        <v>17</v>
      </c>
      <c r="K390" s="14" t="s">
        <v>17</v>
      </c>
      <c r="L390" s="14" t="s">
        <v>17</v>
      </c>
      <c r="M390" s="14" t="s">
        <v>17</v>
      </c>
      <c r="N390" s="14" t="s">
        <v>17</v>
      </c>
      <c r="O390" s="14" t="s">
        <v>17</v>
      </c>
      <c r="P390" s="14" t="s">
        <v>17</v>
      </c>
      <c r="Q390" s="14" t="s">
        <v>17</v>
      </c>
      <c r="R390" s="14" t="s">
        <v>17</v>
      </c>
      <c r="S390" s="14" t="s">
        <v>17</v>
      </c>
    </row>
    <row r="391" spans="1:19" x14ac:dyDescent="0.2">
      <c r="A391" t="s">
        <v>143</v>
      </c>
      <c r="B391" t="s">
        <v>185</v>
      </c>
      <c r="C391" s="137" t="s">
        <v>17</v>
      </c>
      <c r="D391" s="137" t="s">
        <v>17</v>
      </c>
      <c r="E391">
        <v>1978</v>
      </c>
      <c r="F391">
        <v>4</v>
      </c>
      <c r="G391">
        <v>10</v>
      </c>
      <c r="H391">
        <v>36.662999999999997</v>
      </c>
      <c r="I391" t="s">
        <v>17</v>
      </c>
      <c r="J391" s="14" t="s">
        <v>17</v>
      </c>
      <c r="K391" s="14" t="s">
        <v>17</v>
      </c>
      <c r="L391" s="14" t="s">
        <v>17</v>
      </c>
      <c r="M391" s="14" t="s">
        <v>17</v>
      </c>
      <c r="N391" s="14" t="s">
        <v>17</v>
      </c>
      <c r="O391" s="14" t="s">
        <v>17</v>
      </c>
      <c r="P391" s="14" t="s">
        <v>17</v>
      </c>
      <c r="Q391" s="14" t="s">
        <v>17</v>
      </c>
      <c r="R391" s="14" t="s">
        <v>17</v>
      </c>
      <c r="S391" s="14" t="s">
        <v>17</v>
      </c>
    </row>
    <row r="392" spans="1:19" x14ac:dyDescent="0.2">
      <c r="A392" t="s">
        <v>143</v>
      </c>
      <c r="B392" t="s">
        <v>185</v>
      </c>
      <c r="C392" s="137" t="s">
        <v>17</v>
      </c>
      <c r="D392" s="137" t="s">
        <v>17</v>
      </c>
      <c r="E392">
        <v>1978</v>
      </c>
      <c r="F392">
        <v>4</v>
      </c>
      <c r="G392">
        <v>11</v>
      </c>
      <c r="H392">
        <v>41.624000000000002</v>
      </c>
      <c r="I392" t="s">
        <v>17</v>
      </c>
      <c r="J392" s="14" t="s">
        <v>17</v>
      </c>
      <c r="K392" s="14" t="s">
        <v>17</v>
      </c>
      <c r="L392" s="14" t="s">
        <v>17</v>
      </c>
      <c r="M392" s="14" t="s">
        <v>17</v>
      </c>
      <c r="N392" s="14" t="s">
        <v>17</v>
      </c>
      <c r="O392" s="14" t="s">
        <v>17</v>
      </c>
      <c r="P392" s="14" t="s">
        <v>17</v>
      </c>
      <c r="Q392" s="14" t="s">
        <v>17</v>
      </c>
      <c r="R392" s="14" t="s">
        <v>17</v>
      </c>
      <c r="S392" s="14" t="s">
        <v>17</v>
      </c>
    </row>
    <row r="393" spans="1:19" x14ac:dyDescent="0.2">
      <c r="A393" t="s">
        <v>143</v>
      </c>
      <c r="B393" t="s">
        <v>185</v>
      </c>
      <c r="C393" s="137" t="s">
        <v>17</v>
      </c>
      <c r="D393" s="137" t="s">
        <v>17</v>
      </c>
      <c r="E393">
        <v>1978</v>
      </c>
      <c r="F393">
        <v>4</v>
      </c>
      <c r="G393">
        <v>12</v>
      </c>
      <c r="H393">
        <v>39.567</v>
      </c>
      <c r="I393" t="s">
        <v>17</v>
      </c>
      <c r="J393" s="14" t="s">
        <v>17</v>
      </c>
      <c r="K393" s="14" t="s">
        <v>17</v>
      </c>
      <c r="L393" s="14" t="s">
        <v>17</v>
      </c>
      <c r="M393" s="14" t="s">
        <v>17</v>
      </c>
      <c r="N393" s="14" t="s">
        <v>17</v>
      </c>
      <c r="O393" s="14" t="s">
        <v>17</v>
      </c>
      <c r="P393" s="14" t="s">
        <v>17</v>
      </c>
      <c r="Q393" s="14" t="s">
        <v>17</v>
      </c>
      <c r="R393" s="14" t="s">
        <v>17</v>
      </c>
      <c r="S393" s="14" t="s">
        <v>17</v>
      </c>
    </row>
    <row r="394" spans="1:19" x14ac:dyDescent="0.2">
      <c r="A394" t="s">
        <v>143</v>
      </c>
      <c r="B394" t="s">
        <v>185</v>
      </c>
      <c r="C394" s="137" t="s">
        <v>17</v>
      </c>
      <c r="D394" s="137" t="s">
        <v>17</v>
      </c>
      <c r="E394">
        <v>1978</v>
      </c>
      <c r="F394">
        <v>4</v>
      </c>
      <c r="G394">
        <v>13</v>
      </c>
      <c r="H394">
        <v>47.673999999999999</v>
      </c>
      <c r="I394" t="s">
        <v>17</v>
      </c>
      <c r="J394" s="14" t="s">
        <v>17</v>
      </c>
      <c r="K394" s="14" t="s">
        <v>17</v>
      </c>
      <c r="L394" s="14" t="s">
        <v>17</v>
      </c>
      <c r="M394" s="14" t="s">
        <v>17</v>
      </c>
      <c r="N394" s="14" t="s">
        <v>17</v>
      </c>
      <c r="O394" s="14" t="s">
        <v>17</v>
      </c>
      <c r="P394" s="14" t="s">
        <v>17</v>
      </c>
      <c r="Q394" s="14" t="s">
        <v>17</v>
      </c>
      <c r="R394" s="14" t="s">
        <v>17</v>
      </c>
      <c r="S394" s="14" t="s">
        <v>17</v>
      </c>
    </row>
    <row r="395" spans="1:19" x14ac:dyDescent="0.2">
      <c r="A395" t="s">
        <v>143</v>
      </c>
      <c r="B395" t="s">
        <v>185</v>
      </c>
      <c r="C395" s="137" t="s">
        <v>17</v>
      </c>
      <c r="D395" s="137" t="s">
        <v>17</v>
      </c>
      <c r="E395">
        <v>1978</v>
      </c>
      <c r="F395">
        <v>4</v>
      </c>
      <c r="G395">
        <v>14</v>
      </c>
      <c r="H395">
        <v>42.35</v>
      </c>
      <c r="I395" t="s">
        <v>17</v>
      </c>
      <c r="J395" s="14" t="s">
        <v>17</v>
      </c>
      <c r="K395" s="14" t="s">
        <v>17</v>
      </c>
      <c r="L395" s="14" t="s">
        <v>17</v>
      </c>
      <c r="M395" s="14" t="s">
        <v>17</v>
      </c>
      <c r="N395" s="14" t="s">
        <v>17</v>
      </c>
      <c r="O395" s="14" t="s">
        <v>17</v>
      </c>
      <c r="P395" s="14" t="s">
        <v>17</v>
      </c>
      <c r="Q395" s="14" t="s">
        <v>17</v>
      </c>
      <c r="R395" s="14" t="s">
        <v>17</v>
      </c>
      <c r="S395" s="14" t="s">
        <v>17</v>
      </c>
    </row>
    <row r="396" spans="1:19" x14ac:dyDescent="0.2">
      <c r="A396" t="s">
        <v>143</v>
      </c>
      <c r="B396" t="s">
        <v>183</v>
      </c>
      <c r="C396" s="137" t="s">
        <v>17</v>
      </c>
      <c r="D396" s="137" t="s">
        <v>17</v>
      </c>
      <c r="E396">
        <v>1979</v>
      </c>
      <c r="F396">
        <v>1</v>
      </c>
      <c r="G396">
        <v>1</v>
      </c>
      <c r="H396">
        <v>38.22</v>
      </c>
      <c r="I396">
        <v>2.68</v>
      </c>
      <c r="J396" s="14" t="s">
        <v>17</v>
      </c>
      <c r="K396" s="14" t="s">
        <v>17</v>
      </c>
      <c r="L396" s="14" t="s">
        <v>17</v>
      </c>
      <c r="M396" s="14" t="s">
        <v>17</v>
      </c>
      <c r="N396" s="14" t="s">
        <v>17</v>
      </c>
      <c r="O396" s="14" t="s">
        <v>17</v>
      </c>
      <c r="P396" s="14" t="s">
        <v>17</v>
      </c>
      <c r="Q396" s="14" t="s">
        <v>17</v>
      </c>
      <c r="R396" s="14" t="s">
        <v>17</v>
      </c>
      <c r="S396" s="14" t="s">
        <v>17</v>
      </c>
    </row>
    <row r="397" spans="1:19" x14ac:dyDescent="0.2">
      <c r="A397" t="s">
        <v>143</v>
      </c>
      <c r="B397" t="s">
        <v>183</v>
      </c>
      <c r="C397" s="137" t="s">
        <v>17</v>
      </c>
      <c r="D397" s="137" t="s">
        <v>17</v>
      </c>
      <c r="E397">
        <v>1979</v>
      </c>
      <c r="F397">
        <v>1</v>
      </c>
      <c r="G397">
        <v>2</v>
      </c>
      <c r="H397">
        <v>25.48</v>
      </c>
      <c r="I397">
        <v>1.8</v>
      </c>
      <c r="J397" s="14" t="s">
        <v>17</v>
      </c>
      <c r="K397" s="14" t="s">
        <v>17</v>
      </c>
      <c r="L397" s="14" t="s">
        <v>17</v>
      </c>
      <c r="M397" s="14" t="s">
        <v>17</v>
      </c>
      <c r="N397" s="14" t="s">
        <v>17</v>
      </c>
      <c r="O397" s="14" t="s">
        <v>17</v>
      </c>
      <c r="P397" s="14" t="s">
        <v>17</v>
      </c>
      <c r="Q397" s="14" t="s">
        <v>17</v>
      </c>
      <c r="R397" s="14" t="s">
        <v>17</v>
      </c>
      <c r="S397" s="14" t="s">
        <v>17</v>
      </c>
    </row>
    <row r="398" spans="1:19" x14ac:dyDescent="0.2">
      <c r="A398" t="s">
        <v>143</v>
      </c>
      <c r="B398" t="s">
        <v>183</v>
      </c>
      <c r="C398" s="137" t="s">
        <v>17</v>
      </c>
      <c r="D398" s="137" t="s">
        <v>17</v>
      </c>
      <c r="E398">
        <v>1979</v>
      </c>
      <c r="F398">
        <v>1</v>
      </c>
      <c r="G398">
        <v>3</v>
      </c>
      <c r="H398">
        <v>43.68</v>
      </c>
      <c r="I398">
        <v>2.27</v>
      </c>
      <c r="J398" s="14" t="s">
        <v>17</v>
      </c>
      <c r="K398" s="14" t="s">
        <v>17</v>
      </c>
      <c r="L398" s="14" t="s">
        <v>17</v>
      </c>
      <c r="M398" s="14" t="s">
        <v>17</v>
      </c>
      <c r="N398" s="14" t="s">
        <v>17</v>
      </c>
      <c r="O398" s="14" t="s">
        <v>17</v>
      </c>
      <c r="P398" s="14" t="s">
        <v>17</v>
      </c>
      <c r="Q398" s="14" t="s">
        <v>17</v>
      </c>
      <c r="R398" s="14" t="s">
        <v>17</v>
      </c>
      <c r="S398" s="14" t="s">
        <v>17</v>
      </c>
    </row>
    <row r="399" spans="1:19" x14ac:dyDescent="0.2">
      <c r="A399" t="s">
        <v>143</v>
      </c>
      <c r="B399" t="s">
        <v>183</v>
      </c>
      <c r="C399" s="137" t="s">
        <v>17</v>
      </c>
      <c r="D399" s="137" t="s">
        <v>17</v>
      </c>
      <c r="E399">
        <v>1979</v>
      </c>
      <c r="F399">
        <v>1</v>
      </c>
      <c r="G399">
        <v>4</v>
      </c>
      <c r="H399">
        <v>29.48</v>
      </c>
      <c r="I399">
        <v>1.64</v>
      </c>
      <c r="J399" s="14" t="s">
        <v>17</v>
      </c>
      <c r="K399" s="14" t="s">
        <v>17</v>
      </c>
      <c r="L399" s="14" t="s">
        <v>17</v>
      </c>
      <c r="M399" s="14" t="s">
        <v>17</v>
      </c>
      <c r="N399" s="14" t="s">
        <v>17</v>
      </c>
      <c r="O399" s="14" t="s">
        <v>17</v>
      </c>
      <c r="P399" s="14" t="s">
        <v>17</v>
      </c>
      <c r="Q399" s="14" t="s">
        <v>17</v>
      </c>
      <c r="R399" s="14" t="s">
        <v>17</v>
      </c>
      <c r="S399" s="14" t="s">
        <v>17</v>
      </c>
    </row>
    <row r="400" spans="1:19" x14ac:dyDescent="0.2">
      <c r="A400" t="s">
        <v>143</v>
      </c>
      <c r="B400" t="s">
        <v>183</v>
      </c>
      <c r="C400" s="137" t="s">
        <v>17</v>
      </c>
      <c r="D400" s="137" t="s">
        <v>17</v>
      </c>
      <c r="E400">
        <v>1979</v>
      </c>
      <c r="F400">
        <v>1</v>
      </c>
      <c r="G400">
        <v>5</v>
      </c>
      <c r="H400">
        <v>29.12</v>
      </c>
      <c r="I400">
        <v>1.75</v>
      </c>
      <c r="J400" s="14" t="s">
        <v>17</v>
      </c>
      <c r="K400" s="14" t="s">
        <v>17</v>
      </c>
      <c r="L400" s="14" t="s">
        <v>17</v>
      </c>
      <c r="M400" s="14" t="s">
        <v>17</v>
      </c>
      <c r="N400" s="14" t="s">
        <v>17</v>
      </c>
      <c r="O400" s="14" t="s">
        <v>17</v>
      </c>
      <c r="P400" s="14" t="s">
        <v>17</v>
      </c>
      <c r="Q400" s="14" t="s">
        <v>17</v>
      </c>
      <c r="R400" s="14" t="s">
        <v>17</v>
      </c>
      <c r="S400" s="14" t="s">
        <v>17</v>
      </c>
    </row>
    <row r="401" spans="1:19" x14ac:dyDescent="0.2">
      <c r="A401" t="s">
        <v>143</v>
      </c>
      <c r="B401" t="s">
        <v>183</v>
      </c>
      <c r="C401" s="137" t="s">
        <v>17</v>
      </c>
      <c r="D401" s="137" t="s">
        <v>17</v>
      </c>
      <c r="E401">
        <v>1979</v>
      </c>
      <c r="F401">
        <v>1</v>
      </c>
      <c r="G401">
        <v>6</v>
      </c>
      <c r="H401">
        <v>45.5</v>
      </c>
      <c r="I401">
        <v>1.89</v>
      </c>
      <c r="J401" s="14" t="s">
        <v>17</v>
      </c>
      <c r="K401" s="14" t="s">
        <v>17</v>
      </c>
      <c r="L401" s="14" t="s">
        <v>17</v>
      </c>
      <c r="M401" s="14" t="s">
        <v>17</v>
      </c>
      <c r="N401" s="14" t="s">
        <v>17</v>
      </c>
      <c r="O401" s="14" t="s">
        <v>17</v>
      </c>
      <c r="P401" s="14" t="s">
        <v>17</v>
      </c>
      <c r="Q401" s="14" t="s">
        <v>17</v>
      </c>
      <c r="R401" s="14" t="s">
        <v>17</v>
      </c>
      <c r="S401" s="14" t="s">
        <v>17</v>
      </c>
    </row>
    <row r="402" spans="1:19" x14ac:dyDescent="0.2">
      <c r="A402" t="s">
        <v>143</v>
      </c>
      <c r="B402" t="s">
        <v>183</v>
      </c>
      <c r="C402" s="137" t="s">
        <v>17</v>
      </c>
      <c r="D402" s="137" t="s">
        <v>17</v>
      </c>
      <c r="E402">
        <v>1979</v>
      </c>
      <c r="F402">
        <v>1</v>
      </c>
      <c r="G402">
        <v>7</v>
      </c>
      <c r="H402">
        <v>31.85</v>
      </c>
      <c r="I402">
        <v>1.73</v>
      </c>
      <c r="J402" s="14" t="s">
        <v>17</v>
      </c>
      <c r="K402" s="14" t="s">
        <v>17</v>
      </c>
      <c r="L402" s="14" t="s">
        <v>17</v>
      </c>
      <c r="M402" s="14" t="s">
        <v>17</v>
      </c>
      <c r="N402" s="14" t="s">
        <v>17</v>
      </c>
      <c r="O402" s="14" t="s">
        <v>17</v>
      </c>
      <c r="P402" s="14" t="s">
        <v>17</v>
      </c>
      <c r="Q402" s="14" t="s">
        <v>17</v>
      </c>
      <c r="R402" s="14" t="s">
        <v>17</v>
      </c>
      <c r="S402" s="14" t="s">
        <v>17</v>
      </c>
    </row>
    <row r="403" spans="1:19" x14ac:dyDescent="0.2">
      <c r="A403" t="s">
        <v>143</v>
      </c>
      <c r="B403" t="s">
        <v>183</v>
      </c>
      <c r="C403" s="137" t="s">
        <v>17</v>
      </c>
      <c r="D403" s="137" t="s">
        <v>17</v>
      </c>
      <c r="E403">
        <v>1979</v>
      </c>
      <c r="F403">
        <v>1</v>
      </c>
      <c r="G403">
        <v>8</v>
      </c>
      <c r="H403">
        <v>37.49</v>
      </c>
      <c r="I403">
        <v>1.79</v>
      </c>
      <c r="J403" s="14" t="s">
        <v>17</v>
      </c>
      <c r="K403" s="14" t="s">
        <v>17</v>
      </c>
      <c r="L403" s="14" t="s">
        <v>17</v>
      </c>
      <c r="M403" s="14" t="s">
        <v>17</v>
      </c>
      <c r="N403" s="14" t="s">
        <v>17</v>
      </c>
      <c r="O403" s="14" t="s">
        <v>17</v>
      </c>
      <c r="P403" s="14" t="s">
        <v>17</v>
      </c>
      <c r="Q403" s="14" t="s">
        <v>17</v>
      </c>
      <c r="R403" s="14" t="s">
        <v>17</v>
      </c>
      <c r="S403" s="14" t="s">
        <v>17</v>
      </c>
    </row>
    <row r="404" spans="1:19" x14ac:dyDescent="0.2">
      <c r="A404" t="s">
        <v>143</v>
      </c>
      <c r="B404" t="s">
        <v>183</v>
      </c>
      <c r="C404" s="137" t="s">
        <v>17</v>
      </c>
      <c r="D404" s="137" t="s">
        <v>17</v>
      </c>
      <c r="E404">
        <v>1979</v>
      </c>
      <c r="F404">
        <v>1</v>
      </c>
      <c r="G404">
        <v>9</v>
      </c>
      <c r="H404">
        <v>47.32</v>
      </c>
      <c r="I404">
        <v>2.0499999999999998</v>
      </c>
      <c r="J404" s="14" t="s">
        <v>17</v>
      </c>
      <c r="K404" s="14" t="s">
        <v>17</v>
      </c>
      <c r="L404" s="14" t="s">
        <v>17</v>
      </c>
      <c r="M404" s="14" t="s">
        <v>17</v>
      </c>
      <c r="N404" s="14" t="s">
        <v>17</v>
      </c>
      <c r="O404" s="14" t="s">
        <v>17</v>
      </c>
      <c r="P404" s="14" t="s">
        <v>17</v>
      </c>
      <c r="Q404" s="14" t="s">
        <v>17</v>
      </c>
      <c r="R404" s="14" t="s">
        <v>17</v>
      </c>
      <c r="S404" s="14" t="s">
        <v>17</v>
      </c>
    </row>
    <row r="405" spans="1:19" x14ac:dyDescent="0.2">
      <c r="A405" t="s">
        <v>143</v>
      </c>
      <c r="B405" t="s">
        <v>183</v>
      </c>
      <c r="C405" s="137" t="s">
        <v>17</v>
      </c>
      <c r="D405" s="137" t="s">
        <v>17</v>
      </c>
      <c r="E405">
        <v>1979</v>
      </c>
      <c r="F405">
        <v>1</v>
      </c>
      <c r="G405">
        <v>10</v>
      </c>
      <c r="H405">
        <v>21.48</v>
      </c>
      <c r="I405">
        <v>1.75</v>
      </c>
      <c r="J405" s="14" t="s">
        <v>17</v>
      </c>
      <c r="K405" s="14" t="s">
        <v>17</v>
      </c>
      <c r="L405" s="14" t="s">
        <v>17</v>
      </c>
      <c r="M405" s="14" t="s">
        <v>17</v>
      </c>
      <c r="N405" s="14" t="s">
        <v>17</v>
      </c>
      <c r="O405" s="14" t="s">
        <v>17</v>
      </c>
      <c r="P405" s="14" t="s">
        <v>17</v>
      </c>
      <c r="Q405" s="14" t="s">
        <v>17</v>
      </c>
      <c r="R405" s="14" t="s">
        <v>17</v>
      </c>
      <c r="S405" s="14" t="s">
        <v>17</v>
      </c>
    </row>
    <row r="406" spans="1:19" x14ac:dyDescent="0.2">
      <c r="A406" t="s">
        <v>143</v>
      </c>
      <c r="B406" t="s">
        <v>183</v>
      </c>
      <c r="C406" s="137" t="s">
        <v>17</v>
      </c>
      <c r="D406" s="137" t="s">
        <v>17</v>
      </c>
      <c r="E406">
        <v>1979</v>
      </c>
      <c r="F406">
        <v>1</v>
      </c>
      <c r="G406">
        <v>11</v>
      </c>
      <c r="H406">
        <v>19.66</v>
      </c>
      <c r="I406">
        <v>1.87</v>
      </c>
      <c r="J406" s="14" t="s">
        <v>17</v>
      </c>
      <c r="K406" s="14" t="s">
        <v>17</v>
      </c>
      <c r="L406" s="14" t="s">
        <v>17</v>
      </c>
      <c r="M406" s="14" t="s">
        <v>17</v>
      </c>
      <c r="N406" s="14" t="s">
        <v>17</v>
      </c>
      <c r="O406" s="14" t="s">
        <v>17</v>
      </c>
      <c r="P406" s="14" t="s">
        <v>17</v>
      </c>
      <c r="Q406" s="14" t="s">
        <v>17</v>
      </c>
      <c r="R406" s="14" t="s">
        <v>17</v>
      </c>
      <c r="S406" s="14" t="s">
        <v>17</v>
      </c>
    </row>
    <row r="407" spans="1:19" x14ac:dyDescent="0.2">
      <c r="A407" t="s">
        <v>143</v>
      </c>
      <c r="B407" t="s">
        <v>183</v>
      </c>
      <c r="C407" s="137" t="s">
        <v>17</v>
      </c>
      <c r="D407" s="137" t="s">
        <v>17</v>
      </c>
      <c r="E407">
        <v>1979</v>
      </c>
      <c r="F407">
        <v>1</v>
      </c>
      <c r="G407">
        <v>12</v>
      </c>
      <c r="H407">
        <v>27.12</v>
      </c>
      <c r="I407">
        <v>1.79</v>
      </c>
      <c r="J407" s="14" t="s">
        <v>17</v>
      </c>
      <c r="K407" s="14" t="s">
        <v>17</v>
      </c>
      <c r="L407" s="14" t="s">
        <v>17</v>
      </c>
      <c r="M407" s="14" t="s">
        <v>17</v>
      </c>
      <c r="N407" s="14" t="s">
        <v>17</v>
      </c>
      <c r="O407" s="14" t="s">
        <v>17</v>
      </c>
      <c r="P407" s="14" t="s">
        <v>17</v>
      </c>
      <c r="Q407" s="14" t="s">
        <v>17</v>
      </c>
      <c r="R407" s="14" t="s">
        <v>17</v>
      </c>
      <c r="S407" s="14" t="s">
        <v>17</v>
      </c>
    </row>
    <row r="408" spans="1:19" x14ac:dyDescent="0.2">
      <c r="A408" t="s">
        <v>143</v>
      </c>
      <c r="B408" t="s">
        <v>183</v>
      </c>
      <c r="C408" s="137" t="s">
        <v>17</v>
      </c>
      <c r="D408" s="137" t="s">
        <v>17</v>
      </c>
      <c r="E408">
        <v>1979</v>
      </c>
      <c r="F408">
        <v>1</v>
      </c>
      <c r="G408">
        <v>13</v>
      </c>
      <c r="H408">
        <v>50.96</v>
      </c>
      <c r="I408">
        <v>2.2200000000000002</v>
      </c>
      <c r="J408" s="14" t="s">
        <v>17</v>
      </c>
      <c r="K408" s="14" t="s">
        <v>17</v>
      </c>
      <c r="L408" s="14" t="s">
        <v>17</v>
      </c>
      <c r="M408" s="14" t="s">
        <v>17</v>
      </c>
      <c r="N408" s="14" t="s">
        <v>17</v>
      </c>
      <c r="O408" s="14" t="s">
        <v>17</v>
      </c>
      <c r="P408" s="14" t="s">
        <v>17</v>
      </c>
      <c r="Q408" s="14" t="s">
        <v>17</v>
      </c>
      <c r="R408" s="14" t="s">
        <v>17</v>
      </c>
      <c r="S408" s="14" t="s">
        <v>17</v>
      </c>
    </row>
    <row r="409" spans="1:19" x14ac:dyDescent="0.2">
      <c r="A409" t="s">
        <v>143</v>
      </c>
      <c r="B409" t="s">
        <v>183</v>
      </c>
      <c r="C409" s="137" t="s">
        <v>17</v>
      </c>
      <c r="D409" s="137" t="s">
        <v>17</v>
      </c>
      <c r="E409">
        <v>1979</v>
      </c>
      <c r="F409">
        <v>1</v>
      </c>
      <c r="G409">
        <v>14</v>
      </c>
      <c r="H409">
        <v>44.59</v>
      </c>
      <c r="I409">
        <v>1.77</v>
      </c>
      <c r="J409" s="14" t="s">
        <v>17</v>
      </c>
      <c r="K409" s="14" t="s">
        <v>17</v>
      </c>
      <c r="L409" s="14" t="s">
        <v>17</v>
      </c>
      <c r="M409" s="14" t="s">
        <v>17</v>
      </c>
      <c r="N409" s="14" t="s">
        <v>17</v>
      </c>
      <c r="O409" s="14" t="s">
        <v>17</v>
      </c>
      <c r="P409" s="14" t="s">
        <v>17</v>
      </c>
      <c r="Q409" s="14" t="s">
        <v>17</v>
      </c>
      <c r="R409" s="14" t="s">
        <v>17</v>
      </c>
      <c r="S409" s="14" t="s">
        <v>17</v>
      </c>
    </row>
    <row r="410" spans="1:19" x14ac:dyDescent="0.2">
      <c r="A410" t="s">
        <v>143</v>
      </c>
      <c r="B410" t="s">
        <v>183</v>
      </c>
      <c r="C410" s="137" t="s">
        <v>17</v>
      </c>
      <c r="D410" s="137" t="s">
        <v>17</v>
      </c>
      <c r="E410">
        <v>1979</v>
      </c>
      <c r="F410">
        <v>2</v>
      </c>
      <c r="G410">
        <v>1</v>
      </c>
      <c r="H410">
        <v>45.68</v>
      </c>
      <c r="I410">
        <v>1.77</v>
      </c>
      <c r="J410" s="14" t="s">
        <v>17</v>
      </c>
      <c r="K410" s="14" t="s">
        <v>17</v>
      </c>
      <c r="L410" s="14" t="s">
        <v>17</v>
      </c>
      <c r="M410" s="14" t="s">
        <v>17</v>
      </c>
      <c r="N410" s="14" t="s">
        <v>17</v>
      </c>
      <c r="O410" s="14" t="s">
        <v>17</v>
      </c>
      <c r="P410" s="14" t="s">
        <v>17</v>
      </c>
      <c r="Q410" s="14" t="s">
        <v>17</v>
      </c>
      <c r="R410" s="14" t="s">
        <v>17</v>
      </c>
      <c r="S410" s="14" t="s">
        <v>17</v>
      </c>
    </row>
    <row r="411" spans="1:19" x14ac:dyDescent="0.2">
      <c r="A411" t="s">
        <v>143</v>
      </c>
      <c r="B411" t="s">
        <v>183</v>
      </c>
      <c r="C411" s="137" t="s">
        <v>17</v>
      </c>
      <c r="D411" s="137" t="s">
        <v>17</v>
      </c>
      <c r="E411">
        <v>1979</v>
      </c>
      <c r="F411">
        <v>2</v>
      </c>
      <c r="G411">
        <v>2</v>
      </c>
      <c r="H411">
        <v>41.68</v>
      </c>
      <c r="I411">
        <v>1.73</v>
      </c>
      <c r="J411" s="14" t="s">
        <v>17</v>
      </c>
      <c r="K411" s="14" t="s">
        <v>17</v>
      </c>
      <c r="L411" s="14" t="s">
        <v>17</v>
      </c>
      <c r="M411" s="14" t="s">
        <v>17</v>
      </c>
      <c r="N411" s="14" t="s">
        <v>17</v>
      </c>
      <c r="O411" s="14" t="s">
        <v>17</v>
      </c>
      <c r="P411" s="14" t="s">
        <v>17</v>
      </c>
      <c r="Q411" s="14" t="s">
        <v>17</v>
      </c>
      <c r="R411" s="14" t="s">
        <v>17</v>
      </c>
      <c r="S411" s="14" t="s">
        <v>17</v>
      </c>
    </row>
    <row r="412" spans="1:19" x14ac:dyDescent="0.2">
      <c r="A412" t="s">
        <v>143</v>
      </c>
      <c r="B412" t="s">
        <v>183</v>
      </c>
      <c r="C412" s="137" t="s">
        <v>17</v>
      </c>
      <c r="D412" s="137" t="s">
        <v>17</v>
      </c>
      <c r="E412">
        <v>1979</v>
      </c>
      <c r="F412">
        <v>2</v>
      </c>
      <c r="G412">
        <v>3</v>
      </c>
      <c r="H412">
        <v>45.5</v>
      </c>
      <c r="I412">
        <v>1.73</v>
      </c>
      <c r="J412" s="14" t="s">
        <v>17</v>
      </c>
      <c r="K412" s="14" t="s">
        <v>17</v>
      </c>
      <c r="L412" s="14" t="s">
        <v>17</v>
      </c>
      <c r="M412" s="14" t="s">
        <v>17</v>
      </c>
      <c r="N412" s="14" t="s">
        <v>17</v>
      </c>
      <c r="O412" s="14" t="s">
        <v>17</v>
      </c>
      <c r="P412" s="14" t="s">
        <v>17</v>
      </c>
      <c r="Q412" s="14" t="s">
        <v>17</v>
      </c>
      <c r="R412" s="14" t="s">
        <v>17</v>
      </c>
      <c r="S412" s="14" t="s">
        <v>17</v>
      </c>
    </row>
    <row r="413" spans="1:19" x14ac:dyDescent="0.2">
      <c r="A413" t="s">
        <v>143</v>
      </c>
      <c r="B413" t="s">
        <v>183</v>
      </c>
      <c r="C413" s="137" t="s">
        <v>17</v>
      </c>
      <c r="D413" s="137" t="s">
        <v>17</v>
      </c>
      <c r="E413">
        <v>1979</v>
      </c>
      <c r="F413">
        <v>2</v>
      </c>
      <c r="G413">
        <v>4</v>
      </c>
      <c r="H413">
        <v>47.32</v>
      </c>
      <c r="I413">
        <v>1.91</v>
      </c>
      <c r="J413" s="14" t="s">
        <v>17</v>
      </c>
      <c r="K413" s="14" t="s">
        <v>17</v>
      </c>
      <c r="L413" s="14" t="s">
        <v>17</v>
      </c>
      <c r="M413" s="14" t="s">
        <v>17</v>
      </c>
      <c r="N413" s="14" t="s">
        <v>17</v>
      </c>
      <c r="O413" s="14" t="s">
        <v>17</v>
      </c>
      <c r="P413" s="14" t="s">
        <v>17</v>
      </c>
      <c r="Q413" s="14" t="s">
        <v>17</v>
      </c>
      <c r="R413" s="14" t="s">
        <v>17</v>
      </c>
      <c r="S413" s="14" t="s">
        <v>17</v>
      </c>
    </row>
    <row r="414" spans="1:19" x14ac:dyDescent="0.2">
      <c r="A414" t="s">
        <v>143</v>
      </c>
      <c r="B414" t="s">
        <v>183</v>
      </c>
      <c r="C414" s="137" t="s">
        <v>17</v>
      </c>
      <c r="D414" s="137" t="s">
        <v>17</v>
      </c>
      <c r="E414">
        <v>1979</v>
      </c>
      <c r="F414">
        <v>2</v>
      </c>
      <c r="G414">
        <v>5</v>
      </c>
      <c r="H414">
        <v>42.41</v>
      </c>
      <c r="I414">
        <v>2.15</v>
      </c>
      <c r="J414" s="14" t="s">
        <v>17</v>
      </c>
      <c r="K414" s="14" t="s">
        <v>17</v>
      </c>
      <c r="L414" s="14" t="s">
        <v>17</v>
      </c>
      <c r="M414" s="14" t="s">
        <v>17</v>
      </c>
      <c r="N414" s="14" t="s">
        <v>17</v>
      </c>
      <c r="O414" s="14" t="s">
        <v>17</v>
      </c>
      <c r="P414" s="14" t="s">
        <v>17</v>
      </c>
      <c r="Q414" s="14" t="s">
        <v>17</v>
      </c>
      <c r="R414" s="14" t="s">
        <v>17</v>
      </c>
      <c r="S414" s="14" t="s">
        <v>17</v>
      </c>
    </row>
    <row r="415" spans="1:19" x14ac:dyDescent="0.2">
      <c r="A415" t="s">
        <v>143</v>
      </c>
      <c r="B415" t="s">
        <v>183</v>
      </c>
      <c r="C415" s="137" t="s">
        <v>17</v>
      </c>
      <c r="D415" s="137" t="s">
        <v>17</v>
      </c>
      <c r="E415">
        <v>1979</v>
      </c>
      <c r="F415">
        <v>2</v>
      </c>
      <c r="G415">
        <v>6</v>
      </c>
      <c r="H415">
        <v>41.13</v>
      </c>
      <c r="I415">
        <v>1.81</v>
      </c>
      <c r="J415" s="14" t="s">
        <v>17</v>
      </c>
      <c r="K415" s="14" t="s">
        <v>17</v>
      </c>
      <c r="L415" s="14" t="s">
        <v>17</v>
      </c>
      <c r="M415" s="14" t="s">
        <v>17</v>
      </c>
      <c r="N415" s="14" t="s">
        <v>17</v>
      </c>
      <c r="O415" s="14" t="s">
        <v>17</v>
      </c>
      <c r="P415" s="14" t="s">
        <v>17</v>
      </c>
      <c r="Q415" s="14" t="s">
        <v>17</v>
      </c>
      <c r="R415" s="14" t="s">
        <v>17</v>
      </c>
      <c r="S415" s="14" t="s">
        <v>17</v>
      </c>
    </row>
    <row r="416" spans="1:19" x14ac:dyDescent="0.2">
      <c r="A416" t="s">
        <v>143</v>
      </c>
      <c r="B416" t="s">
        <v>183</v>
      </c>
      <c r="C416" s="137" t="s">
        <v>17</v>
      </c>
      <c r="D416" s="137" t="s">
        <v>17</v>
      </c>
      <c r="E416">
        <v>1979</v>
      </c>
      <c r="F416">
        <v>2</v>
      </c>
      <c r="G416">
        <v>7</v>
      </c>
      <c r="H416">
        <v>40.4</v>
      </c>
      <c r="I416">
        <v>2.14</v>
      </c>
      <c r="J416" s="14" t="s">
        <v>17</v>
      </c>
      <c r="K416" s="14" t="s">
        <v>17</v>
      </c>
      <c r="L416" s="14" t="s">
        <v>17</v>
      </c>
      <c r="M416" s="14" t="s">
        <v>17</v>
      </c>
      <c r="N416" s="14" t="s">
        <v>17</v>
      </c>
      <c r="O416" s="14" t="s">
        <v>17</v>
      </c>
      <c r="P416" s="14" t="s">
        <v>17</v>
      </c>
      <c r="Q416" s="14" t="s">
        <v>17</v>
      </c>
      <c r="R416" s="14" t="s">
        <v>17</v>
      </c>
      <c r="S416" s="14" t="s">
        <v>17</v>
      </c>
    </row>
    <row r="417" spans="1:19" x14ac:dyDescent="0.2">
      <c r="A417" t="s">
        <v>143</v>
      </c>
      <c r="B417" t="s">
        <v>183</v>
      </c>
      <c r="C417" s="137" t="s">
        <v>17</v>
      </c>
      <c r="D417" s="137" t="s">
        <v>17</v>
      </c>
      <c r="E417">
        <v>1979</v>
      </c>
      <c r="F417">
        <v>2</v>
      </c>
      <c r="G417">
        <v>8</v>
      </c>
      <c r="H417">
        <v>40.4</v>
      </c>
      <c r="I417">
        <v>1.84</v>
      </c>
      <c r="J417" s="14" t="s">
        <v>17</v>
      </c>
      <c r="K417" s="14" t="s">
        <v>17</v>
      </c>
      <c r="L417" s="14" t="s">
        <v>17</v>
      </c>
      <c r="M417" s="14" t="s">
        <v>17</v>
      </c>
      <c r="N417" s="14" t="s">
        <v>17</v>
      </c>
      <c r="O417" s="14" t="s">
        <v>17</v>
      </c>
      <c r="P417" s="14" t="s">
        <v>17</v>
      </c>
      <c r="Q417" s="14" t="s">
        <v>17</v>
      </c>
      <c r="R417" s="14" t="s">
        <v>17</v>
      </c>
      <c r="S417" s="14" t="s">
        <v>17</v>
      </c>
    </row>
    <row r="418" spans="1:19" x14ac:dyDescent="0.2">
      <c r="A418" t="s">
        <v>143</v>
      </c>
      <c r="B418" t="s">
        <v>183</v>
      </c>
      <c r="C418" s="137" t="s">
        <v>17</v>
      </c>
      <c r="D418" s="137" t="s">
        <v>17</v>
      </c>
      <c r="E418">
        <v>1979</v>
      </c>
      <c r="F418">
        <v>2</v>
      </c>
      <c r="G418">
        <v>9</v>
      </c>
      <c r="H418">
        <v>47.32</v>
      </c>
      <c r="I418">
        <v>1.77</v>
      </c>
      <c r="J418" s="14" t="s">
        <v>17</v>
      </c>
      <c r="K418" s="14" t="s">
        <v>17</v>
      </c>
      <c r="L418" s="14" t="s">
        <v>17</v>
      </c>
      <c r="M418" s="14" t="s">
        <v>17</v>
      </c>
      <c r="N418" s="14" t="s">
        <v>17</v>
      </c>
      <c r="O418" s="14" t="s">
        <v>17</v>
      </c>
      <c r="P418" s="14" t="s">
        <v>17</v>
      </c>
      <c r="Q418" s="14" t="s">
        <v>17</v>
      </c>
      <c r="R418" s="14" t="s">
        <v>17</v>
      </c>
      <c r="S418" s="14" t="s">
        <v>17</v>
      </c>
    </row>
    <row r="419" spans="1:19" x14ac:dyDescent="0.2">
      <c r="A419" t="s">
        <v>143</v>
      </c>
      <c r="B419" t="s">
        <v>183</v>
      </c>
      <c r="C419" s="137" t="s">
        <v>17</v>
      </c>
      <c r="D419" s="137" t="s">
        <v>17</v>
      </c>
      <c r="E419">
        <v>1979</v>
      </c>
      <c r="F419">
        <v>2</v>
      </c>
      <c r="G419">
        <v>10</v>
      </c>
      <c r="H419">
        <v>45.5</v>
      </c>
      <c r="I419">
        <v>1.86</v>
      </c>
      <c r="J419" s="14" t="s">
        <v>17</v>
      </c>
      <c r="K419" s="14" t="s">
        <v>17</v>
      </c>
      <c r="L419" s="14" t="s">
        <v>17</v>
      </c>
      <c r="M419" s="14" t="s">
        <v>17</v>
      </c>
      <c r="N419" s="14" t="s">
        <v>17</v>
      </c>
      <c r="O419" s="14" t="s">
        <v>17</v>
      </c>
      <c r="P419" s="14" t="s">
        <v>17</v>
      </c>
      <c r="Q419" s="14" t="s">
        <v>17</v>
      </c>
      <c r="R419" s="14" t="s">
        <v>17</v>
      </c>
      <c r="S419" s="14" t="s">
        <v>17</v>
      </c>
    </row>
    <row r="420" spans="1:19" x14ac:dyDescent="0.2">
      <c r="A420" t="s">
        <v>143</v>
      </c>
      <c r="B420" t="s">
        <v>183</v>
      </c>
      <c r="C420" s="137" t="s">
        <v>17</v>
      </c>
      <c r="D420" s="137" t="s">
        <v>17</v>
      </c>
      <c r="E420">
        <v>1979</v>
      </c>
      <c r="F420">
        <v>2</v>
      </c>
      <c r="G420">
        <v>11</v>
      </c>
      <c r="H420">
        <v>46.41</v>
      </c>
      <c r="I420">
        <v>1.96</v>
      </c>
      <c r="J420" s="14" t="s">
        <v>17</v>
      </c>
      <c r="K420" s="14" t="s">
        <v>17</v>
      </c>
      <c r="L420" s="14" t="s">
        <v>17</v>
      </c>
      <c r="M420" s="14" t="s">
        <v>17</v>
      </c>
      <c r="N420" s="14" t="s">
        <v>17</v>
      </c>
      <c r="O420" s="14" t="s">
        <v>17</v>
      </c>
      <c r="P420" s="14" t="s">
        <v>17</v>
      </c>
      <c r="Q420" s="14" t="s">
        <v>17</v>
      </c>
      <c r="R420" s="14" t="s">
        <v>17</v>
      </c>
      <c r="S420" s="14" t="s">
        <v>17</v>
      </c>
    </row>
    <row r="421" spans="1:19" x14ac:dyDescent="0.2">
      <c r="A421" t="s">
        <v>143</v>
      </c>
      <c r="B421" t="s">
        <v>183</v>
      </c>
      <c r="C421" s="137" t="s">
        <v>17</v>
      </c>
      <c r="D421" s="137" t="s">
        <v>17</v>
      </c>
      <c r="E421">
        <v>1979</v>
      </c>
      <c r="F421">
        <v>2</v>
      </c>
      <c r="G421">
        <v>12</v>
      </c>
      <c r="H421">
        <v>32.76</v>
      </c>
      <c r="I421">
        <v>1.8</v>
      </c>
      <c r="J421" s="14" t="s">
        <v>17</v>
      </c>
      <c r="K421" s="14" t="s">
        <v>17</v>
      </c>
      <c r="L421" s="14" t="s">
        <v>17</v>
      </c>
      <c r="M421" s="14" t="s">
        <v>17</v>
      </c>
      <c r="N421" s="14" t="s">
        <v>17</v>
      </c>
      <c r="O421" s="14" t="s">
        <v>17</v>
      </c>
      <c r="P421" s="14" t="s">
        <v>17</v>
      </c>
      <c r="Q421" s="14" t="s">
        <v>17</v>
      </c>
      <c r="R421" s="14" t="s">
        <v>17</v>
      </c>
      <c r="S421" s="14" t="s">
        <v>17</v>
      </c>
    </row>
    <row r="422" spans="1:19" x14ac:dyDescent="0.2">
      <c r="A422" t="s">
        <v>143</v>
      </c>
      <c r="B422" t="s">
        <v>183</v>
      </c>
      <c r="C422" s="137" t="s">
        <v>17</v>
      </c>
      <c r="D422" s="137" t="s">
        <v>17</v>
      </c>
      <c r="E422">
        <v>1979</v>
      </c>
      <c r="F422">
        <v>2</v>
      </c>
      <c r="G422">
        <v>13</v>
      </c>
      <c r="H422">
        <v>22.2</v>
      </c>
      <c r="I422">
        <v>1.75</v>
      </c>
      <c r="J422" s="14" t="s">
        <v>17</v>
      </c>
      <c r="K422" s="14" t="s">
        <v>17</v>
      </c>
      <c r="L422" s="14" t="s">
        <v>17</v>
      </c>
      <c r="M422" s="14" t="s">
        <v>17</v>
      </c>
      <c r="N422" s="14" t="s">
        <v>17</v>
      </c>
      <c r="O422" s="14" t="s">
        <v>17</v>
      </c>
      <c r="P422" s="14" t="s">
        <v>17</v>
      </c>
      <c r="Q422" s="14" t="s">
        <v>17</v>
      </c>
      <c r="R422" s="14" t="s">
        <v>17</v>
      </c>
      <c r="S422" s="14" t="s">
        <v>17</v>
      </c>
    </row>
    <row r="423" spans="1:19" x14ac:dyDescent="0.2">
      <c r="A423" t="s">
        <v>143</v>
      </c>
      <c r="B423" t="s">
        <v>183</v>
      </c>
      <c r="C423" s="137" t="s">
        <v>17</v>
      </c>
      <c r="D423" s="137" t="s">
        <v>17</v>
      </c>
      <c r="E423">
        <v>1979</v>
      </c>
      <c r="F423">
        <v>2</v>
      </c>
      <c r="G423">
        <v>14</v>
      </c>
      <c r="H423">
        <v>42.77</v>
      </c>
      <c r="I423">
        <v>1.75</v>
      </c>
      <c r="J423" s="14" t="s">
        <v>17</v>
      </c>
      <c r="K423" s="14" t="s">
        <v>17</v>
      </c>
      <c r="L423" s="14" t="s">
        <v>17</v>
      </c>
      <c r="M423" s="14" t="s">
        <v>17</v>
      </c>
      <c r="N423" s="14" t="s">
        <v>17</v>
      </c>
      <c r="O423" s="14" t="s">
        <v>17</v>
      </c>
      <c r="P423" s="14" t="s">
        <v>17</v>
      </c>
      <c r="Q423" s="14" t="s">
        <v>17</v>
      </c>
      <c r="R423" s="14" t="s">
        <v>17</v>
      </c>
      <c r="S423" s="14" t="s">
        <v>17</v>
      </c>
    </row>
    <row r="424" spans="1:19" x14ac:dyDescent="0.2">
      <c r="A424" t="s">
        <v>143</v>
      </c>
      <c r="B424" t="s">
        <v>183</v>
      </c>
      <c r="C424" s="137" t="s">
        <v>17</v>
      </c>
      <c r="D424" s="137" t="s">
        <v>17</v>
      </c>
      <c r="E424">
        <v>1979</v>
      </c>
      <c r="F424">
        <v>3</v>
      </c>
      <c r="G424">
        <v>1</v>
      </c>
      <c r="H424">
        <v>38.4</v>
      </c>
      <c r="I424">
        <v>1.76</v>
      </c>
      <c r="J424" s="14" t="s">
        <v>17</v>
      </c>
      <c r="K424" s="14" t="s">
        <v>17</v>
      </c>
      <c r="L424" s="14" t="s">
        <v>17</v>
      </c>
      <c r="M424" s="14" t="s">
        <v>17</v>
      </c>
      <c r="N424" s="14" t="s">
        <v>17</v>
      </c>
      <c r="O424" s="14" t="s">
        <v>17</v>
      </c>
      <c r="P424" s="14" t="s">
        <v>17</v>
      </c>
      <c r="Q424" s="14" t="s">
        <v>17</v>
      </c>
      <c r="R424" s="14" t="s">
        <v>17</v>
      </c>
      <c r="S424" s="14" t="s">
        <v>17</v>
      </c>
    </row>
    <row r="425" spans="1:19" x14ac:dyDescent="0.2">
      <c r="A425" t="s">
        <v>143</v>
      </c>
      <c r="B425" t="s">
        <v>183</v>
      </c>
      <c r="C425" s="137" t="s">
        <v>17</v>
      </c>
      <c r="D425" s="137" t="s">
        <v>17</v>
      </c>
      <c r="E425">
        <v>1979</v>
      </c>
      <c r="F425">
        <v>3</v>
      </c>
      <c r="G425">
        <v>2</v>
      </c>
      <c r="H425">
        <v>42.04</v>
      </c>
      <c r="I425">
        <v>1.83</v>
      </c>
      <c r="J425" s="14" t="s">
        <v>17</v>
      </c>
      <c r="K425" s="14" t="s">
        <v>17</v>
      </c>
      <c r="L425" s="14" t="s">
        <v>17</v>
      </c>
      <c r="M425" s="14" t="s">
        <v>17</v>
      </c>
      <c r="N425" s="14" t="s">
        <v>17</v>
      </c>
      <c r="O425" s="14" t="s">
        <v>17</v>
      </c>
      <c r="P425" s="14" t="s">
        <v>17</v>
      </c>
      <c r="Q425" s="14" t="s">
        <v>17</v>
      </c>
      <c r="R425" s="14" t="s">
        <v>17</v>
      </c>
      <c r="S425" s="14" t="s">
        <v>17</v>
      </c>
    </row>
    <row r="426" spans="1:19" x14ac:dyDescent="0.2">
      <c r="A426" t="s">
        <v>143</v>
      </c>
      <c r="B426" t="s">
        <v>183</v>
      </c>
      <c r="C426" s="137" t="s">
        <v>17</v>
      </c>
      <c r="D426" s="137" t="s">
        <v>17</v>
      </c>
      <c r="E426">
        <v>1979</v>
      </c>
      <c r="F426">
        <v>3</v>
      </c>
      <c r="G426">
        <v>3</v>
      </c>
      <c r="H426">
        <v>43.13</v>
      </c>
      <c r="I426">
        <v>1.94</v>
      </c>
      <c r="J426" s="14" t="s">
        <v>17</v>
      </c>
      <c r="K426" s="14" t="s">
        <v>17</v>
      </c>
      <c r="L426" s="14" t="s">
        <v>17</v>
      </c>
      <c r="M426" s="14" t="s">
        <v>17</v>
      </c>
      <c r="N426" s="14" t="s">
        <v>17</v>
      </c>
      <c r="O426" s="14" t="s">
        <v>17</v>
      </c>
      <c r="P426" s="14" t="s">
        <v>17</v>
      </c>
      <c r="Q426" s="14" t="s">
        <v>17</v>
      </c>
      <c r="R426" s="14" t="s">
        <v>17</v>
      </c>
      <c r="S426" s="14" t="s">
        <v>17</v>
      </c>
    </row>
    <row r="427" spans="1:19" x14ac:dyDescent="0.2">
      <c r="A427" t="s">
        <v>143</v>
      </c>
      <c r="B427" t="s">
        <v>183</v>
      </c>
      <c r="C427" s="137" t="s">
        <v>17</v>
      </c>
      <c r="D427" s="137" t="s">
        <v>17</v>
      </c>
      <c r="E427">
        <v>1979</v>
      </c>
      <c r="F427">
        <v>3</v>
      </c>
      <c r="G427">
        <v>4</v>
      </c>
      <c r="H427">
        <v>44.95</v>
      </c>
      <c r="I427">
        <v>1.83</v>
      </c>
      <c r="J427" s="14" t="s">
        <v>17</v>
      </c>
      <c r="K427" s="14" t="s">
        <v>17</v>
      </c>
      <c r="L427" s="14" t="s">
        <v>17</v>
      </c>
      <c r="M427" s="14" t="s">
        <v>17</v>
      </c>
      <c r="N427" s="14" t="s">
        <v>17</v>
      </c>
      <c r="O427" s="14" t="s">
        <v>17</v>
      </c>
      <c r="P427" s="14" t="s">
        <v>17</v>
      </c>
      <c r="Q427" s="14" t="s">
        <v>17</v>
      </c>
      <c r="R427" s="14" t="s">
        <v>17</v>
      </c>
      <c r="S427" s="14" t="s">
        <v>17</v>
      </c>
    </row>
    <row r="428" spans="1:19" x14ac:dyDescent="0.2">
      <c r="A428" t="s">
        <v>143</v>
      </c>
      <c r="B428" t="s">
        <v>183</v>
      </c>
      <c r="C428" s="137" t="s">
        <v>17</v>
      </c>
      <c r="D428" s="137" t="s">
        <v>17</v>
      </c>
      <c r="E428">
        <v>1979</v>
      </c>
      <c r="F428">
        <v>3</v>
      </c>
      <c r="G428">
        <v>5</v>
      </c>
      <c r="H428">
        <v>40.22</v>
      </c>
      <c r="I428">
        <v>2.35</v>
      </c>
      <c r="J428" s="14" t="s">
        <v>17</v>
      </c>
      <c r="K428" s="14" t="s">
        <v>17</v>
      </c>
      <c r="L428" s="14" t="s">
        <v>17</v>
      </c>
      <c r="M428" s="14" t="s">
        <v>17</v>
      </c>
      <c r="N428" s="14" t="s">
        <v>17</v>
      </c>
      <c r="O428" s="14" t="s">
        <v>17</v>
      </c>
      <c r="P428" s="14" t="s">
        <v>17</v>
      </c>
      <c r="Q428" s="14" t="s">
        <v>17</v>
      </c>
      <c r="R428" s="14" t="s">
        <v>17</v>
      </c>
      <c r="S428" s="14" t="s">
        <v>17</v>
      </c>
    </row>
    <row r="429" spans="1:19" x14ac:dyDescent="0.2">
      <c r="A429" t="s">
        <v>143</v>
      </c>
      <c r="B429" t="s">
        <v>183</v>
      </c>
      <c r="C429" s="137" t="s">
        <v>17</v>
      </c>
      <c r="D429" s="137" t="s">
        <v>17</v>
      </c>
      <c r="E429">
        <v>1979</v>
      </c>
      <c r="F429">
        <v>3</v>
      </c>
      <c r="G429">
        <v>6</v>
      </c>
      <c r="H429">
        <v>38.22</v>
      </c>
      <c r="I429">
        <v>1.63</v>
      </c>
      <c r="J429" s="14" t="s">
        <v>17</v>
      </c>
      <c r="K429" s="14" t="s">
        <v>17</v>
      </c>
      <c r="L429" s="14" t="s">
        <v>17</v>
      </c>
      <c r="M429" s="14" t="s">
        <v>17</v>
      </c>
      <c r="N429" s="14" t="s">
        <v>17</v>
      </c>
      <c r="O429" s="14" t="s">
        <v>17</v>
      </c>
      <c r="P429" s="14" t="s">
        <v>17</v>
      </c>
      <c r="Q429" s="14" t="s">
        <v>17</v>
      </c>
      <c r="R429" s="14" t="s">
        <v>17</v>
      </c>
      <c r="S429" s="14" t="s">
        <v>17</v>
      </c>
    </row>
    <row r="430" spans="1:19" x14ac:dyDescent="0.2">
      <c r="A430" t="s">
        <v>143</v>
      </c>
      <c r="B430" t="s">
        <v>183</v>
      </c>
      <c r="C430" s="137" t="s">
        <v>17</v>
      </c>
      <c r="D430" s="137" t="s">
        <v>17</v>
      </c>
      <c r="E430">
        <v>1979</v>
      </c>
      <c r="F430">
        <v>3</v>
      </c>
      <c r="G430">
        <v>7</v>
      </c>
      <c r="H430">
        <v>43.13</v>
      </c>
      <c r="I430">
        <v>2.0499999999999998</v>
      </c>
      <c r="J430" s="14" t="s">
        <v>17</v>
      </c>
      <c r="K430" s="14" t="s">
        <v>17</v>
      </c>
      <c r="L430" s="14" t="s">
        <v>17</v>
      </c>
      <c r="M430" s="14" t="s">
        <v>17</v>
      </c>
      <c r="N430" s="14" t="s">
        <v>17</v>
      </c>
      <c r="O430" s="14" t="s">
        <v>17</v>
      </c>
      <c r="P430" s="14" t="s">
        <v>17</v>
      </c>
      <c r="Q430" s="14" t="s">
        <v>17</v>
      </c>
      <c r="R430" s="14" t="s">
        <v>17</v>
      </c>
      <c r="S430" s="14" t="s">
        <v>17</v>
      </c>
    </row>
    <row r="431" spans="1:19" x14ac:dyDescent="0.2">
      <c r="A431" t="s">
        <v>143</v>
      </c>
      <c r="B431" t="s">
        <v>183</v>
      </c>
      <c r="C431" s="137" t="s">
        <v>17</v>
      </c>
      <c r="D431" s="137" t="s">
        <v>17</v>
      </c>
      <c r="E431">
        <v>1979</v>
      </c>
      <c r="F431">
        <v>3</v>
      </c>
      <c r="G431">
        <v>8</v>
      </c>
      <c r="H431">
        <v>18.38</v>
      </c>
      <c r="I431">
        <v>1.82</v>
      </c>
      <c r="J431" s="14" t="s">
        <v>17</v>
      </c>
      <c r="K431" s="14" t="s">
        <v>17</v>
      </c>
      <c r="L431" s="14" t="s">
        <v>17</v>
      </c>
      <c r="M431" s="14" t="s">
        <v>17</v>
      </c>
      <c r="N431" s="14" t="s">
        <v>17</v>
      </c>
      <c r="O431" s="14" t="s">
        <v>17</v>
      </c>
      <c r="P431" s="14" t="s">
        <v>17</v>
      </c>
      <c r="Q431" s="14" t="s">
        <v>17</v>
      </c>
      <c r="R431" s="14" t="s">
        <v>17</v>
      </c>
      <c r="S431" s="14" t="s">
        <v>17</v>
      </c>
    </row>
    <row r="432" spans="1:19" x14ac:dyDescent="0.2">
      <c r="A432" t="s">
        <v>143</v>
      </c>
      <c r="B432" t="s">
        <v>183</v>
      </c>
      <c r="C432" s="137" t="s">
        <v>17</v>
      </c>
      <c r="D432" s="137" t="s">
        <v>17</v>
      </c>
      <c r="E432">
        <v>1979</v>
      </c>
      <c r="F432">
        <v>3</v>
      </c>
      <c r="G432">
        <v>9</v>
      </c>
      <c r="H432">
        <v>43.86</v>
      </c>
      <c r="I432">
        <v>1.94</v>
      </c>
      <c r="J432" s="14" t="s">
        <v>17</v>
      </c>
      <c r="K432" s="14" t="s">
        <v>17</v>
      </c>
      <c r="L432" s="14" t="s">
        <v>17</v>
      </c>
      <c r="M432" s="14" t="s">
        <v>17</v>
      </c>
      <c r="N432" s="14" t="s">
        <v>17</v>
      </c>
      <c r="O432" s="14" t="s">
        <v>17</v>
      </c>
      <c r="P432" s="14" t="s">
        <v>17</v>
      </c>
      <c r="Q432" s="14" t="s">
        <v>17</v>
      </c>
      <c r="R432" s="14" t="s">
        <v>17</v>
      </c>
      <c r="S432" s="14" t="s">
        <v>17</v>
      </c>
    </row>
    <row r="433" spans="1:19" x14ac:dyDescent="0.2">
      <c r="A433" t="s">
        <v>143</v>
      </c>
      <c r="B433" t="s">
        <v>183</v>
      </c>
      <c r="C433" s="137" t="s">
        <v>17</v>
      </c>
      <c r="D433" s="137" t="s">
        <v>17</v>
      </c>
      <c r="E433">
        <v>1979</v>
      </c>
      <c r="F433">
        <v>3</v>
      </c>
      <c r="G433">
        <v>10</v>
      </c>
      <c r="H433">
        <v>41.68</v>
      </c>
      <c r="I433">
        <v>1.93</v>
      </c>
      <c r="J433" s="14" t="s">
        <v>17</v>
      </c>
      <c r="K433" s="14" t="s">
        <v>17</v>
      </c>
      <c r="L433" s="14" t="s">
        <v>17</v>
      </c>
      <c r="M433" s="14" t="s">
        <v>17</v>
      </c>
      <c r="N433" s="14" t="s">
        <v>17</v>
      </c>
      <c r="O433" s="14" t="s">
        <v>17</v>
      </c>
      <c r="P433" s="14" t="s">
        <v>17</v>
      </c>
      <c r="Q433" s="14" t="s">
        <v>17</v>
      </c>
      <c r="R433" s="14" t="s">
        <v>17</v>
      </c>
      <c r="S433" s="14" t="s">
        <v>17</v>
      </c>
    </row>
    <row r="434" spans="1:19" x14ac:dyDescent="0.2">
      <c r="A434" t="s">
        <v>143</v>
      </c>
      <c r="B434" t="s">
        <v>183</v>
      </c>
      <c r="C434" s="137" t="s">
        <v>17</v>
      </c>
      <c r="D434" s="137" t="s">
        <v>17</v>
      </c>
      <c r="E434">
        <v>1979</v>
      </c>
      <c r="F434">
        <v>3</v>
      </c>
      <c r="G434">
        <v>11</v>
      </c>
      <c r="H434">
        <v>43.13</v>
      </c>
      <c r="I434">
        <v>1.78</v>
      </c>
      <c r="J434" s="14" t="s">
        <v>17</v>
      </c>
      <c r="K434" s="14" t="s">
        <v>17</v>
      </c>
      <c r="L434" s="14" t="s">
        <v>17</v>
      </c>
      <c r="M434" s="14" t="s">
        <v>17</v>
      </c>
      <c r="N434" s="14" t="s">
        <v>17</v>
      </c>
      <c r="O434" s="14" t="s">
        <v>17</v>
      </c>
      <c r="P434" s="14" t="s">
        <v>17</v>
      </c>
      <c r="Q434" s="14" t="s">
        <v>17</v>
      </c>
      <c r="R434" s="14" t="s">
        <v>17</v>
      </c>
      <c r="S434" s="14" t="s">
        <v>17</v>
      </c>
    </row>
    <row r="435" spans="1:19" x14ac:dyDescent="0.2">
      <c r="A435" t="s">
        <v>143</v>
      </c>
      <c r="B435" t="s">
        <v>183</v>
      </c>
      <c r="C435" s="137" t="s">
        <v>17</v>
      </c>
      <c r="D435" s="137" t="s">
        <v>17</v>
      </c>
      <c r="E435">
        <v>1979</v>
      </c>
      <c r="F435">
        <v>3</v>
      </c>
      <c r="G435">
        <v>12</v>
      </c>
      <c r="H435">
        <v>23.84</v>
      </c>
      <c r="I435">
        <v>1.76</v>
      </c>
      <c r="J435" s="14" t="s">
        <v>17</v>
      </c>
      <c r="K435" s="14" t="s">
        <v>17</v>
      </c>
      <c r="L435" s="14" t="s">
        <v>17</v>
      </c>
      <c r="M435" s="14" t="s">
        <v>17</v>
      </c>
      <c r="N435" s="14" t="s">
        <v>17</v>
      </c>
      <c r="O435" s="14" t="s">
        <v>17</v>
      </c>
      <c r="P435" s="14" t="s">
        <v>17</v>
      </c>
      <c r="Q435" s="14" t="s">
        <v>17</v>
      </c>
      <c r="R435" s="14" t="s">
        <v>17</v>
      </c>
      <c r="S435" s="14" t="s">
        <v>17</v>
      </c>
    </row>
    <row r="436" spans="1:19" x14ac:dyDescent="0.2">
      <c r="A436" t="s">
        <v>143</v>
      </c>
      <c r="B436" t="s">
        <v>183</v>
      </c>
      <c r="C436" s="137" t="s">
        <v>17</v>
      </c>
      <c r="D436" s="137" t="s">
        <v>17</v>
      </c>
      <c r="E436">
        <v>1979</v>
      </c>
      <c r="F436">
        <v>3</v>
      </c>
      <c r="G436">
        <v>13</v>
      </c>
      <c r="H436">
        <v>41.31</v>
      </c>
      <c r="I436">
        <v>1.99</v>
      </c>
      <c r="J436" s="14" t="s">
        <v>17</v>
      </c>
      <c r="K436" s="14" t="s">
        <v>17</v>
      </c>
      <c r="L436" s="14" t="s">
        <v>17</v>
      </c>
      <c r="M436" s="14" t="s">
        <v>17</v>
      </c>
      <c r="N436" s="14" t="s">
        <v>17</v>
      </c>
      <c r="O436" s="14" t="s">
        <v>17</v>
      </c>
      <c r="P436" s="14" t="s">
        <v>17</v>
      </c>
      <c r="Q436" s="14" t="s">
        <v>17</v>
      </c>
      <c r="R436" s="14" t="s">
        <v>17</v>
      </c>
      <c r="S436" s="14" t="s">
        <v>17</v>
      </c>
    </row>
    <row r="437" spans="1:19" x14ac:dyDescent="0.2">
      <c r="A437" t="s">
        <v>143</v>
      </c>
      <c r="B437" t="s">
        <v>183</v>
      </c>
      <c r="C437" s="137" t="s">
        <v>17</v>
      </c>
      <c r="D437" s="137" t="s">
        <v>17</v>
      </c>
      <c r="E437">
        <v>1979</v>
      </c>
      <c r="F437">
        <v>3</v>
      </c>
      <c r="G437">
        <v>14</v>
      </c>
      <c r="H437">
        <v>51.87</v>
      </c>
      <c r="I437">
        <v>2.2599999999999998</v>
      </c>
      <c r="J437" s="14" t="s">
        <v>17</v>
      </c>
      <c r="K437" s="14" t="s">
        <v>17</v>
      </c>
      <c r="L437" s="14" t="s">
        <v>17</v>
      </c>
      <c r="M437" s="14" t="s">
        <v>17</v>
      </c>
      <c r="N437" s="14" t="s">
        <v>17</v>
      </c>
      <c r="O437" s="14" t="s">
        <v>17</v>
      </c>
      <c r="P437" s="14" t="s">
        <v>17</v>
      </c>
      <c r="Q437" s="14" t="s">
        <v>17</v>
      </c>
      <c r="R437" s="14" t="s">
        <v>17</v>
      </c>
      <c r="S437" s="14" t="s">
        <v>17</v>
      </c>
    </row>
    <row r="438" spans="1:19" x14ac:dyDescent="0.2">
      <c r="A438" t="s">
        <v>143</v>
      </c>
      <c r="B438" t="s">
        <v>183</v>
      </c>
      <c r="C438" s="137" t="s">
        <v>17</v>
      </c>
      <c r="D438" s="137" t="s">
        <v>17</v>
      </c>
      <c r="E438">
        <v>1979</v>
      </c>
      <c r="F438">
        <v>4</v>
      </c>
      <c r="G438">
        <v>1</v>
      </c>
      <c r="H438">
        <v>46.41</v>
      </c>
      <c r="I438">
        <v>1.82</v>
      </c>
      <c r="J438" s="14" t="s">
        <v>17</v>
      </c>
      <c r="K438" s="14" t="s">
        <v>17</v>
      </c>
      <c r="L438" s="14" t="s">
        <v>17</v>
      </c>
      <c r="M438" s="14" t="s">
        <v>17</v>
      </c>
      <c r="N438" s="14" t="s">
        <v>17</v>
      </c>
      <c r="O438" s="14" t="s">
        <v>17</v>
      </c>
      <c r="P438" s="14" t="s">
        <v>17</v>
      </c>
      <c r="Q438" s="14" t="s">
        <v>17</v>
      </c>
      <c r="R438" s="14" t="s">
        <v>17</v>
      </c>
      <c r="S438" s="14" t="s">
        <v>17</v>
      </c>
    </row>
    <row r="439" spans="1:19" x14ac:dyDescent="0.2">
      <c r="A439" t="s">
        <v>143</v>
      </c>
      <c r="B439" t="s">
        <v>183</v>
      </c>
      <c r="C439" s="137" t="s">
        <v>17</v>
      </c>
      <c r="D439" s="137" t="s">
        <v>17</v>
      </c>
      <c r="E439">
        <v>1979</v>
      </c>
      <c r="F439">
        <v>4</v>
      </c>
      <c r="G439">
        <v>2</v>
      </c>
      <c r="H439">
        <v>41.5</v>
      </c>
      <c r="I439">
        <v>1.94</v>
      </c>
      <c r="J439" s="14" t="s">
        <v>17</v>
      </c>
      <c r="K439" s="14" t="s">
        <v>17</v>
      </c>
      <c r="L439" s="14" t="s">
        <v>17</v>
      </c>
      <c r="M439" s="14" t="s">
        <v>17</v>
      </c>
      <c r="N439" s="14" t="s">
        <v>17</v>
      </c>
      <c r="O439" s="14" t="s">
        <v>17</v>
      </c>
      <c r="P439" s="14" t="s">
        <v>17</v>
      </c>
      <c r="Q439" s="14" t="s">
        <v>17</v>
      </c>
      <c r="R439" s="14" t="s">
        <v>17</v>
      </c>
      <c r="S439" s="14" t="s">
        <v>17</v>
      </c>
    </row>
    <row r="440" spans="1:19" x14ac:dyDescent="0.2">
      <c r="A440" t="s">
        <v>143</v>
      </c>
      <c r="B440" t="s">
        <v>183</v>
      </c>
      <c r="C440" s="137" t="s">
        <v>17</v>
      </c>
      <c r="D440" s="137" t="s">
        <v>17</v>
      </c>
      <c r="E440">
        <v>1979</v>
      </c>
      <c r="F440">
        <v>4</v>
      </c>
      <c r="G440">
        <v>3</v>
      </c>
      <c r="H440">
        <v>46.41</v>
      </c>
      <c r="I440">
        <v>2.0099999999999998</v>
      </c>
      <c r="J440" s="14" t="s">
        <v>17</v>
      </c>
      <c r="K440" s="14" t="s">
        <v>17</v>
      </c>
      <c r="L440" s="14" t="s">
        <v>17</v>
      </c>
      <c r="M440" s="14" t="s">
        <v>17</v>
      </c>
      <c r="N440" s="14" t="s">
        <v>17</v>
      </c>
      <c r="O440" s="14" t="s">
        <v>17</v>
      </c>
      <c r="P440" s="14" t="s">
        <v>17</v>
      </c>
      <c r="Q440" s="14" t="s">
        <v>17</v>
      </c>
      <c r="R440" s="14" t="s">
        <v>17</v>
      </c>
      <c r="S440" s="14" t="s">
        <v>17</v>
      </c>
    </row>
    <row r="441" spans="1:19" x14ac:dyDescent="0.2">
      <c r="A441" t="s">
        <v>143</v>
      </c>
      <c r="B441" t="s">
        <v>183</v>
      </c>
      <c r="C441" s="137" t="s">
        <v>17</v>
      </c>
      <c r="D441" s="137" t="s">
        <v>17</v>
      </c>
      <c r="E441">
        <v>1979</v>
      </c>
      <c r="F441">
        <v>4</v>
      </c>
      <c r="G441">
        <v>4</v>
      </c>
      <c r="H441">
        <v>21.48</v>
      </c>
      <c r="I441">
        <v>1.82</v>
      </c>
      <c r="J441" s="14" t="s">
        <v>17</v>
      </c>
      <c r="K441" s="14" t="s">
        <v>17</v>
      </c>
      <c r="L441" s="14" t="s">
        <v>17</v>
      </c>
      <c r="M441" s="14" t="s">
        <v>17</v>
      </c>
      <c r="N441" s="14" t="s">
        <v>17</v>
      </c>
      <c r="O441" s="14" t="s">
        <v>17</v>
      </c>
      <c r="P441" s="14" t="s">
        <v>17</v>
      </c>
      <c r="Q441" s="14" t="s">
        <v>17</v>
      </c>
      <c r="R441" s="14" t="s">
        <v>17</v>
      </c>
      <c r="S441" s="14" t="s">
        <v>17</v>
      </c>
    </row>
    <row r="442" spans="1:19" x14ac:dyDescent="0.2">
      <c r="A442" t="s">
        <v>143</v>
      </c>
      <c r="B442" t="s">
        <v>183</v>
      </c>
      <c r="C442" s="137" t="s">
        <v>17</v>
      </c>
      <c r="D442" s="137" t="s">
        <v>17</v>
      </c>
      <c r="E442">
        <v>1979</v>
      </c>
      <c r="F442">
        <v>4</v>
      </c>
      <c r="G442">
        <v>5</v>
      </c>
      <c r="H442">
        <v>41.68</v>
      </c>
      <c r="I442">
        <v>1.78</v>
      </c>
      <c r="J442" s="14" t="s">
        <v>17</v>
      </c>
      <c r="K442" s="14" t="s">
        <v>17</v>
      </c>
      <c r="L442" s="14" t="s">
        <v>17</v>
      </c>
      <c r="M442" s="14" t="s">
        <v>17</v>
      </c>
      <c r="N442" s="14" t="s">
        <v>17</v>
      </c>
      <c r="O442" s="14" t="s">
        <v>17</v>
      </c>
      <c r="P442" s="14" t="s">
        <v>17</v>
      </c>
      <c r="Q442" s="14" t="s">
        <v>17</v>
      </c>
      <c r="R442" s="14" t="s">
        <v>17</v>
      </c>
      <c r="S442" s="14" t="s">
        <v>17</v>
      </c>
    </row>
    <row r="443" spans="1:19" x14ac:dyDescent="0.2">
      <c r="A443" t="s">
        <v>143</v>
      </c>
      <c r="B443" t="s">
        <v>183</v>
      </c>
      <c r="C443" s="137" t="s">
        <v>17</v>
      </c>
      <c r="D443" s="137" t="s">
        <v>17</v>
      </c>
      <c r="E443">
        <v>1979</v>
      </c>
      <c r="F443">
        <v>4</v>
      </c>
      <c r="G443">
        <v>6</v>
      </c>
      <c r="H443">
        <v>43.86</v>
      </c>
      <c r="I443">
        <v>1.75</v>
      </c>
      <c r="J443" s="14" t="s">
        <v>17</v>
      </c>
      <c r="K443" s="14" t="s">
        <v>17</v>
      </c>
      <c r="L443" s="14" t="s">
        <v>17</v>
      </c>
      <c r="M443" s="14" t="s">
        <v>17</v>
      </c>
      <c r="N443" s="14" t="s">
        <v>17</v>
      </c>
      <c r="O443" s="14" t="s">
        <v>17</v>
      </c>
      <c r="P443" s="14" t="s">
        <v>17</v>
      </c>
      <c r="Q443" s="14" t="s">
        <v>17</v>
      </c>
      <c r="R443" s="14" t="s">
        <v>17</v>
      </c>
      <c r="S443" s="14" t="s">
        <v>17</v>
      </c>
    </row>
    <row r="444" spans="1:19" x14ac:dyDescent="0.2">
      <c r="A444" t="s">
        <v>143</v>
      </c>
      <c r="B444" t="s">
        <v>183</v>
      </c>
      <c r="C444" s="137" t="s">
        <v>17</v>
      </c>
      <c r="D444" s="137" t="s">
        <v>17</v>
      </c>
      <c r="E444">
        <v>1979</v>
      </c>
      <c r="F444">
        <v>4</v>
      </c>
      <c r="G444">
        <v>7</v>
      </c>
      <c r="H444">
        <v>42.95</v>
      </c>
      <c r="I444">
        <v>1.74</v>
      </c>
      <c r="J444" s="14" t="s">
        <v>17</v>
      </c>
      <c r="K444" s="14" t="s">
        <v>17</v>
      </c>
      <c r="L444" s="14" t="s">
        <v>17</v>
      </c>
      <c r="M444" s="14" t="s">
        <v>17</v>
      </c>
      <c r="N444" s="14" t="s">
        <v>17</v>
      </c>
      <c r="O444" s="14" t="s">
        <v>17</v>
      </c>
      <c r="P444" s="14" t="s">
        <v>17</v>
      </c>
      <c r="Q444" s="14" t="s">
        <v>17</v>
      </c>
      <c r="R444" s="14" t="s">
        <v>17</v>
      </c>
      <c r="S444" s="14" t="s">
        <v>17</v>
      </c>
    </row>
    <row r="445" spans="1:19" x14ac:dyDescent="0.2">
      <c r="A445" t="s">
        <v>143</v>
      </c>
      <c r="B445" t="s">
        <v>183</v>
      </c>
      <c r="C445" s="137" t="s">
        <v>17</v>
      </c>
      <c r="D445" s="137" t="s">
        <v>17</v>
      </c>
      <c r="E445">
        <v>1979</v>
      </c>
      <c r="F445">
        <v>4</v>
      </c>
      <c r="G445">
        <v>8</v>
      </c>
      <c r="H445">
        <v>46.41</v>
      </c>
      <c r="I445">
        <v>1.99</v>
      </c>
      <c r="J445" s="14" t="s">
        <v>17</v>
      </c>
      <c r="K445" s="14" t="s">
        <v>17</v>
      </c>
      <c r="L445" s="14" t="s">
        <v>17</v>
      </c>
      <c r="M445" s="14" t="s">
        <v>17</v>
      </c>
      <c r="N445" s="14" t="s">
        <v>17</v>
      </c>
      <c r="O445" s="14" t="s">
        <v>17</v>
      </c>
      <c r="P445" s="14" t="s">
        <v>17</v>
      </c>
      <c r="Q445" s="14" t="s">
        <v>17</v>
      </c>
      <c r="R445" s="14" t="s">
        <v>17</v>
      </c>
      <c r="S445" s="14" t="s">
        <v>17</v>
      </c>
    </row>
    <row r="446" spans="1:19" x14ac:dyDescent="0.2">
      <c r="A446" t="s">
        <v>143</v>
      </c>
      <c r="B446" t="s">
        <v>183</v>
      </c>
      <c r="C446" s="137" t="s">
        <v>17</v>
      </c>
      <c r="D446" s="137" t="s">
        <v>17</v>
      </c>
      <c r="E446">
        <v>1979</v>
      </c>
      <c r="F446">
        <v>4</v>
      </c>
      <c r="G446">
        <v>9</v>
      </c>
      <c r="H446">
        <v>45.68</v>
      </c>
      <c r="I446">
        <v>1.77</v>
      </c>
      <c r="J446" s="14" t="s">
        <v>17</v>
      </c>
      <c r="K446" s="14" t="s">
        <v>17</v>
      </c>
      <c r="L446" s="14" t="s">
        <v>17</v>
      </c>
      <c r="M446" s="14" t="s">
        <v>17</v>
      </c>
      <c r="N446" s="14" t="s">
        <v>17</v>
      </c>
      <c r="O446" s="14" t="s">
        <v>17</v>
      </c>
      <c r="P446" s="14" t="s">
        <v>17</v>
      </c>
      <c r="Q446" s="14" t="s">
        <v>17</v>
      </c>
      <c r="R446" s="14" t="s">
        <v>17</v>
      </c>
      <c r="S446" s="14" t="s">
        <v>17</v>
      </c>
    </row>
    <row r="447" spans="1:19" x14ac:dyDescent="0.2">
      <c r="A447" t="s">
        <v>143</v>
      </c>
      <c r="B447" t="s">
        <v>183</v>
      </c>
      <c r="C447" s="137" t="s">
        <v>17</v>
      </c>
      <c r="D447" s="137" t="s">
        <v>17</v>
      </c>
      <c r="E447">
        <v>1979</v>
      </c>
      <c r="F447">
        <v>4</v>
      </c>
      <c r="G447">
        <v>10</v>
      </c>
      <c r="H447">
        <v>22.39</v>
      </c>
      <c r="I447">
        <v>1.68</v>
      </c>
      <c r="J447" s="14" t="s">
        <v>17</v>
      </c>
      <c r="K447" s="14" t="s">
        <v>17</v>
      </c>
      <c r="L447" s="14" t="s">
        <v>17</v>
      </c>
      <c r="M447" s="14" t="s">
        <v>17</v>
      </c>
      <c r="N447" s="14" t="s">
        <v>17</v>
      </c>
      <c r="O447" s="14" t="s">
        <v>17</v>
      </c>
      <c r="P447" s="14" t="s">
        <v>17</v>
      </c>
      <c r="Q447" s="14" t="s">
        <v>17</v>
      </c>
      <c r="R447" s="14" t="s">
        <v>17</v>
      </c>
      <c r="S447" s="14" t="s">
        <v>17</v>
      </c>
    </row>
    <row r="448" spans="1:19" x14ac:dyDescent="0.2">
      <c r="A448" t="s">
        <v>143</v>
      </c>
      <c r="B448" t="s">
        <v>183</v>
      </c>
      <c r="C448" s="137" t="s">
        <v>17</v>
      </c>
      <c r="D448" s="137" t="s">
        <v>17</v>
      </c>
      <c r="E448">
        <v>1979</v>
      </c>
      <c r="F448">
        <v>4</v>
      </c>
      <c r="G448">
        <v>11</v>
      </c>
      <c r="H448">
        <v>45.14</v>
      </c>
      <c r="I448">
        <v>2.62</v>
      </c>
      <c r="J448" s="14" t="s">
        <v>17</v>
      </c>
      <c r="K448" s="14" t="s">
        <v>17</v>
      </c>
      <c r="L448" s="14" t="s">
        <v>17</v>
      </c>
      <c r="M448" s="14" t="s">
        <v>17</v>
      </c>
      <c r="N448" s="14" t="s">
        <v>17</v>
      </c>
      <c r="O448" s="14" t="s">
        <v>17</v>
      </c>
      <c r="P448" s="14" t="s">
        <v>17</v>
      </c>
      <c r="Q448" s="14" t="s">
        <v>17</v>
      </c>
      <c r="R448" s="14" t="s">
        <v>17</v>
      </c>
      <c r="S448" s="14" t="s">
        <v>17</v>
      </c>
    </row>
    <row r="449" spans="1:19" x14ac:dyDescent="0.2">
      <c r="A449" t="s">
        <v>143</v>
      </c>
      <c r="B449" t="s">
        <v>183</v>
      </c>
      <c r="C449" s="137" t="s">
        <v>17</v>
      </c>
      <c r="D449" s="137" t="s">
        <v>17</v>
      </c>
      <c r="E449">
        <v>1979</v>
      </c>
      <c r="F449">
        <v>4</v>
      </c>
      <c r="G449">
        <v>12</v>
      </c>
      <c r="H449">
        <v>44.23</v>
      </c>
      <c r="I449">
        <v>1.84</v>
      </c>
      <c r="J449" s="14" t="s">
        <v>17</v>
      </c>
      <c r="K449" s="14" t="s">
        <v>17</v>
      </c>
      <c r="L449" s="14" t="s">
        <v>17</v>
      </c>
      <c r="M449" s="14" t="s">
        <v>17</v>
      </c>
      <c r="N449" s="14" t="s">
        <v>17</v>
      </c>
      <c r="O449" s="14" t="s">
        <v>17</v>
      </c>
      <c r="P449" s="14" t="s">
        <v>17</v>
      </c>
      <c r="Q449" s="14" t="s">
        <v>17</v>
      </c>
      <c r="R449" s="14" t="s">
        <v>17</v>
      </c>
      <c r="S449" s="14" t="s">
        <v>17</v>
      </c>
    </row>
    <row r="450" spans="1:19" x14ac:dyDescent="0.2">
      <c r="A450" t="s">
        <v>143</v>
      </c>
      <c r="B450" t="s">
        <v>183</v>
      </c>
      <c r="C450" s="137" t="s">
        <v>17</v>
      </c>
      <c r="D450" s="137" t="s">
        <v>17</v>
      </c>
      <c r="E450">
        <v>1979</v>
      </c>
      <c r="F450">
        <v>4</v>
      </c>
      <c r="G450">
        <v>13</v>
      </c>
      <c r="H450">
        <v>44.59</v>
      </c>
      <c r="I450">
        <v>1.96</v>
      </c>
      <c r="J450" s="14" t="s">
        <v>17</v>
      </c>
      <c r="K450" s="14" t="s">
        <v>17</v>
      </c>
      <c r="L450" s="14" t="s">
        <v>17</v>
      </c>
      <c r="M450" s="14" t="s">
        <v>17</v>
      </c>
      <c r="N450" s="14" t="s">
        <v>17</v>
      </c>
      <c r="O450" s="14" t="s">
        <v>17</v>
      </c>
      <c r="P450" s="14" t="s">
        <v>17</v>
      </c>
      <c r="Q450" s="14" t="s">
        <v>17</v>
      </c>
      <c r="R450" s="14" t="s">
        <v>17</v>
      </c>
      <c r="S450" s="14" t="s">
        <v>17</v>
      </c>
    </row>
    <row r="451" spans="1:19" x14ac:dyDescent="0.2">
      <c r="A451" t="s">
        <v>143</v>
      </c>
      <c r="B451" t="s">
        <v>183</v>
      </c>
      <c r="C451" s="137" t="s">
        <v>17</v>
      </c>
      <c r="D451" s="137" t="s">
        <v>17</v>
      </c>
      <c r="E451">
        <v>1979</v>
      </c>
      <c r="F451">
        <v>4</v>
      </c>
      <c r="G451">
        <v>14</v>
      </c>
      <c r="H451">
        <v>44.23</v>
      </c>
      <c r="I451">
        <v>2.0499999999999998</v>
      </c>
      <c r="J451" s="14" t="s">
        <v>17</v>
      </c>
      <c r="K451" s="14" t="s">
        <v>17</v>
      </c>
      <c r="L451" s="14" t="s">
        <v>17</v>
      </c>
      <c r="M451" s="14" t="s">
        <v>17</v>
      </c>
      <c r="N451" s="14" t="s">
        <v>17</v>
      </c>
      <c r="O451" s="14" t="s">
        <v>17</v>
      </c>
      <c r="P451" s="14" t="s">
        <v>17</v>
      </c>
      <c r="Q451" s="14" t="s">
        <v>17</v>
      </c>
      <c r="R451" s="14" t="s">
        <v>17</v>
      </c>
      <c r="S451" s="14" t="s">
        <v>17</v>
      </c>
    </row>
    <row r="452" spans="1:19" x14ac:dyDescent="0.2">
      <c r="A452" t="s">
        <v>143</v>
      </c>
      <c r="B452" t="s">
        <v>183</v>
      </c>
      <c r="C452" s="137" t="s">
        <v>17</v>
      </c>
      <c r="D452" s="137" t="s">
        <v>17</v>
      </c>
      <c r="E452">
        <v>1980</v>
      </c>
      <c r="F452">
        <v>1</v>
      </c>
      <c r="G452">
        <v>1</v>
      </c>
      <c r="H452">
        <v>15.37</v>
      </c>
      <c r="I452">
        <v>1.83</v>
      </c>
      <c r="J452" s="14">
        <v>5054</v>
      </c>
      <c r="K452" s="14">
        <v>4900</v>
      </c>
      <c r="L452" s="14">
        <v>5.9</v>
      </c>
      <c r="M452" s="14">
        <v>13</v>
      </c>
      <c r="N452" s="14">
        <v>86</v>
      </c>
      <c r="O452" s="14">
        <v>539</v>
      </c>
      <c r="P452" s="14" t="s">
        <v>17</v>
      </c>
      <c r="Q452" s="14" t="s">
        <v>17</v>
      </c>
      <c r="R452" s="14" t="s">
        <v>17</v>
      </c>
      <c r="S452" s="14">
        <v>6.7</v>
      </c>
    </row>
    <row r="453" spans="1:19" x14ac:dyDescent="0.2">
      <c r="A453" t="s">
        <v>143</v>
      </c>
      <c r="B453" t="s">
        <v>183</v>
      </c>
      <c r="C453" s="137" t="s">
        <v>17</v>
      </c>
      <c r="D453" s="137" t="s">
        <v>17</v>
      </c>
      <c r="E453">
        <v>1980</v>
      </c>
      <c r="F453">
        <v>1</v>
      </c>
      <c r="G453">
        <v>2</v>
      </c>
      <c r="H453">
        <v>20.57</v>
      </c>
      <c r="I453">
        <v>1.86</v>
      </c>
      <c r="J453" s="14">
        <v>4774</v>
      </c>
      <c r="K453" s="14">
        <v>4753</v>
      </c>
      <c r="L453" s="14">
        <v>5.6</v>
      </c>
      <c r="M453" s="14">
        <v>9</v>
      </c>
      <c r="N453" s="14">
        <v>93</v>
      </c>
      <c r="O453" s="14">
        <v>801</v>
      </c>
      <c r="P453" s="14" t="s">
        <v>17</v>
      </c>
      <c r="Q453" s="14" t="s">
        <v>17</v>
      </c>
      <c r="R453" s="14" t="s">
        <v>17</v>
      </c>
      <c r="S453" s="14">
        <v>6.8</v>
      </c>
    </row>
    <row r="454" spans="1:19" x14ac:dyDescent="0.2">
      <c r="A454" t="s">
        <v>143</v>
      </c>
      <c r="B454" t="s">
        <v>183</v>
      </c>
      <c r="C454" s="137" t="s">
        <v>17</v>
      </c>
      <c r="D454" s="137" t="s">
        <v>17</v>
      </c>
      <c r="E454">
        <v>1980</v>
      </c>
      <c r="F454">
        <v>1</v>
      </c>
      <c r="G454">
        <v>3</v>
      </c>
      <c r="H454">
        <v>25.77</v>
      </c>
      <c r="I454">
        <v>1.77</v>
      </c>
      <c r="J454" s="14">
        <v>4494</v>
      </c>
      <c r="K454" s="14">
        <v>4669</v>
      </c>
      <c r="L454" s="14">
        <v>5.8</v>
      </c>
      <c r="M454" s="14">
        <v>11</v>
      </c>
      <c r="N454" s="14">
        <v>107</v>
      </c>
      <c r="O454" s="14">
        <v>702</v>
      </c>
      <c r="P454" s="14" t="s">
        <v>17</v>
      </c>
      <c r="Q454" s="14" t="s">
        <v>17</v>
      </c>
      <c r="R454" s="14" t="s">
        <v>17</v>
      </c>
      <c r="S454" s="14">
        <v>6.8</v>
      </c>
    </row>
    <row r="455" spans="1:19" x14ac:dyDescent="0.2">
      <c r="A455" t="s">
        <v>143</v>
      </c>
      <c r="B455" t="s">
        <v>183</v>
      </c>
      <c r="C455" s="137" t="s">
        <v>17</v>
      </c>
      <c r="D455" s="137" t="s">
        <v>17</v>
      </c>
      <c r="E455">
        <v>1980</v>
      </c>
      <c r="F455">
        <v>1</v>
      </c>
      <c r="G455">
        <v>4</v>
      </c>
      <c r="H455">
        <v>34.85</v>
      </c>
      <c r="I455">
        <v>1.81</v>
      </c>
      <c r="J455" s="14">
        <v>4676</v>
      </c>
      <c r="K455" s="14">
        <v>4550</v>
      </c>
      <c r="L455" s="14">
        <v>5.8</v>
      </c>
      <c r="M455" s="14">
        <v>9</v>
      </c>
      <c r="N455" s="14">
        <v>120</v>
      </c>
      <c r="O455" s="14">
        <v>752</v>
      </c>
      <c r="P455" s="14" t="s">
        <v>17</v>
      </c>
      <c r="Q455" s="14" t="s">
        <v>17</v>
      </c>
      <c r="R455" s="14" t="s">
        <v>17</v>
      </c>
      <c r="S455" s="14">
        <v>6.8</v>
      </c>
    </row>
    <row r="456" spans="1:19" x14ac:dyDescent="0.2">
      <c r="A456" t="s">
        <v>143</v>
      </c>
      <c r="B456" t="s">
        <v>183</v>
      </c>
      <c r="C456" s="137" t="s">
        <v>17</v>
      </c>
      <c r="D456" s="137" t="s">
        <v>17</v>
      </c>
      <c r="E456">
        <v>1980</v>
      </c>
      <c r="F456">
        <v>1</v>
      </c>
      <c r="G456">
        <v>5</v>
      </c>
      <c r="H456">
        <v>49.85</v>
      </c>
      <c r="I456">
        <v>2.02</v>
      </c>
      <c r="J456" s="14">
        <v>4970</v>
      </c>
      <c r="K456" s="14">
        <v>5082</v>
      </c>
      <c r="L456" s="14">
        <v>5.5</v>
      </c>
      <c r="M456" s="14">
        <v>16</v>
      </c>
      <c r="N456" s="14">
        <v>149</v>
      </c>
      <c r="O456" s="14">
        <v>866</v>
      </c>
      <c r="P456" s="14" t="s">
        <v>17</v>
      </c>
      <c r="Q456" s="14" t="s">
        <v>17</v>
      </c>
      <c r="R456" s="14" t="s">
        <v>17</v>
      </c>
      <c r="S456" s="14">
        <v>6.6</v>
      </c>
    </row>
    <row r="457" spans="1:19" x14ac:dyDescent="0.2">
      <c r="A457" t="s">
        <v>143</v>
      </c>
      <c r="B457" t="s">
        <v>183</v>
      </c>
      <c r="C457" s="137" t="s">
        <v>17</v>
      </c>
      <c r="D457" s="137" t="s">
        <v>17</v>
      </c>
      <c r="E457">
        <v>1980</v>
      </c>
      <c r="F457">
        <v>1</v>
      </c>
      <c r="G457">
        <v>6</v>
      </c>
      <c r="H457">
        <v>58.32</v>
      </c>
      <c r="I457">
        <v>2.11</v>
      </c>
      <c r="J457" s="14">
        <v>4900</v>
      </c>
      <c r="K457" s="14">
        <v>5026</v>
      </c>
      <c r="L457" s="14">
        <v>5.4</v>
      </c>
      <c r="M457" s="14">
        <v>12</v>
      </c>
      <c r="N457" s="14">
        <v>120</v>
      </c>
      <c r="O457" s="14">
        <v>825</v>
      </c>
      <c r="P457" s="14" t="s">
        <v>17</v>
      </c>
      <c r="Q457" s="14" t="s">
        <v>17</v>
      </c>
      <c r="R457" s="14" t="s">
        <v>17</v>
      </c>
      <c r="S457" s="14">
        <v>6.7</v>
      </c>
    </row>
    <row r="458" spans="1:19" x14ac:dyDescent="0.2">
      <c r="A458" t="s">
        <v>143</v>
      </c>
      <c r="B458" t="s">
        <v>183</v>
      </c>
      <c r="C458" s="137" t="s">
        <v>17</v>
      </c>
      <c r="D458" s="137" t="s">
        <v>17</v>
      </c>
      <c r="E458">
        <v>1980</v>
      </c>
      <c r="F458">
        <v>1</v>
      </c>
      <c r="G458">
        <v>7</v>
      </c>
      <c r="H458">
        <v>52.15</v>
      </c>
      <c r="I458">
        <v>2.2400000000000002</v>
      </c>
      <c r="J458" s="14">
        <v>5614</v>
      </c>
      <c r="K458" s="14">
        <v>5670</v>
      </c>
      <c r="L458" s="14">
        <v>5.3</v>
      </c>
      <c r="M458" s="14">
        <v>16</v>
      </c>
      <c r="N458" s="14">
        <v>140</v>
      </c>
      <c r="O458" s="14">
        <v>886</v>
      </c>
      <c r="P458" s="14" t="s">
        <v>17</v>
      </c>
      <c r="Q458" s="14" t="s">
        <v>17</v>
      </c>
      <c r="R458" s="14" t="s">
        <v>17</v>
      </c>
      <c r="S458" s="14">
        <v>6.6</v>
      </c>
    </row>
    <row r="459" spans="1:19" x14ac:dyDescent="0.2">
      <c r="A459" t="s">
        <v>143</v>
      </c>
      <c r="B459" t="s">
        <v>183</v>
      </c>
      <c r="C459" s="137" t="s">
        <v>17</v>
      </c>
      <c r="D459" s="137" t="s">
        <v>17</v>
      </c>
      <c r="E459">
        <v>1980</v>
      </c>
      <c r="F459">
        <v>1</v>
      </c>
      <c r="G459">
        <v>8</v>
      </c>
      <c r="H459">
        <v>43.08</v>
      </c>
      <c r="I459">
        <v>2.48</v>
      </c>
      <c r="J459" s="14">
        <v>4564</v>
      </c>
      <c r="K459" s="14">
        <v>5866</v>
      </c>
      <c r="L459" s="14">
        <v>5.4</v>
      </c>
      <c r="M459" s="14">
        <v>23</v>
      </c>
      <c r="N459" s="14">
        <v>44</v>
      </c>
      <c r="O459" s="14">
        <v>771</v>
      </c>
      <c r="P459" s="14" t="s">
        <v>17</v>
      </c>
      <c r="Q459" s="14" t="s">
        <v>17</v>
      </c>
      <c r="R459" s="14" t="s">
        <v>17</v>
      </c>
      <c r="S459" s="14">
        <v>6.7</v>
      </c>
    </row>
    <row r="460" spans="1:19" x14ac:dyDescent="0.2">
      <c r="A460" t="s">
        <v>143</v>
      </c>
      <c r="B460" t="s">
        <v>183</v>
      </c>
      <c r="C460" s="137" t="s">
        <v>17</v>
      </c>
      <c r="D460" s="137" t="s">
        <v>17</v>
      </c>
      <c r="E460">
        <v>1980</v>
      </c>
      <c r="F460">
        <v>1</v>
      </c>
      <c r="G460">
        <v>9</v>
      </c>
      <c r="H460">
        <v>42.59</v>
      </c>
      <c r="I460">
        <v>2.23</v>
      </c>
      <c r="J460" s="14">
        <v>4872</v>
      </c>
      <c r="K460" s="14">
        <v>5376</v>
      </c>
      <c r="L460" s="14">
        <v>5.5</v>
      </c>
      <c r="M460" s="14">
        <v>17</v>
      </c>
      <c r="N460" s="14">
        <v>108</v>
      </c>
      <c r="O460" s="14">
        <v>852</v>
      </c>
      <c r="P460" s="14" t="s">
        <v>17</v>
      </c>
      <c r="Q460" s="14" t="s">
        <v>17</v>
      </c>
      <c r="R460" s="14" t="s">
        <v>17</v>
      </c>
      <c r="S460" s="14">
        <v>7</v>
      </c>
    </row>
    <row r="461" spans="1:19" x14ac:dyDescent="0.2">
      <c r="A461" t="s">
        <v>143</v>
      </c>
      <c r="B461" t="s">
        <v>183</v>
      </c>
      <c r="C461" s="137" t="s">
        <v>17</v>
      </c>
      <c r="D461" s="137" t="s">
        <v>17</v>
      </c>
      <c r="E461">
        <v>1980</v>
      </c>
      <c r="F461">
        <v>1</v>
      </c>
      <c r="G461">
        <v>10</v>
      </c>
      <c r="H461">
        <v>45.86</v>
      </c>
      <c r="I461">
        <v>2.2000000000000002</v>
      </c>
      <c r="J461" s="14">
        <v>4676</v>
      </c>
      <c r="K461" s="14">
        <v>5432</v>
      </c>
      <c r="L461" s="14">
        <v>5.4</v>
      </c>
      <c r="M461" s="14">
        <v>15</v>
      </c>
      <c r="N461" s="14">
        <v>141</v>
      </c>
      <c r="O461" s="14">
        <v>842</v>
      </c>
      <c r="P461" s="14" t="s">
        <v>17</v>
      </c>
      <c r="Q461" s="14" t="s">
        <v>17</v>
      </c>
      <c r="R461" s="14" t="s">
        <v>17</v>
      </c>
      <c r="S461" s="14">
        <v>6.7</v>
      </c>
    </row>
    <row r="462" spans="1:19" x14ac:dyDescent="0.2">
      <c r="A462" t="s">
        <v>143</v>
      </c>
      <c r="B462" t="s">
        <v>183</v>
      </c>
      <c r="C462" s="137" t="s">
        <v>17</v>
      </c>
      <c r="D462" s="137" t="s">
        <v>17</v>
      </c>
      <c r="E462">
        <v>1980</v>
      </c>
      <c r="F462">
        <v>1</v>
      </c>
      <c r="G462">
        <v>11</v>
      </c>
      <c r="H462">
        <v>53.6</v>
      </c>
      <c r="I462">
        <v>2.1</v>
      </c>
      <c r="J462" s="14">
        <v>5152</v>
      </c>
      <c r="K462" s="14">
        <v>5873</v>
      </c>
      <c r="L462" s="14">
        <v>5.5</v>
      </c>
      <c r="M462" s="14">
        <v>16</v>
      </c>
      <c r="N462" s="14">
        <v>243</v>
      </c>
      <c r="O462" s="14">
        <v>969</v>
      </c>
      <c r="P462" s="14" t="s">
        <v>17</v>
      </c>
      <c r="Q462" s="14" t="s">
        <v>17</v>
      </c>
      <c r="R462" s="14" t="s">
        <v>17</v>
      </c>
      <c r="S462" s="14">
        <v>6.7</v>
      </c>
    </row>
    <row r="463" spans="1:19" x14ac:dyDescent="0.2">
      <c r="A463" t="s">
        <v>143</v>
      </c>
      <c r="B463" t="s">
        <v>183</v>
      </c>
      <c r="C463" s="137" t="s">
        <v>17</v>
      </c>
      <c r="D463" s="137" t="s">
        <v>17</v>
      </c>
      <c r="E463">
        <v>1980</v>
      </c>
      <c r="F463">
        <v>1</v>
      </c>
      <c r="G463">
        <v>12</v>
      </c>
      <c r="H463">
        <v>52.88</v>
      </c>
      <c r="I463">
        <v>2.0099999999999998</v>
      </c>
      <c r="J463" s="14">
        <v>4802</v>
      </c>
      <c r="K463" s="14">
        <v>4851</v>
      </c>
      <c r="L463" s="14">
        <v>5.4</v>
      </c>
      <c r="M463" s="14">
        <v>15</v>
      </c>
      <c r="N463" s="14">
        <v>156</v>
      </c>
      <c r="O463" s="14">
        <v>642</v>
      </c>
      <c r="P463" s="14" t="s">
        <v>17</v>
      </c>
      <c r="Q463" s="14" t="s">
        <v>17</v>
      </c>
      <c r="R463" s="14" t="s">
        <v>17</v>
      </c>
      <c r="S463" s="14">
        <v>6.7</v>
      </c>
    </row>
    <row r="464" spans="1:19" x14ac:dyDescent="0.2">
      <c r="A464" t="s">
        <v>143</v>
      </c>
      <c r="B464" t="s">
        <v>183</v>
      </c>
      <c r="C464" s="137" t="s">
        <v>17</v>
      </c>
      <c r="D464" s="137" t="s">
        <v>17</v>
      </c>
      <c r="E464">
        <v>1980</v>
      </c>
      <c r="F464">
        <v>1</v>
      </c>
      <c r="G464">
        <v>13</v>
      </c>
      <c r="H464">
        <v>69.33</v>
      </c>
      <c r="I464">
        <v>2.17</v>
      </c>
      <c r="J464" s="14">
        <v>5194</v>
      </c>
      <c r="K464" s="14">
        <v>5201</v>
      </c>
      <c r="L464" s="14">
        <v>5.5</v>
      </c>
      <c r="M464" s="14">
        <v>15</v>
      </c>
      <c r="N464" s="14">
        <v>203</v>
      </c>
      <c r="O464" s="14">
        <v>842</v>
      </c>
      <c r="P464" s="14" t="s">
        <v>17</v>
      </c>
      <c r="Q464" s="14" t="s">
        <v>17</v>
      </c>
      <c r="R464" s="14" t="s">
        <v>17</v>
      </c>
      <c r="S464" s="14">
        <v>6.7</v>
      </c>
    </row>
    <row r="465" spans="1:19" x14ac:dyDescent="0.2">
      <c r="A465" t="s">
        <v>143</v>
      </c>
      <c r="B465" t="s">
        <v>183</v>
      </c>
      <c r="C465" s="137" t="s">
        <v>17</v>
      </c>
      <c r="D465" s="137" t="s">
        <v>17</v>
      </c>
      <c r="E465">
        <v>1980</v>
      </c>
      <c r="F465">
        <v>1</v>
      </c>
      <c r="G465">
        <v>14</v>
      </c>
      <c r="H465">
        <v>55.78</v>
      </c>
      <c r="I465">
        <v>2.0499999999999998</v>
      </c>
      <c r="J465" s="14">
        <v>5026</v>
      </c>
      <c r="K465" s="14">
        <v>4788</v>
      </c>
      <c r="L465" s="14">
        <v>5.3</v>
      </c>
      <c r="M465" s="14">
        <v>18</v>
      </c>
      <c r="N465" s="14">
        <v>144</v>
      </c>
      <c r="O465" s="14">
        <v>782</v>
      </c>
      <c r="P465" s="14" t="s">
        <v>17</v>
      </c>
      <c r="Q465" s="14" t="s">
        <v>17</v>
      </c>
      <c r="R465" s="14" t="s">
        <v>17</v>
      </c>
      <c r="S465" s="14">
        <v>6.6</v>
      </c>
    </row>
    <row r="466" spans="1:19" x14ac:dyDescent="0.2">
      <c r="A466" t="s">
        <v>143</v>
      </c>
      <c r="B466" t="s">
        <v>183</v>
      </c>
      <c r="C466" s="137" t="s">
        <v>17</v>
      </c>
      <c r="D466" s="137" t="s">
        <v>17</v>
      </c>
      <c r="E466">
        <v>1980</v>
      </c>
      <c r="F466">
        <v>2</v>
      </c>
      <c r="G466">
        <v>1</v>
      </c>
      <c r="H466">
        <v>15.97</v>
      </c>
      <c r="I466">
        <v>2.4900000000000002</v>
      </c>
      <c r="J466" s="14">
        <v>5684</v>
      </c>
      <c r="K466" s="14">
        <v>6370</v>
      </c>
      <c r="L466" s="14">
        <v>5.8</v>
      </c>
      <c r="M466" s="14">
        <v>10</v>
      </c>
      <c r="N466" s="14">
        <v>84</v>
      </c>
      <c r="O466" s="14">
        <v>654</v>
      </c>
      <c r="P466" s="14" t="s">
        <v>17</v>
      </c>
      <c r="Q466" s="14" t="s">
        <v>17</v>
      </c>
      <c r="R466" s="14" t="s">
        <v>17</v>
      </c>
      <c r="S466" s="14">
        <v>7.1</v>
      </c>
    </row>
    <row r="467" spans="1:19" x14ac:dyDescent="0.2">
      <c r="A467" t="s">
        <v>143</v>
      </c>
      <c r="B467" t="s">
        <v>183</v>
      </c>
      <c r="C467" s="137" t="s">
        <v>17</v>
      </c>
      <c r="D467" s="137" t="s">
        <v>17</v>
      </c>
      <c r="E467">
        <v>1980</v>
      </c>
      <c r="F467">
        <v>2</v>
      </c>
      <c r="G467">
        <v>2</v>
      </c>
      <c r="H467">
        <v>22.63</v>
      </c>
      <c r="I467">
        <v>1.77</v>
      </c>
      <c r="J467" s="14">
        <v>5348</v>
      </c>
      <c r="K467" s="14">
        <v>5677</v>
      </c>
      <c r="L467" s="14">
        <v>5.7</v>
      </c>
      <c r="M467" s="14">
        <v>9</v>
      </c>
      <c r="N467" s="14">
        <v>163</v>
      </c>
      <c r="O467" s="14">
        <v>833</v>
      </c>
      <c r="P467" s="14" t="s">
        <v>17</v>
      </c>
      <c r="Q467" s="14" t="s">
        <v>17</v>
      </c>
      <c r="R467" s="14" t="s">
        <v>17</v>
      </c>
      <c r="S467" s="14">
        <v>6.8</v>
      </c>
    </row>
    <row r="468" spans="1:19" x14ac:dyDescent="0.2">
      <c r="A468" t="s">
        <v>143</v>
      </c>
      <c r="B468" t="s">
        <v>183</v>
      </c>
      <c r="C468" s="137" t="s">
        <v>17</v>
      </c>
      <c r="D468" s="137" t="s">
        <v>17</v>
      </c>
      <c r="E468">
        <v>1980</v>
      </c>
      <c r="F468">
        <v>2</v>
      </c>
      <c r="G468">
        <v>3</v>
      </c>
      <c r="H468">
        <v>27.47</v>
      </c>
      <c r="I468">
        <v>1.85</v>
      </c>
      <c r="J468" s="14">
        <v>5432</v>
      </c>
      <c r="K468" s="14">
        <v>5236</v>
      </c>
      <c r="L468" s="14">
        <v>5.7</v>
      </c>
      <c r="M468" s="14">
        <v>8</v>
      </c>
      <c r="N468" s="14">
        <v>113</v>
      </c>
      <c r="O468" s="14">
        <v>794</v>
      </c>
      <c r="P468" s="14" t="s">
        <v>17</v>
      </c>
      <c r="Q468" s="14" t="s">
        <v>17</v>
      </c>
      <c r="R468" s="14" t="s">
        <v>17</v>
      </c>
      <c r="S468" s="14">
        <v>6.7</v>
      </c>
    </row>
    <row r="469" spans="1:19" x14ac:dyDescent="0.2">
      <c r="A469" t="s">
        <v>143</v>
      </c>
      <c r="B469" t="s">
        <v>183</v>
      </c>
      <c r="C469" s="137" t="s">
        <v>17</v>
      </c>
      <c r="D469" s="137" t="s">
        <v>17</v>
      </c>
      <c r="E469">
        <v>1980</v>
      </c>
      <c r="F469">
        <v>2</v>
      </c>
      <c r="G469">
        <v>4</v>
      </c>
      <c r="H469">
        <v>41.26</v>
      </c>
      <c r="I469">
        <v>2.34</v>
      </c>
      <c r="J469" s="14">
        <v>6090</v>
      </c>
      <c r="K469" s="14">
        <v>6391</v>
      </c>
      <c r="L469" s="14">
        <v>5.6</v>
      </c>
      <c r="M469" s="14">
        <v>14</v>
      </c>
      <c r="N469" s="14">
        <v>75</v>
      </c>
      <c r="O469" s="14">
        <v>656</v>
      </c>
      <c r="P469" s="14" t="s">
        <v>17</v>
      </c>
      <c r="Q469" s="14" t="s">
        <v>17</v>
      </c>
      <c r="R469" s="14" t="s">
        <v>17</v>
      </c>
      <c r="S469" s="14">
        <v>7.1</v>
      </c>
    </row>
    <row r="470" spans="1:19" x14ac:dyDescent="0.2">
      <c r="A470" t="s">
        <v>143</v>
      </c>
      <c r="B470" t="s">
        <v>183</v>
      </c>
      <c r="C470" s="137" t="s">
        <v>17</v>
      </c>
      <c r="D470" s="137" t="s">
        <v>17</v>
      </c>
      <c r="E470">
        <v>1980</v>
      </c>
      <c r="F470">
        <v>2</v>
      </c>
      <c r="G470">
        <v>5</v>
      </c>
      <c r="H470">
        <v>53.48</v>
      </c>
      <c r="I470">
        <v>2.12</v>
      </c>
      <c r="J470" s="14">
        <v>4662</v>
      </c>
      <c r="K470" s="14">
        <v>5712</v>
      </c>
      <c r="L470" s="14">
        <v>5.5</v>
      </c>
      <c r="M470" s="14">
        <v>9</v>
      </c>
      <c r="N470" s="14">
        <v>125</v>
      </c>
      <c r="O470" s="14">
        <v>858</v>
      </c>
      <c r="P470" s="14" t="s">
        <v>17</v>
      </c>
      <c r="Q470" s="14" t="s">
        <v>17</v>
      </c>
      <c r="R470" s="14" t="s">
        <v>17</v>
      </c>
      <c r="S470" s="14">
        <v>6.7</v>
      </c>
    </row>
    <row r="471" spans="1:19" x14ac:dyDescent="0.2">
      <c r="A471" t="s">
        <v>143</v>
      </c>
      <c r="B471" t="s">
        <v>183</v>
      </c>
      <c r="C471" s="137" t="s">
        <v>17</v>
      </c>
      <c r="D471" s="137" t="s">
        <v>17</v>
      </c>
      <c r="E471">
        <v>1980</v>
      </c>
      <c r="F471">
        <v>2</v>
      </c>
      <c r="G471">
        <v>6</v>
      </c>
      <c r="H471">
        <v>54.33</v>
      </c>
      <c r="I471">
        <v>1.74</v>
      </c>
      <c r="J471" s="14">
        <v>4844</v>
      </c>
      <c r="K471" s="14">
        <v>6300</v>
      </c>
      <c r="L471" s="14">
        <v>5.3</v>
      </c>
      <c r="M471" s="14">
        <v>16</v>
      </c>
      <c r="N471" s="14">
        <v>120</v>
      </c>
      <c r="O471" s="14">
        <v>927</v>
      </c>
      <c r="P471" s="14" t="s">
        <v>17</v>
      </c>
      <c r="Q471" s="14" t="s">
        <v>17</v>
      </c>
      <c r="R471" s="14" t="s">
        <v>17</v>
      </c>
      <c r="S471" s="14">
        <v>7</v>
      </c>
    </row>
    <row r="472" spans="1:19" x14ac:dyDescent="0.2">
      <c r="A472" t="s">
        <v>143</v>
      </c>
      <c r="B472" t="s">
        <v>183</v>
      </c>
      <c r="C472" s="137" t="s">
        <v>17</v>
      </c>
      <c r="D472" s="137" t="s">
        <v>17</v>
      </c>
      <c r="E472">
        <v>1980</v>
      </c>
      <c r="F472">
        <v>2</v>
      </c>
      <c r="G472">
        <v>7</v>
      </c>
      <c r="H472">
        <v>56.63</v>
      </c>
      <c r="I472">
        <v>1.76</v>
      </c>
      <c r="J472" s="14">
        <v>4606</v>
      </c>
      <c r="K472" s="14">
        <v>5908</v>
      </c>
      <c r="L472" s="14">
        <v>5.3</v>
      </c>
      <c r="M472" s="14">
        <v>22</v>
      </c>
      <c r="N472" s="14">
        <v>168</v>
      </c>
      <c r="O472" s="14">
        <v>929</v>
      </c>
      <c r="P472" s="14" t="s">
        <v>17</v>
      </c>
      <c r="Q472" s="14" t="s">
        <v>17</v>
      </c>
      <c r="R472" s="14" t="s">
        <v>17</v>
      </c>
      <c r="S472" s="14">
        <v>6.5</v>
      </c>
    </row>
    <row r="473" spans="1:19" x14ac:dyDescent="0.2">
      <c r="A473" t="s">
        <v>143</v>
      </c>
      <c r="B473" t="s">
        <v>183</v>
      </c>
      <c r="C473" s="137" t="s">
        <v>17</v>
      </c>
      <c r="D473" s="137" t="s">
        <v>17</v>
      </c>
      <c r="E473">
        <v>1980</v>
      </c>
      <c r="F473">
        <v>2</v>
      </c>
      <c r="G473">
        <v>8</v>
      </c>
      <c r="H473">
        <v>45.5</v>
      </c>
      <c r="I473">
        <v>2.27</v>
      </c>
      <c r="J473" s="14">
        <v>4494</v>
      </c>
      <c r="K473" s="14">
        <v>5775</v>
      </c>
      <c r="L473" s="14">
        <v>5.5</v>
      </c>
      <c r="M473" s="14">
        <v>8</v>
      </c>
      <c r="N473" s="14">
        <v>44</v>
      </c>
      <c r="O473" s="14">
        <v>724</v>
      </c>
      <c r="P473" s="14" t="s">
        <v>17</v>
      </c>
      <c r="Q473" s="14" t="s">
        <v>17</v>
      </c>
      <c r="R473" s="14" t="s">
        <v>17</v>
      </c>
      <c r="S473" s="14">
        <v>6.8</v>
      </c>
    </row>
    <row r="474" spans="1:19" x14ac:dyDescent="0.2">
      <c r="A474" t="s">
        <v>143</v>
      </c>
      <c r="B474" t="s">
        <v>183</v>
      </c>
      <c r="C474" s="137" t="s">
        <v>17</v>
      </c>
      <c r="D474" s="137" t="s">
        <v>17</v>
      </c>
      <c r="E474">
        <v>1980</v>
      </c>
      <c r="F474">
        <v>2</v>
      </c>
      <c r="G474">
        <v>9</v>
      </c>
      <c r="H474">
        <v>48.76</v>
      </c>
      <c r="I474">
        <v>2.09</v>
      </c>
      <c r="J474" s="14">
        <v>4732</v>
      </c>
      <c r="K474" s="14">
        <v>5152</v>
      </c>
      <c r="L474" s="14">
        <v>5.4</v>
      </c>
      <c r="M474" s="14">
        <v>21</v>
      </c>
      <c r="N474" s="14">
        <v>107</v>
      </c>
      <c r="O474" s="14">
        <v>947</v>
      </c>
      <c r="P474" s="14" t="s">
        <v>17</v>
      </c>
      <c r="Q474" s="14" t="s">
        <v>17</v>
      </c>
      <c r="R474" s="14" t="s">
        <v>17</v>
      </c>
      <c r="S474" s="14">
        <v>7.1</v>
      </c>
    </row>
    <row r="475" spans="1:19" x14ac:dyDescent="0.2">
      <c r="A475" t="s">
        <v>143</v>
      </c>
      <c r="B475" t="s">
        <v>183</v>
      </c>
      <c r="C475" s="137" t="s">
        <v>17</v>
      </c>
      <c r="D475" s="137" t="s">
        <v>17</v>
      </c>
      <c r="E475">
        <v>1980</v>
      </c>
      <c r="F475">
        <v>2</v>
      </c>
      <c r="G475">
        <v>10</v>
      </c>
      <c r="H475">
        <v>53</v>
      </c>
      <c r="I475">
        <v>1.91</v>
      </c>
      <c r="J475" s="14">
        <v>5740</v>
      </c>
      <c r="K475" s="14">
        <v>6867</v>
      </c>
      <c r="L475" s="14">
        <v>5.6</v>
      </c>
      <c r="M475" s="14">
        <v>11</v>
      </c>
      <c r="N475" s="14">
        <v>172</v>
      </c>
      <c r="O475" s="14">
        <v>861</v>
      </c>
      <c r="P475" s="14" t="s">
        <v>17</v>
      </c>
      <c r="Q475" s="14" t="s">
        <v>17</v>
      </c>
      <c r="R475" s="14" t="s">
        <v>17</v>
      </c>
      <c r="S475" s="14">
        <v>6.6</v>
      </c>
    </row>
    <row r="476" spans="1:19" x14ac:dyDescent="0.2">
      <c r="A476" t="s">
        <v>143</v>
      </c>
      <c r="B476" t="s">
        <v>183</v>
      </c>
      <c r="C476" s="137" t="s">
        <v>17</v>
      </c>
      <c r="D476" s="137" t="s">
        <v>17</v>
      </c>
      <c r="E476">
        <v>1980</v>
      </c>
      <c r="F476">
        <v>2</v>
      </c>
      <c r="G476">
        <v>11</v>
      </c>
      <c r="H476">
        <v>51.18</v>
      </c>
      <c r="I476">
        <v>1.83</v>
      </c>
      <c r="J476" s="14">
        <v>5208</v>
      </c>
      <c r="K476" s="14">
        <v>5523</v>
      </c>
      <c r="L476" s="14">
        <v>5.6</v>
      </c>
      <c r="M476" s="14">
        <v>14</v>
      </c>
      <c r="N476" s="14">
        <v>209</v>
      </c>
      <c r="O476" s="14">
        <v>783</v>
      </c>
      <c r="P476" s="14" t="s">
        <v>17</v>
      </c>
      <c r="Q476" s="14" t="s">
        <v>17</v>
      </c>
      <c r="R476" s="14" t="s">
        <v>17</v>
      </c>
      <c r="S476" s="14">
        <v>6.7</v>
      </c>
    </row>
    <row r="477" spans="1:19" x14ac:dyDescent="0.2">
      <c r="A477" t="s">
        <v>143</v>
      </c>
      <c r="B477" t="s">
        <v>183</v>
      </c>
      <c r="C477" s="137" t="s">
        <v>17</v>
      </c>
      <c r="D477" s="137" t="s">
        <v>17</v>
      </c>
      <c r="E477">
        <v>1980</v>
      </c>
      <c r="F477">
        <v>2</v>
      </c>
      <c r="G477">
        <v>12</v>
      </c>
      <c r="H477">
        <v>49.85</v>
      </c>
      <c r="I477">
        <v>1.77</v>
      </c>
      <c r="J477" s="14">
        <v>5334</v>
      </c>
      <c r="K477" s="14">
        <v>6391</v>
      </c>
      <c r="L477" s="14">
        <v>5.4</v>
      </c>
      <c r="M477" s="14">
        <v>17</v>
      </c>
      <c r="N477" s="14">
        <v>220</v>
      </c>
      <c r="O477" s="14">
        <v>756</v>
      </c>
      <c r="P477" s="14" t="s">
        <v>17</v>
      </c>
      <c r="Q477" s="14" t="s">
        <v>17</v>
      </c>
      <c r="R477" s="14" t="s">
        <v>17</v>
      </c>
      <c r="S477" s="14">
        <v>6.6</v>
      </c>
    </row>
    <row r="478" spans="1:19" x14ac:dyDescent="0.2">
      <c r="A478" t="s">
        <v>143</v>
      </c>
      <c r="B478" t="s">
        <v>183</v>
      </c>
      <c r="C478" s="137" t="s">
        <v>17</v>
      </c>
      <c r="D478" s="137" t="s">
        <v>17</v>
      </c>
      <c r="E478">
        <v>1980</v>
      </c>
      <c r="F478">
        <v>2</v>
      </c>
      <c r="G478">
        <v>13</v>
      </c>
      <c r="H478">
        <v>51.42</v>
      </c>
      <c r="I478">
        <v>2.37</v>
      </c>
      <c r="J478" s="14">
        <v>6048</v>
      </c>
      <c r="K478" s="14">
        <v>6965</v>
      </c>
      <c r="L478" s="14">
        <v>5.3</v>
      </c>
      <c r="M478" s="14">
        <v>19</v>
      </c>
      <c r="N478" s="14">
        <v>238</v>
      </c>
      <c r="O478" s="14">
        <v>869</v>
      </c>
      <c r="P478" s="14" t="s">
        <v>17</v>
      </c>
      <c r="Q478" s="14" t="s">
        <v>17</v>
      </c>
      <c r="R478" s="14" t="s">
        <v>17</v>
      </c>
      <c r="S478" s="14">
        <v>6.6</v>
      </c>
    </row>
    <row r="479" spans="1:19" x14ac:dyDescent="0.2">
      <c r="A479" t="s">
        <v>143</v>
      </c>
      <c r="B479" t="s">
        <v>183</v>
      </c>
      <c r="C479" s="137" t="s">
        <v>17</v>
      </c>
      <c r="D479" s="137" t="s">
        <v>17</v>
      </c>
      <c r="E479">
        <v>1980</v>
      </c>
      <c r="F479">
        <v>2</v>
      </c>
      <c r="G479">
        <v>14</v>
      </c>
      <c r="H479">
        <v>52.88</v>
      </c>
      <c r="I479">
        <v>1.89</v>
      </c>
      <c r="J479" s="14">
        <v>4690</v>
      </c>
      <c r="K479" s="14">
        <v>6097</v>
      </c>
      <c r="L479" s="14">
        <v>5.4</v>
      </c>
      <c r="M479" s="14">
        <v>19</v>
      </c>
      <c r="N479" s="14">
        <v>154</v>
      </c>
      <c r="O479" s="14">
        <v>942</v>
      </c>
      <c r="P479" s="14" t="s">
        <v>17</v>
      </c>
      <c r="Q479" s="14" t="s">
        <v>17</v>
      </c>
      <c r="R479" s="14" t="s">
        <v>17</v>
      </c>
      <c r="S479" s="14">
        <v>6.6</v>
      </c>
    </row>
    <row r="480" spans="1:19" x14ac:dyDescent="0.2">
      <c r="A480" t="s">
        <v>143</v>
      </c>
      <c r="B480" t="s">
        <v>183</v>
      </c>
      <c r="C480" s="137" t="s">
        <v>17</v>
      </c>
      <c r="D480" s="137" t="s">
        <v>17</v>
      </c>
      <c r="E480">
        <v>1980</v>
      </c>
      <c r="F480">
        <v>3</v>
      </c>
      <c r="G480">
        <v>1</v>
      </c>
      <c r="H480">
        <v>21.66</v>
      </c>
      <c r="I480">
        <v>2.04</v>
      </c>
      <c r="J480" s="14">
        <v>5236</v>
      </c>
      <c r="K480" s="14">
        <v>6468</v>
      </c>
      <c r="L480" s="14">
        <v>5.7</v>
      </c>
      <c r="M480" s="14">
        <v>10</v>
      </c>
      <c r="N480" s="14">
        <v>41</v>
      </c>
      <c r="O480" s="14">
        <v>558</v>
      </c>
      <c r="P480" s="14" t="s">
        <v>17</v>
      </c>
      <c r="Q480" s="14" t="s">
        <v>17</v>
      </c>
      <c r="R480" s="14" t="s">
        <v>17</v>
      </c>
      <c r="S480" s="14">
        <v>6.9</v>
      </c>
    </row>
    <row r="481" spans="1:19" x14ac:dyDescent="0.2">
      <c r="A481" t="s">
        <v>143</v>
      </c>
      <c r="B481" t="s">
        <v>183</v>
      </c>
      <c r="C481" s="137" t="s">
        <v>17</v>
      </c>
      <c r="D481" s="137" t="s">
        <v>17</v>
      </c>
      <c r="E481">
        <v>1980</v>
      </c>
      <c r="F481">
        <v>3</v>
      </c>
      <c r="G481">
        <v>2</v>
      </c>
      <c r="H481">
        <v>22.87</v>
      </c>
      <c r="I481">
        <v>2.11</v>
      </c>
      <c r="J481" s="14">
        <v>6664</v>
      </c>
      <c r="K481" s="14">
        <v>6321</v>
      </c>
      <c r="L481" s="14">
        <v>5.7</v>
      </c>
      <c r="M481" s="14">
        <v>15</v>
      </c>
      <c r="N481" s="14">
        <v>143</v>
      </c>
      <c r="O481" s="14">
        <v>781</v>
      </c>
      <c r="P481" s="14" t="s">
        <v>17</v>
      </c>
      <c r="Q481" s="14" t="s">
        <v>17</v>
      </c>
      <c r="R481" s="14" t="s">
        <v>17</v>
      </c>
      <c r="S481" s="14">
        <v>6.9</v>
      </c>
    </row>
    <row r="482" spans="1:19" x14ac:dyDescent="0.2">
      <c r="A482" t="s">
        <v>143</v>
      </c>
      <c r="B482" t="s">
        <v>183</v>
      </c>
      <c r="C482" s="137" t="s">
        <v>17</v>
      </c>
      <c r="D482" s="137" t="s">
        <v>17</v>
      </c>
      <c r="E482">
        <v>1980</v>
      </c>
      <c r="F482">
        <v>3</v>
      </c>
      <c r="G482">
        <v>3</v>
      </c>
      <c r="H482">
        <v>27.95</v>
      </c>
      <c r="I482">
        <v>1.88</v>
      </c>
      <c r="J482" s="14">
        <v>5600</v>
      </c>
      <c r="K482" s="14">
        <v>5250</v>
      </c>
      <c r="L482" s="14">
        <v>5.7</v>
      </c>
      <c r="M482" s="14">
        <v>11</v>
      </c>
      <c r="N482" s="14">
        <v>154</v>
      </c>
      <c r="O482" s="14">
        <v>719</v>
      </c>
      <c r="P482" s="14" t="s">
        <v>17</v>
      </c>
      <c r="Q482" s="14" t="s">
        <v>17</v>
      </c>
      <c r="R482" s="14" t="s">
        <v>17</v>
      </c>
      <c r="S482" s="14">
        <v>6.7</v>
      </c>
    </row>
    <row r="483" spans="1:19" x14ac:dyDescent="0.2">
      <c r="A483" t="s">
        <v>143</v>
      </c>
      <c r="B483" t="s">
        <v>183</v>
      </c>
      <c r="C483" s="137" t="s">
        <v>17</v>
      </c>
      <c r="D483" s="137" t="s">
        <v>17</v>
      </c>
      <c r="E483">
        <v>1980</v>
      </c>
      <c r="F483">
        <v>3</v>
      </c>
      <c r="G483">
        <v>4</v>
      </c>
      <c r="H483">
        <v>36.78</v>
      </c>
      <c r="I483">
        <v>2.14</v>
      </c>
      <c r="J483" s="14">
        <v>6482</v>
      </c>
      <c r="K483" s="14">
        <v>6314</v>
      </c>
      <c r="L483" s="14">
        <v>5.2</v>
      </c>
      <c r="M483" s="14">
        <v>15</v>
      </c>
      <c r="N483" s="14">
        <v>217</v>
      </c>
      <c r="O483" s="14">
        <v>798</v>
      </c>
      <c r="P483" s="14" t="s">
        <v>17</v>
      </c>
      <c r="Q483" s="14" t="s">
        <v>17</v>
      </c>
      <c r="R483" s="14" t="s">
        <v>17</v>
      </c>
      <c r="S483" s="14">
        <v>6.7</v>
      </c>
    </row>
    <row r="484" spans="1:19" x14ac:dyDescent="0.2">
      <c r="A484" t="s">
        <v>143</v>
      </c>
      <c r="B484" t="s">
        <v>183</v>
      </c>
      <c r="C484" s="137" t="s">
        <v>17</v>
      </c>
      <c r="D484" s="137" t="s">
        <v>17</v>
      </c>
      <c r="E484">
        <v>1980</v>
      </c>
      <c r="F484">
        <v>3</v>
      </c>
      <c r="G484">
        <v>5</v>
      </c>
      <c r="H484">
        <v>51.79</v>
      </c>
      <c r="I484">
        <v>1.88</v>
      </c>
      <c r="J484" s="14">
        <v>5306</v>
      </c>
      <c r="K484" s="14">
        <v>6216</v>
      </c>
      <c r="L484" s="14">
        <v>5.6</v>
      </c>
      <c r="M484" s="14">
        <v>13</v>
      </c>
      <c r="N484" s="14">
        <v>168</v>
      </c>
      <c r="O484" s="14">
        <v>722</v>
      </c>
      <c r="P484" s="14" t="s">
        <v>17</v>
      </c>
      <c r="Q484" s="14" t="s">
        <v>17</v>
      </c>
      <c r="R484" s="14" t="s">
        <v>17</v>
      </c>
      <c r="S484" s="14">
        <v>6.7</v>
      </c>
    </row>
    <row r="485" spans="1:19" x14ac:dyDescent="0.2">
      <c r="A485" t="s">
        <v>143</v>
      </c>
      <c r="B485" t="s">
        <v>183</v>
      </c>
      <c r="C485" s="137" t="s">
        <v>17</v>
      </c>
      <c r="D485" s="137" t="s">
        <v>17</v>
      </c>
      <c r="E485">
        <v>1980</v>
      </c>
      <c r="F485">
        <v>3</v>
      </c>
      <c r="G485">
        <v>6</v>
      </c>
      <c r="H485">
        <v>71.03</v>
      </c>
      <c r="I485">
        <v>2.33</v>
      </c>
      <c r="J485" s="14">
        <v>5152</v>
      </c>
      <c r="K485" s="14">
        <v>6090</v>
      </c>
      <c r="L485" s="14">
        <v>5.4</v>
      </c>
      <c r="M485" s="14">
        <v>12</v>
      </c>
      <c r="N485" s="14">
        <v>99</v>
      </c>
      <c r="O485" s="14">
        <v>629</v>
      </c>
      <c r="P485" s="14" t="s">
        <v>17</v>
      </c>
      <c r="Q485" s="14" t="s">
        <v>17</v>
      </c>
      <c r="R485" s="14" t="s">
        <v>17</v>
      </c>
      <c r="S485" s="14">
        <v>6.6</v>
      </c>
    </row>
    <row r="486" spans="1:19" x14ac:dyDescent="0.2">
      <c r="A486" t="s">
        <v>143</v>
      </c>
      <c r="B486" t="s">
        <v>183</v>
      </c>
      <c r="C486" s="137" t="s">
        <v>17</v>
      </c>
      <c r="D486" s="137" t="s">
        <v>17</v>
      </c>
      <c r="E486">
        <v>1980</v>
      </c>
      <c r="F486">
        <v>3</v>
      </c>
      <c r="G486">
        <v>7</v>
      </c>
      <c r="H486">
        <v>57.84</v>
      </c>
      <c r="I486">
        <v>2.1800000000000002</v>
      </c>
      <c r="J486" s="14">
        <v>4662</v>
      </c>
      <c r="K486" s="14">
        <v>5180</v>
      </c>
      <c r="L486" s="14">
        <v>5.3</v>
      </c>
      <c r="M486" s="14">
        <v>16</v>
      </c>
      <c r="N486" s="14">
        <v>135</v>
      </c>
      <c r="O486" s="14">
        <v>777</v>
      </c>
      <c r="P486" s="14" t="s">
        <v>17</v>
      </c>
      <c r="Q486" s="14" t="s">
        <v>17</v>
      </c>
      <c r="R486" s="14" t="s">
        <v>17</v>
      </c>
      <c r="S486" s="14">
        <v>6.6</v>
      </c>
    </row>
    <row r="487" spans="1:19" x14ac:dyDescent="0.2">
      <c r="A487" t="s">
        <v>143</v>
      </c>
      <c r="B487" t="s">
        <v>183</v>
      </c>
      <c r="C487" s="137" t="s">
        <v>17</v>
      </c>
      <c r="D487" s="137" t="s">
        <v>17</v>
      </c>
      <c r="E487">
        <v>1980</v>
      </c>
      <c r="F487">
        <v>3</v>
      </c>
      <c r="G487">
        <v>8</v>
      </c>
      <c r="H487">
        <v>40.78</v>
      </c>
      <c r="I487">
        <v>2.42</v>
      </c>
      <c r="J487" s="14">
        <v>4634</v>
      </c>
      <c r="K487" s="14">
        <v>5439</v>
      </c>
      <c r="L487" s="14">
        <v>5.3</v>
      </c>
      <c r="M487" s="14">
        <v>19</v>
      </c>
      <c r="N487" s="14">
        <v>63</v>
      </c>
      <c r="O487" s="14">
        <v>827</v>
      </c>
      <c r="P487" s="14" t="s">
        <v>17</v>
      </c>
      <c r="Q487" s="14" t="s">
        <v>17</v>
      </c>
      <c r="R487" s="14" t="s">
        <v>17</v>
      </c>
      <c r="S487" s="14">
        <v>6.8</v>
      </c>
    </row>
    <row r="488" spans="1:19" x14ac:dyDescent="0.2">
      <c r="A488" t="s">
        <v>143</v>
      </c>
      <c r="B488" t="s">
        <v>183</v>
      </c>
      <c r="C488" s="137" t="s">
        <v>17</v>
      </c>
      <c r="D488" s="137" t="s">
        <v>17</v>
      </c>
      <c r="E488">
        <v>1980</v>
      </c>
      <c r="F488">
        <v>3</v>
      </c>
      <c r="G488">
        <v>9</v>
      </c>
      <c r="H488">
        <v>49.37</v>
      </c>
      <c r="I488">
        <v>1.99</v>
      </c>
      <c r="J488" s="14">
        <v>5712</v>
      </c>
      <c r="K488" s="14">
        <v>5299</v>
      </c>
      <c r="L488" s="14">
        <v>5.5</v>
      </c>
      <c r="M488" s="14">
        <v>8</v>
      </c>
      <c r="N488" s="14">
        <v>105</v>
      </c>
      <c r="O488" s="14">
        <v>649</v>
      </c>
      <c r="P488" s="14" t="s">
        <v>17</v>
      </c>
      <c r="Q488" s="14" t="s">
        <v>17</v>
      </c>
      <c r="R488" s="14" t="s">
        <v>17</v>
      </c>
      <c r="S488" s="14">
        <v>6.7</v>
      </c>
    </row>
    <row r="489" spans="1:19" x14ac:dyDescent="0.2">
      <c r="A489" t="s">
        <v>143</v>
      </c>
      <c r="B489" t="s">
        <v>183</v>
      </c>
      <c r="C489" s="137" t="s">
        <v>17</v>
      </c>
      <c r="D489" s="137" t="s">
        <v>17</v>
      </c>
      <c r="E489">
        <v>1980</v>
      </c>
      <c r="F489">
        <v>3</v>
      </c>
      <c r="G489">
        <v>10</v>
      </c>
      <c r="H489">
        <v>53</v>
      </c>
      <c r="I489">
        <v>3.07</v>
      </c>
      <c r="J489" s="14">
        <v>7798</v>
      </c>
      <c r="K489" s="14">
        <v>7588</v>
      </c>
      <c r="L489" s="14">
        <v>5.5</v>
      </c>
      <c r="M489" s="14">
        <v>9</v>
      </c>
      <c r="N489" s="14">
        <v>138</v>
      </c>
      <c r="O489" s="14">
        <v>642</v>
      </c>
      <c r="P489" s="14" t="s">
        <v>17</v>
      </c>
      <c r="Q489" s="14" t="s">
        <v>17</v>
      </c>
      <c r="R489" s="14" t="s">
        <v>17</v>
      </c>
      <c r="S489" s="14">
        <v>6.8</v>
      </c>
    </row>
    <row r="490" spans="1:19" x14ac:dyDescent="0.2">
      <c r="A490" t="s">
        <v>143</v>
      </c>
      <c r="B490" t="s">
        <v>183</v>
      </c>
      <c r="C490" s="137" t="s">
        <v>17</v>
      </c>
      <c r="D490" s="137" t="s">
        <v>17</v>
      </c>
      <c r="E490">
        <v>1980</v>
      </c>
      <c r="F490">
        <v>3</v>
      </c>
      <c r="G490">
        <v>11</v>
      </c>
      <c r="H490">
        <v>53.84</v>
      </c>
      <c r="I490">
        <v>2.08</v>
      </c>
      <c r="J490" s="14">
        <v>5054</v>
      </c>
      <c r="K490" s="14">
        <v>5670</v>
      </c>
      <c r="L490" s="14">
        <v>5.4</v>
      </c>
      <c r="M490" s="14">
        <v>11</v>
      </c>
      <c r="N490" s="14">
        <v>205</v>
      </c>
      <c r="O490" s="14">
        <v>717</v>
      </c>
      <c r="P490" s="14" t="s">
        <v>17</v>
      </c>
      <c r="Q490" s="14" t="s">
        <v>17</v>
      </c>
      <c r="R490" s="14" t="s">
        <v>17</v>
      </c>
      <c r="S490" s="14">
        <v>6.7</v>
      </c>
    </row>
    <row r="491" spans="1:19" x14ac:dyDescent="0.2">
      <c r="A491" t="s">
        <v>143</v>
      </c>
      <c r="B491" t="s">
        <v>183</v>
      </c>
      <c r="C491" s="137" t="s">
        <v>17</v>
      </c>
      <c r="D491" s="137" t="s">
        <v>17</v>
      </c>
      <c r="E491">
        <v>1980</v>
      </c>
      <c r="F491">
        <v>3</v>
      </c>
      <c r="G491">
        <v>12</v>
      </c>
      <c r="H491">
        <v>48.4</v>
      </c>
      <c r="I491">
        <v>1.83</v>
      </c>
      <c r="J491" s="14">
        <v>4928</v>
      </c>
      <c r="K491" s="14">
        <v>6146</v>
      </c>
      <c r="L491" s="14">
        <v>5.4</v>
      </c>
      <c r="M491" s="14">
        <v>16</v>
      </c>
      <c r="N491" s="14">
        <v>184</v>
      </c>
      <c r="O491" s="14">
        <v>557</v>
      </c>
      <c r="P491" s="14" t="s">
        <v>17</v>
      </c>
      <c r="Q491" s="14" t="s">
        <v>17</v>
      </c>
      <c r="R491" s="14" t="s">
        <v>17</v>
      </c>
      <c r="S491" s="14">
        <v>6.8</v>
      </c>
    </row>
    <row r="492" spans="1:19" x14ac:dyDescent="0.2">
      <c r="A492" t="s">
        <v>143</v>
      </c>
      <c r="B492" t="s">
        <v>183</v>
      </c>
      <c r="C492" s="137" t="s">
        <v>17</v>
      </c>
      <c r="D492" s="137" t="s">
        <v>17</v>
      </c>
      <c r="E492">
        <v>1980</v>
      </c>
      <c r="F492">
        <v>3</v>
      </c>
      <c r="G492">
        <v>13</v>
      </c>
      <c r="H492">
        <v>53.72</v>
      </c>
      <c r="I492">
        <v>2.61</v>
      </c>
      <c r="J492" s="14">
        <v>6020</v>
      </c>
      <c r="K492" s="14">
        <v>7301</v>
      </c>
      <c r="L492" s="14">
        <v>5.3</v>
      </c>
      <c r="M492" s="14">
        <v>18</v>
      </c>
      <c r="N492" s="14">
        <v>229</v>
      </c>
      <c r="O492" s="14">
        <v>812</v>
      </c>
      <c r="P492" s="14" t="s">
        <v>17</v>
      </c>
      <c r="Q492" s="14" t="s">
        <v>17</v>
      </c>
      <c r="R492" s="14" t="s">
        <v>17</v>
      </c>
      <c r="S492" s="14">
        <v>6.7</v>
      </c>
    </row>
    <row r="493" spans="1:19" x14ac:dyDescent="0.2">
      <c r="A493" t="s">
        <v>143</v>
      </c>
      <c r="B493" t="s">
        <v>183</v>
      </c>
      <c r="C493" s="137" t="s">
        <v>17</v>
      </c>
      <c r="D493" s="137" t="s">
        <v>17</v>
      </c>
      <c r="E493">
        <v>1980</v>
      </c>
      <c r="F493">
        <v>3</v>
      </c>
      <c r="G493">
        <v>14</v>
      </c>
      <c r="H493">
        <v>54.57</v>
      </c>
      <c r="I493">
        <v>1.97</v>
      </c>
      <c r="J493" s="14">
        <v>4718</v>
      </c>
      <c r="K493" s="14">
        <v>5509</v>
      </c>
      <c r="L493" s="14">
        <v>5.5</v>
      </c>
      <c r="M493" s="14">
        <v>11</v>
      </c>
      <c r="N493" s="14">
        <v>90</v>
      </c>
      <c r="O493" s="14">
        <v>670</v>
      </c>
      <c r="P493" s="14" t="s">
        <v>17</v>
      </c>
      <c r="Q493" s="14" t="s">
        <v>17</v>
      </c>
      <c r="R493" s="14" t="s">
        <v>17</v>
      </c>
      <c r="S493" s="14">
        <v>6.7</v>
      </c>
    </row>
    <row r="494" spans="1:19" x14ac:dyDescent="0.2">
      <c r="A494" t="s">
        <v>143</v>
      </c>
      <c r="B494" t="s">
        <v>183</v>
      </c>
      <c r="C494" s="137" t="s">
        <v>17</v>
      </c>
      <c r="D494" s="137" t="s">
        <v>17</v>
      </c>
      <c r="E494">
        <v>1980</v>
      </c>
      <c r="F494">
        <v>4</v>
      </c>
      <c r="G494">
        <v>1</v>
      </c>
      <c r="H494">
        <v>22.99</v>
      </c>
      <c r="I494">
        <v>2.15</v>
      </c>
      <c r="J494" s="14">
        <v>5040</v>
      </c>
      <c r="K494" s="14">
        <v>5698</v>
      </c>
      <c r="L494" s="14">
        <v>5.5</v>
      </c>
      <c r="M494" s="14">
        <v>10</v>
      </c>
      <c r="N494" s="14">
        <v>53</v>
      </c>
      <c r="O494" s="14">
        <v>541</v>
      </c>
      <c r="P494" s="14" t="s">
        <v>17</v>
      </c>
      <c r="Q494" s="14" t="s">
        <v>17</v>
      </c>
      <c r="R494" s="14" t="s">
        <v>17</v>
      </c>
      <c r="S494" s="14">
        <v>6.7</v>
      </c>
    </row>
    <row r="495" spans="1:19" x14ac:dyDescent="0.2">
      <c r="A495" t="s">
        <v>143</v>
      </c>
      <c r="B495" t="s">
        <v>183</v>
      </c>
      <c r="C495" s="137" t="s">
        <v>17</v>
      </c>
      <c r="D495" s="137" t="s">
        <v>17</v>
      </c>
      <c r="E495">
        <v>1980</v>
      </c>
      <c r="F495">
        <v>4</v>
      </c>
      <c r="G495">
        <v>2</v>
      </c>
      <c r="H495">
        <v>17.3</v>
      </c>
      <c r="I495">
        <v>1.98</v>
      </c>
      <c r="J495" s="14">
        <v>4732</v>
      </c>
      <c r="K495" s="14">
        <v>5901</v>
      </c>
      <c r="L495" s="14">
        <v>5.6</v>
      </c>
      <c r="M495" s="14">
        <v>12</v>
      </c>
      <c r="N495" s="14">
        <v>156</v>
      </c>
      <c r="O495" s="14">
        <v>827</v>
      </c>
      <c r="P495" s="14" t="s">
        <v>17</v>
      </c>
      <c r="Q495" s="14" t="s">
        <v>17</v>
      </c>
      <c r="R495" s="14" t="s">
        <v>17</v>
      </c>
      <c r="S495" s="14">
        <v>6.7</v>
      </c>
    </row>
    <row r="496" spans="1:19" x14ac:dyDescent="0.2">
      <c r="A496" t="s">
        <v>143</v>
      </c>
      <c r="B496" t="s">
        <v>183</v>
      </c>
      <c r="C496" s="137" t="s">
        <v>17</v>
      </c>
      <c r="D496" s="137" t="s">
        <v>17</v>
      </c>
      <c r="E496">
        <v>1980</v>
      </c>
      <c r="F496">
        <v>4</v>
      </c>
      <c r="G496">
        <v>3</v>
      </c>
      <c r="H496">
        <v>32.43</v>
      </c>
      <c r="I496">
        <v>2.0299999999999998</v>
      </c>
      <c r="J496" s="14">
        <v>5418</v>
      </c>
      <c r="K496" s="14">
        <v>5656</v>
      </c>
      <c r="L496" s="14">
        <v>5.6</v>
      </c>
      <c r="M496" s="14">
        <v>10</v>
      </c>
      <c r="N496" s="14">
        <v>130</v>
      </c>
      <c r="O496" s="14">
        <v>710</v>
      </c>
      <c r="P496" s="14" t="s">
        <v>17</v>
      </c>
      <c r="Q496" s="14" t="s">
        <v>17</v>
      </c>
      <c r="R496" s="14" t="s">
        <v>17</v>
      </c>
      <c r="S496" s="14">
        <v>6.8</v>
      </c>
    </row>
    <row r="497" spans="1:19" x14ac:dyDescent="0.2">
      <c r="A497" t="s">
        <v>143</v>
      </c>
      <c r="B497" t="s">
        <v>183</v>
      </c>
      <c r="C497" s="137" t="s">
        <v>17</v>
      </c>
      <c r="D497" s="137" t="s">
        <v>17</v>
      </c>
      <c r="E497">
        <v>1980</v>
      </c>
      <c r="F497">
        <v>4</v>
      </c>
      <c r="G497">
        <v>4</v>
      </c>
      <c r="H497">
        <v>36.78</v>
      </c>
      <c r="I497">
        <v>1.58</v>
      </c>
      <c r="J497" s="14">
        <v>4662</v>
      </c>
      <c r="K497" s="14">
        <v>5607</v>
      </c>
      <c r="L497" s="14">
        <v>6</v>
      </c>
      <c r="M497" s="14">
        <v>10</v>
      </c>
      <c r="N497" s="14">
        <v>126</v>
      </c>
      <c r="O497" s="14">
        <v>729</v>
      </c>
      <c r="P497" s="14" t="s">
        <v>17</v>
      </c>
      <c r="Q497" s="14" t="s">
        <v>17</v>
      </c>
      <c r="R497" s="14" t="s">
        <v>17</v>
      </c>
      <c r="S497" s="14">
        <v>6.8</v>
      </c>
    </row>
    <row r="498" spans="1:19" x14ac:dyDescent="0.2">
      <c r="A498" t="s">
        <v>143</v>
      </c>
      <c r="B498" t="s">
        <v>183</v>
      </c>
      <c r="C498" s="137" t="s">
        <v>17</v>
      </c>
      <c r="D498" s="137" t="s">
        <v>17</v>
      </c>
      <c r="E498">
        <v>1980</v>
      </c>
      <c r="F498">
        <v>4</v>
      </c>
      <c r="G498">
        <v>5</v>
      </c>
      <c r="H498">
        <v>54.09</v>
      </c>
      <c r="I498">
        <v>1.83</v>
      </c>
      <c r="J498" s="14">
        <v>5012</v>
      </c>
      <c r="K498" s="14">
        <v>5257</v>
      </c>
      <c r="L498" s="14">
        <v>5.4</v>
      </c>
      <c r="M498" s="14">
        <v>14</v>
      </c>
      <c r="N498" s="14">
        <v>180</v>
      </c>
      <c r="O498" s="14">
        <v>881</v>
      </c>
      <c r="P498" s="14" t="s">
        <v>17</v>
      </c>
      <c r="Q498" s="14" t="s">
        <v>17</v>
      </c>
      <c r="R498" s="14" t="s">
        <v>17</v>
      </c>
      <c r="S498" s="14">
        <v>6.7</v>
      </c>
    </row>
    <row r="499" spans="1:19" x14ac:dyDescent="0.2">
      <c r="A499" t="s">
        <v>143</v>
      </c>
      <c r="B499" t="s">
        <v>183</v>
      </c>
      <c r="C499" s="137" t="s">
        <v>17</v>
      </c>
      <c r="D499" s="137" t="s">
        <v>17</v>
      </c>
      <c r="E499">
        <v>1980</v>
      </c>
      <c r="F499">
        <v>4</v>
      </c>
      <c r="G499">
        <v>6</v>
      </c>
      <c r="H499">
        <v>59.17</v>
      </c>
      <c r="I499">
        <v>1.74</v>
      </c>
      <c r="J499" s="14">
        <v>4984</v>
      </c>
      <c r="K499" s="14">
        <v>6720</v>
      </c>
      <c r="L499" s="14">
        <v>5.4</v>
      </c>
      <c r="M499" s="14">
        <v>12</v>
      </c>
      <c r="N499" s="14">
        <v>184</v>
      </c>
      <c r="O499" s="14">
        <v>1000</v>
      </c>
      <c r="P499" s="14" t="s">
        <v>17</v>
      </c>
      <c r="Q499" s="14" t="s">
        <v>17</v>
      </c>
      <c r="R499" s="14" t="s">
        <v>17</v>
      </c>
      <c r="S499" s="14">
        <v>6.6</v>
      </c>
    </row>
    <row r="500" spans="1:19" x14ac:dyDescent="0.2">
      <c r="A500" t="s">
        <v>143</v>
      </c>
      <c r="B500" t="s">
        <v>183</v>
      </c>
      <c r="C500" s="137" t="s">
        <v>17</v>
      </c>
      <c r="D500" s="137" t="s">
        <v>17</v>
      </c>
      <c r="E500">
        <v>1980</v>
      </c>
      <c r="F500">
        <v>4</v>
      </c>
      <c r="G500">
        <v>7</v>
      </c>
      <c r="H500">
        <v>54.57</v>
      </c>
      <c r="I500">
        <v>2.4700000000000002</v>
      </c>
      <c r="J500" s="14">
        <v>5376</v>
      </c>
      <c r="K500" s="14">
        <v>6433</v>
      </c>
      <c r="L500" s="14">
        <v>5.4</v>
      </c>
      <c r="M500" s="14">
        <v>10</v>
      </c>
      <c r="N500" s="14">
        <v>139</v>
      </c>
      <c r="O500" s="14">
        <v>694</v>
      </c>
      <c r="P500" s="14" t="s">
        <v>17</v>
      </c>
      <c r="Q500" s="14" t="s">
        <v>17</v>
      </c>
      <c r="R500" s="14" t="s">
        <v>17</v>
      </c>
      <c r="S500" s="14">
        <v>6.7</v>
      </c>
    </row>
    <row r="501" spans="1:19" x14ac:dyDescent="0.2">
      <c r="A501" t="s">
        <v>143</v>
      </c>
      <c r="B501" t="s">
        <v>183</v>
      </c>
      <c r="C501" s="137" t="s">
        <v>17</v>
      </c>
      <c r="D501" s="137" t="s">
        <v>17</v>
      </c>
      <c r="E501">
        <v>1980</v>
      </c>
      <c r="F501">
        <v>4</v>
      </c>
      <c r="G501">
        <v>8</v>
      </c>
      <c r="H501">
        <v>40.659999999999997</v>
      </c>
      <c r="I501">
        <v>2.2599999999999998</v>
      </c>
      <c r="J501" s="14">
        <v>4102</v>
      </c>
      <c r="K501" s="14">
        <v>5187</v>
      </c>
      <c r="L501" s="14">
        <v>5.4</v>
      </c>
      <c r="M501" s="14">
        <v>8</v>
      </c>
      <c r="N501" s="14">
        <v>58</v>
      </c>
      <c r="O501" s="14">
        <v>667</v>
      </c>
      <c r="P501" s="14" t="s">
        <v>17</v>
      </c>
      <c r="Q501" s="14" t="s">
        <v>17</v>
      </c>
      <c r="R501" s="14" t="s">
        <v>17</v>
      </c>
      <c r="S501" s="14">
        <v>6.7</v>
      </c>
    </row>
    <row r="502" spans="1:19" x14ac:dyDescent="0.2">
      <c r="A502" t="s">
        <v>143</v>
      </c>
      <c r="B502" t="s">
        <v>183</v>
      </c>
      <c r="C502" s="137" t="s">
        <v>17</v>
      </c>
      <c r="D502" s="137" t="s">
        <v>17</v>
      </c>
      <c r="E502">
        <v>1980</v>
      </c>
      <c r="F502">
        <v>4</v>
      </c>
      <c r="G502">
        <v>9</v>
      </c>
      <c r="H502">
        <v>50.94</v>
      </c>
      <c r="I502">
        <v>2.0299999999999998</v>
      </c>
      <c r="J502" s="14">
        <v>4634</v>
      </c>
      <c r="K502" s="14">
        <v>5579</v>
      </c>
      <c r="L502" s="14">
        <v>5.4</v>
      </c>
      <c r="M502" s="14">
        <v>11</v>
      </c>
      <c r="N502" s="14">
        <v>115</v>
      </c>
      <c r="O502" s="14">
        <v>693</v>
      </c>
      <c r="P502" s="14" t="s">
        <v>17</v>
      </c>
      <c r="Q502" s="14" t="s">
        <v>17</v>
      </c>
      <c r="R502" s="14" t="s">
        <v>17</v>
      </c>
      <c r="S502" s="14">
        <v>6.7</v>
      </c>
    </row>
    <row r="503" spans="1:19" x14ac:dyDescent="0.2">
      <c r="A503" t="s">
        <v>143</v>
      </c>
      <c r="B503" t="s">
        <v>183</v>
      </c>
      <c r="C503" s="137" t="s">
        <v>17</v>
      </c>
      <c r="D503" s="137" t="s">
        <v>17</v>
      </c>
      <c r="E503">
        <v>1980</v>
      </c>
      <c r="F503">
        <v>4</v>
      </c>
      <c r="G503">
        <v>10</v>
      </c>
      <c r="H503">
        <v>52.51</v>
      </c>
      <c r="I503">
        <v>2</v>
      </c>
      <c r="J503" s="14">
        <v>5348</v>
      </c>
      <c r="K503" s="14">
        <v>5894</v>
      </c>
      <c r="L503" s="14">
        <v>5.5</v>
      </c>
      <c r="M503" s="14">
        <v>15</v>
      </c>
      <c r="N503" s="14">
        <v>193</v>
      </c>
      <c r="O503" s="14">
        <v>937</v>
      </c>
      <c r="P503" s="14" t="s">
        <v>17</v>
      </c>
      <c r="Q503" s="14" t="s">
        <v>17</v>
      </c>
      <c r="R503" s="14" t="s">
        <v>17</v>
      </c>
      <c r="S503" s="14">
        <v>6.8</v>
      </c>
    </row>
    <row r="504" spans="1:19" x14ac:dyDescent="0.2">
      <c r="A504" t="s">
        <v>143</v>
      </c>
      <c r="B504" t="s">
        <v>183</v>
      </c>
      <c r="C504" s="137" t="s">
        <v>17</v>
      </c>
      <c r="D504" s="137" t="s">
        <v>17</v>
      </c>
      <c r="E504">
        <v>1980</v>
      </c>
      <c r="F504">
        <v>4</v>
      </c>
      <c r="G504">
        <v>11</v>
      </c>
      <c r="H504">
        <v>53.36</v>
      </c>
      <c r="I504">
        <v>2.0099999999999998</v>
      </c>
      <c r="J504" s="14">
        <v>5012</v>
      </c>
      <c r="K504" s="14">
        <v>5222</v>
      </c>
      <c r="L504" s="14">
        <v>5.4</v>
      </c>
      <c r="M504" s="14">
        <v>10</v>
      </c>
      <c r="N504" s="14">
        <v>197</v>
      </c>
      <c r="O504" s="14">
        <v>610</v>
      </c>
      <c r="P504" s="14" t="s">
        <v>17</v>
      </c>
      <c r="Q504" s="14" t="s">
        <v>17</v>
      </c>
      <c r="R504" s="14" t="s">
        <v>17</v>
      </c>
      <c r="S504" s="14">
        <v>6.7</v>
      </c>
    </row>
    <row r="505" spans="1:19" x14ac:dyDescent="0.2">
      <c r="A505" t="s">
        <v>143</v>
      </c>
      <c r="B505" t="s">
        <v>183</v>
      </c>
      <c r="C505" s="137" t="s">
        <v>17</v>
      </c>
      <c r="D505" s="137" t="s">
        <v>17</v>
      </c>
      <c r="E505">
        <v>1980</v>
      </c>
      <c r="F505">
        <v>4</v>
      </c>
      <c r="G505">
        <v>12</v>
      </c>
      <c r="H505">
        <v>55.54</v>
      </c>
      <c r="I505">
        <v>1.96</v>
      </c>
      <c r="J505" s="14">
        <v>5334</v>
      </c>
      <c r="K505" s="14">
        <v>5411</v>
      </c>
      <c r="L505" s="14">
        <v>5.5</v>
      </c>
      <c r="M505" s="14">
        <v>12</v>
      </c>
      <c r="N505" s="14">
        <v>199</v>
      </c>
      <c r="O505" s="14">
        <v>446</v>
      </c>
      <c r="P505" s="14" t="s">
        <v>17</v>
      </c>
      <c r="Q505" s="14" t="s">
        <v>17</v>
      </c>
      <c r="R505" s="14" t="s">
        <v>17</v>
      </c>
      <c r="S505" s="14">
        <v>6.8</v>
      </c>
    </row>
    <row r="506" spans="1:19" x14ac:dyDescent="0.2">
      <c r="A506" t="s">
        <v>143</v>
      </c>
      <c r="B506" t="s">
        <v>183</v>
      </c>
      <c r="C506" s="137" t="s">
        <v>17</v>
      </c>
      <c r="D506" s="137" t="s">
        <v>17</v>
      </c>
      <c r="E506">
        <v>1980</v>
      </c>
      <c r="F506">
        <v>4</v>
      </c>
      <c r="G506">
        <v>13</v>
      </c>
      <c r="H506">
        <v>50.7</v>
      </c>
      <c r="I506">
        <v>2.4</v>
      </c>
      <c r="J506" s="14">
        <v>5278</v>
      </c>
      <c r="K506" s="14">
        <v>5705</v>
      </c>
      <c r="L506" s="14">
        <v>5</v>
      </c>
      <c r="M506" s="14">
        <v>30</v>
      </c>
      <c r="N506" s="14">
        <v>235</v>
      </c>
      <c r="O506" s="14">
        <v>999</v>
      </c>
      <c r="P506" s="14" t="s">
        <v>17</v>
      </c>
      <c r="Q506" s="14" t="s">
        <v>17</v>
      </c>
      <c r="R506" s="14" t="s">
        <v>17</v>
      </c>
      <c r="S506" s="14">
        <v>6.6</v>
      </c>
    </row>
    <row r="507" spans="1:19" x14ac:dyDescent="0.2">
      <c r="A507" t="s">
        <v>143</v>
      </c>
      <c r="B507" t="s">
        <v>183</v>
      </c>
      <c r="C507" s="137" t="s">
        <v>17</v>
      </c>
      <c r="D507" s="137" t="s">
        <v>17</v>
      </c>
      <c r="E507">
        <v>1980</v>
      </c>
      <c r="F507">
        <v>4</v>
      </c>
      <c r="G507">
        <v>14</v>
      </c>
      <c r="H507">
        <v>45.01</v>
      </c>
      <c r="I507">
        <v>2.15</v>
      </c>
      <c r="J507" s="14">
        <v>5306</v>
      </c>
      <c r="K507" s="14">
        <v>5719</v>
      </c>
      <c r="L507" s="14">
        <v>5.4</v>
      </c>
      <c r="M507" s="14">
        <v>13</v>
      </c>
      <c r="N507" s="14">
        <v>105</v>
      </c>
      <c r="O507" s="14">
        <v>699</v>
      </c>
      <c r="P507" s="14" t="s">
        <v>17</v>
      </c>
      <c r="Q507" s="14" t="s">
        <v>17</v>
      </c>
      <c r="R507" s="14" t="s">
        <v>17</v>
      </c>
      <c r="S507" s="14">
        <v>6.7</v>
      </c>
    </row>
    <row r="508" spans="1:19" x14ac:dyDescent="0.2">
      <c r="A508" t="s">
        <v>143</v>
      </c>
      <c r="B508" t="s">
        <v>183</v>
      </c>
      <c r="C508" s="137" t="s">
        <v>17</v>
      </c>
      <c r="D508" s="137" t="s">
        <v>17</v>
      </c>
      <c r="E508">
        <v>1981</v>
      </c>
      <c r="F508">
        <v>1</v>
      </c>
      <c r="G508">
        <v>1</v>
      </c>
      <c r="H508">
        <v>20.45</v>
      </c>
      <c r="I508">
        <v>1.9</v>
      </c>
      <c r="J508" s="14">
        <v>4046</v>
      </c>
      <c r="K508" s="14">
        <v>3521</v>
      </c>
      <c r="L508" s="14" t="s">
        <v>17</v>
      </c>
      <c r="M508" s="14" t="s">
        <v>17</v>
      </c>
      <c r="N508" s="14" t="s">
        <v>17</v>
      </c>
      <c r="O508" s="14" t="s">
        <v>17</v>
      </c>
      <c r="P508" s="14" t="s">
        <v>17</v>
      </c>
      <c r="Q508" s="14" t="s">
        <v>17</v>
      </c>
      <c r="R508" s="14" t="s">
        <v>17</v>
      </c>
      <c r="S508" s="14" t="s">
        <v>17</v>
      </c>
    </row>
    <row r="509" spans="1:19" x14ac:dyDescent="0.2">
      <c r="A509" t="s">
        <v>143</v>
      </c>
      <c r="B509" t="s">
        <v>183</v>
      </c>
      <c r="C509" s="137" t="s">
        <v>17</v>
      </c>
      <c r="D509" s="137" t="s">
        <v>17</v>
      </c>
      <c r="E509">
        <v>1981</v>
      </c>
      <c r="F509">
        <v>1</v>
      </c>
      <c r="G509">
        <v>2</v>
      </c>
      <c r="H509">
        <v>19.600000000000001</v>
      </c>
      <c r="I509">
        <v>2</v>
      </c>
      <c r="J509" s="14">
        <v>3808</v>
      </c>
      <c r="K509" s="14">
        <v>3556</v>
      </c>
      <c r="L509" s="14" t="s">
        <v>17</v>
      </c>
      <c r="M509" s="14" t="s">
        <v>17</v>
      </c>
      <c r="N509" s="14" t="s">
        <v>17</v>
      </c>
      <c r="O509" s="14" t="s">
        <v>17</v>
      </c>
      <c r="P509" s="14" t="s">
        <v>17</v>
      </c>
      <c r="Q509" s="14" t="s">
        <v>17</v>
      </c>
      <c r="R509" s="14" t="s">
        <v>17</v>
      </c>
      <c r="S509" s="14" t="s">
        <v>17</v>
      </c>
    </row>
    <row r="510" spans="1:19" x14ac:dyDescent="0.2">
      <c r="A510" t="s">
        <v>143</v>
      </c>
      <c r="B510" t="s">
        <v>183</v>
      </c>
      <c r="C510" s="137" t="s">
        <v>17</v>
      </c>
      <c r="D510" s="137" t="s">
        <v>17</v>
      </c>
      <c r="E510">
        <v>1981</v>
      </c>
      <c r="F510">
        <v>1</v>
      </c>
      <c r="G510">
        <v>3</v>
      </c>
      <c r="H510">
        <v>32.31</v>
      </c>
      <c r="I510">
        <v>1.9</v>
      </c>
      <c r="J510" s="14">
        <v>3920</v>
      </c>
      <c r="K510" s="14">
        <v>3409</v>
      </c>
      <c r="L510" s="14" t="s">
        <v>17</v>
      </c>
      <c r="M510" s="14" t="s">
        <v>17</v>
      </c>
      <c r="N510" s="14" t="s">
        <v>17</v>
      </c>
      <c r="O510" s="14" t="s">
        <v>17</v>
      </c>
      <c r="P510" s="14" t="s">
        <v>17</v>
      </c>
      <c r="Q510" s="14" t="s">
        <v>17</v>
      </c>
      <c r="R510" s="14" t="s">
        <v>17</v>
      </c>
      <c r="S510" s="14" t="s">
        <v>17</v>
      </c>
    </row>
    <row r="511" spans="1:19" x14ac:dyDescent="0.2">
      <c r="A511" t="s">
        <v>143</v>
      </c>
      <c r="B511" t="s">
        <v>183</v>
      </c>
      <c r="C511" s="137" t="s">
        <v>17</v>
      </c>
      <c r="D511" s="137" t="s">
        <v>17</v>
      </c>
      <c r="E511">
        <v>1981</v>
      </c>
      <c r="F511">
        <v>1</v>
      </c>
      <c r="G511">
        <v>4</v>
      </c>
      <c r="H511">
        <v>18.149999999999999</v>
      </c>
      <c r="I511">
        <v>2</v>
      </c>
      <c r="J511" s="14">
        <v>4088</v>
      </c>
      <c r="K511" s="14">
        <v>3451</v>
      </c>
      <c r="L511" s="14" t="s">
        <v>17</v>
      </c>
      <c r="M511" s="14" t="s">
        <v>17</v>
      </c>
      <c r="N511" s="14" t="s">
        <v>17</v>
      </c>
      <c r="O511" s="14" t="s">
        <v>17</v>
      </c>
      <c r="P511" s="14" t="s">
        <v>17</v>
      </c>
      <c r="Q511" s="14" t="s">
        <v>17</v>
      </c>
      <c r="R511" s="14" t="s">
        <v>17</v>
      </c>
      <c r="S511" s="14" t="s">
        <v>17</v>
      </c>
    </row>
    <row r="512" spans="1:19" x14ac:dyDescent="0.2">
      <c r="A512" t="s">
        <v>143</v>
      </c>
      <c r="B512" t="s">
        <v>183</v>
      </c>
      <c r="C512" s="137" t="s">
        <v>17</v>
      </c>
      <c r="D512" s="137" t="s">
        <v>17</v>
      </c>
      <c r="E512">
        <v>1981</v>
      </c>
      <c r="F512">
        <v>1</v>
      </c>
      <c r="G512">
        <v>5</v>
      </c>
      <c r="H512">
        <v>42.47</v>
      </c>
      <c r="I512">
        <v>2.2000000000000002</v>
      </c>
      <c r="J512" s="14">
        <v>3570</v>
      </c>
      <c r="K512" s="14">
        <v>3241</v>
      </c>
      <c r="L512" s="14" t="s">
        <v>17</v>
      </c>
      <c r="M512" s="14" t="s">
        <v>17</v>
      </c>
      <c r="N512" s="14" t="s">
        <v>17</v>
      </c>
      <c r="O512" s="14" t="s">
        <v>17</v>
      </c>
      <c r="P512" s="14" t="s">
        <v>17</v>
      </c>
      <c r="Q512" s="14" t="s">
        <v>17</v>
      </c>
      <c r="R512" s="14" t="s">
        <v>17</v>
      </c>
      <c r="S512" s="14" t="s">
        <v>17</v>
      </c>
    </row>
    <row r="513" spans="1:19" x14ac:dyDescent="0.2">
      <c r="A513" t="s">
        <v>143</v>
      </c>
      <c r="B513" t="s">
        <v>183</v>
      </c>
      <c r="C513" s="137" t="s">
        <v>17</v>
      </c>
      <c r="D513" s="137" t="s">
        <v>17</v>
      </c>
      <c r="E513">
        <v>1981</v>
      </c>
      <c r="F513">
        <v>1</v>
      </c>
      <c r="G513">
        <v>6</v>
      </c>
      <c r="H513">
        <v>38.36</v>
      </c>
      <c r="I513">
        <v>2.4</v>
      </c>
      <c r="J513" s="14">
        <v>3360</v>
      </c>
      <c r="K513" s="14">
        <v>3374</v>
      </c>
      <c r="L513" s="14" t="s">
        <v>17</v>
      </c>
      <c r="M513" s="14" t="s">
        <v>17</v>
      </c>
      <c r="N513" s="14" t="s">
        <v>17</v>
      </c>
      <c r="O513" s="14" t="s">
        <v>17</v>
      </c>
      <c r="P513" s="14" t="s">
        <v>17</v>
      </c>
      <c r="Q513" s="14" t="s">
        <v>17</v>
      </c>
      <c r="R513" s="14" t="s">
        <v>17</v>
      </c>
      <c r="S513" s="14" t="s">
        <v>17</v>
      </c>
    </row>
    <row r="514" spans="1:19" x14ac:dyDescent="0.2">
      <c r="A514" t="s">
        <v>143</v>
      </c>
      <c r="B514" t="s">
        <v>183</v>
      </c>
      <c r="C514" s="137" t="s">
        <v>17</v>
      </c>
      <c r="D514" s="137" t="s">
        <v>17</v>
      </c>
      <c r="E514">
        <v>1981</v>
      </c>
      <c r="F514">
        <v>1</v>
      </c>
      <c r="G514">
        <v>7</v>
      </c>
      <c r="H514">
        <v>41.26</v>
      </c>
      <c r="I514">
        <v>2.6</v>
      </c>
      <c r="J514" s="14">
        <v>3206</v>
      </c>
      <c r="K514" s="14">
        <v>3430</v>
      </c>
      <c r="L514" s="14" t="s">
        <v>17</v>
      </c>
      <c r="M514" s="14" t="s">
        <v>17</v>
      </c>
      <c r="N514" s="14" t="s">
        <v>17</v>
      </c>
      <c r="O514" s="14" t="s">
        <v>17</v>
      </c>
      <c r="P514" s="14" t="s">
        <v>17</v>
      </c>
      <c r="Q514" s="14" t="s">
        <v>17</v>
      </c>
      <c r="R514" s="14" t="s">
        <v>17</v>
      </c>
      <c r="S514" s="14" t="s">
        <v>17</v>
      </c>
    </row>
    <row r="515" spans="1:19" x14ac:dyDescent="0.2">
      <c r="A515" t="s">
        <v>143</v>
      </c>
      <c r="B515" t="s">
        <v>183</v>
      </c>
      <c r="C515" s="137" t="s">
        <v>17</v>
      </c>
      <c r="D515" s="137" t="s">
        <v>17</v>
      </c>
      <c r="E515">
        <v>1981</v>
      </c>
      <c r="F515">
        <v>1</v>
      </c>
      <c r="G515">
        <v>8</v>
      </c>
      <c r="H515">
        <v>34</v>
      </c>
      <c r="I515">
        <v>2.6</v>
      </c>
      <c r="J515" s="14">
        <v>3332</v>
      </c>
      <c r="K515" s="14">
        <v>3388</v>
      </c>
      <c r="L515" s="14" t="s">
        <v>17</v>
      </c>
      <c r="M515" s="14" t="s">
        <v>17</v>
      </c>
      <c r="N515" s="14" t="s">
        <v>17</v>
      </c>
      <c r="O515" s="14" t="s">
        <v>17</v>
      </c>
      <c r="P515" s="14" t="s">
        <v>17</v>
      </c>
      <c r="Q515" s="14" t="s">
        <v>17</v>
      </c>
      <c r="R515" s="14" t="s">
        <v>17</v>
      </c>
      <c r="S515" s="14" t="s">
        <v>17</v>
      </c>
    </row>
    <row r="516" spans="1:19" x14ac:dyDescent="0.2">
      <c r="A516" t="s">
        <v>143</v>
      </c>
      <c r="B516" t="s">
        <v>183</v>
      </c>
      <c r="C516" s="137" t="s">
        <v>17</v>
      </c>
      <c r="D516" s="137" t="s">
        <v>17</v>
      </c>
      <c r="E516">
        <v>1981</v>
      </c>
      <c r="F516">
        <v>1</v>
      </c>
      <c r="G516">
        <v>9</v>
      </c>
      <c r="H516">
        <v>34.97</v>
      </c>
      <c r="I516">
        <v>2.4</v>
      </c>
      <c r="J516" s="14">
        <v>3220</v>
      </c>
      <c r="K516" s="14">
        <v>3780</v>
      </c>
      <c r="L516" s="14" t="s">
        <v>17</v>
      </c>
      <c r="M516" s="14" t="s">
        <v>17</v>
      </c>
      <c r="N516" s="14" t="s">
        <v>17</v>
      </c>
      <c r="O516" s="14" t="s">
        <v>17</v>
      </c>
      <c r="P516" s="14" t="s">
        <v>17</v>
      </c>
      <c r="Q516" s="14" t="s">
        <v>17</v>
      </c>
      <c r="R516" s="14" t="s">
        <v>17</v>
      </c>
      <c r="S516" s="14" t="s">
        <v>17</v>
      </c>
    </row>
    <row r="517" spans="1:19" x14ac:dyDescent="0.2">
      <c r="A517" t="s">
        <v>143</v>
      </c>
      <c r="B517" t="s">
        <v>183</v>
      </c>
      <c r="C517" s="137" t="s">
        <v>17</v>
      </c>
      <c r="D517" s="137" t="s">
        <v>17</v>
      </c>
      <c r="E517">
        <v>1981</v>
      </c>
      <c r="F517">
        <v>1</v>
      </c>
      <c r="G517">
        <v>10</v>
      </c>
      <c r="H517">
        <v>29.77</v>
      </c>
      <c r="I517">
        <v>2.2000000000000002</v>
      </c>
      <c r="J517" s="14">
        <v>3528</v>
      </c>
      <c r="K517" s="14">
        <v>3640</v>
      </c>
      <c r="L517" s="14" t="s">
        <v>17</v>
      </c>
      <c r="M517" s="14" t="s">
        <v>17</v>
      </c>
      <c r="N517" s="14" t="s">
        <v>17</v>
      </c>
      <c r="O517" s="14" t="s">
        <v>17</v>
      </c>
      <c r="P517" s="14" t="s">
        <v>17</v>
      </c>
      <c r="Q517" s="14" t="s">
        <v>17</v>
      </c>
      <c r="R517" s="14" t="s">
        <v>17</v>
      </c>
      <c r="S517" s="14" t="s">
        <v>17</v>
      </c>
    </row>
    <row r="518" spans="1:19" x14ac:dyDescent="0.2">
      <c r="A518" t="s">
        <v>143</v>
      </c>
      <c r="B518" t="s">
        <v>183</v>
      </c>
      <c r="C518" s="137" t="s">
        <v>17</v>
      </c>
      <c r="D518" s="137" t="s">
        <v>17</v>
      </c>
      <c r="E518">
        <v>1981</v>
      </c>
      <c r="F518">
        <v>1</v>
      </c>
      <c r="G518">
        <v>11</v>
      </c>
      <c r="H518">
        <v>40.659999999999997</v>
      </c>
      <c r="I518">
        <v>2.4</v>
      </c>
      <c r="J518" s="14">
        <v>4186</v>
      </c>
      <c r="K518" s="14">
        <v>4158</v>
      </c>
      <c r="L518" s="14" t="s">
        <v>17</v>
      </c>
      <c r="M518" s="14" t="s">
        <v>17</v>
      </c>
      <c r="N518" s="14" t="s">
        <v>17</v>
      </c>
      <c r="O518" s="14" t="s">
        <v>17</v>
      </c>
      <c r="P518" s="14" t="s">
        <v>17</v>
      </c>
      <c r="Q518" s="14" t="s">
        <v>17</v>
      </c>
      <c r="R518" s="14" t="s">
        <v>17</v>
      </c>
      <c r="S518" s="14" t="s">
        <v>17</v>
      </c>
    </row>
    <row r="519" spans="1:19" x14ac:dyDescent="0.2">
      <c r="A519" t="s">
        <v>143</v>
      </c>
      <c r="B519" t="s">
        <v>183</v>
      </c>
      <c r="C519" s="137" t="s">
        <v>17</v>
      </c>
      <c r="D519" s="137" t="s">
        <v>17</v>
      </c>
      <c r="E519">
        <v>1981</v>
      </c>
      <c r="F519">
        <v>1</v>
      </c>
      <c r="G519">
        <v>12</v>
      </c>
      <c r="H519">
        <v>29.64</v>
      </c>
      <c r="I519">
        <v>2.2999999999999998</v>
      </c>
      <c r="J519" s="14">
        <v>4200</v>
      </c>
      <c r="K519" s="14">
        <v>3696</v>
      </c>
      <c r="L519" s="14" t="s">
        <v>17</v>
      </c>
      <c r="M519" s="14" t="s">
        <v>17</v>
      </c>
      <c r="N519" s="14" t="s">
        <v>17</v>
      </c>
      <c r="O519" s="14" t="s">
        <v>17</v>
      </c>
      <c r="P519" s="14" t="s">
        <v>17</v>
      </c>
      <c r="Q519" s="14" t="s">
        <v>17</v>
      </c>
      <c r="R519" s="14" t="s">
        <v>17</v>
      </c>
      <c r="S519" s="14" t="s">
        <v>17</v>
      </c>
    </row>
    <row r="520" spans="1:19" x14ac:dyDescent="0.2">
      <c r="A520" t="s">
        <v>143</v>
      </c>
      <c r="B520" t="s">
        <v>183</v>
      </c>
      <c r="C520" s="137" t="s">
        <v>17</v>
      </c>
      <c r="D520" s="137" t="s">
        <v>17</v>
      </c>
      <c r="E520">
        <v>1981</v>
      </c>
      <c r="F520">
        <v>1</v>
      </c>
      <c r="G520">
        <v>13</v>
      </c>
      <c r="H520">
        <v>38.479999999999997</v>
      </c>
      <c r="I520">
        <v>2.4</v>
      </c>
      <c r="J520" s="14">
        <v>4256</v>
      </c>
      <c r="K520" s="14">
        <v>3591</v>
      </c>
      <c r="L520" s="14" t="s">
        <v>17</v>
      </c>
      <c r="M520" s="14" t="s">
        <v>17</v>
      </c>
      <c r="N520" s="14" t="s">
        <v>17</v>
      </c>
      <c r="O520" s="14" t="s">
        <v>17</v>
      </c>
      <c r="P520" s="14" t="s">
        <v>17</v>
      </c>
      <c r="Q520" s="14" t="s">
        <v>17</v>
      </c>
      <c r="R520" s="14" t="s">
        <v>17</v>
      </c>
      <c r="S520" s="14" t="s">
        <v>17</v>
      </c>
    </row>
    <row r="521" spans="1:19" x14ac:dyDescent="0.2">
      <c r="A521" t="s">
        <v>143</v>
      </c>
      <c r="B521" t="s">
        <v>183</v>
      </c>
      <c r="C521" s="137" t="s">
        <v>17</v>
      </c>
      <c r="D521" s="137" t="s">
        <v>17</v>
      </c>
      <c r="E521">
        <v>1981</v>
      </c>
      <c r="F521">
        <v>1</v>
      </c>
      <c r="G521">
        <v>14</v>
      </c>
      <c r="H521">
        <v>43.92</v>
      </c>
      <c r="I521">
        <v>2.2000000000000002</v>
      </c>
      <c r="J521" s="14">
        <v>3514</v>
      </c>
      <c r="K521" s="14">
        <v>3255</v>
      </c>
      <c r="L521" s="14" t="s">
        <v>17</v>
      </c>
      <c r="M521" s="14" t="s">
        <v>17</v>
      </c>
      <c r="N521" s="14" t="s">
        <v>17</v>
      </c>
      <c r="O521" s="14" t="s">
        <v>17</v>
      </c>
      <c r="P521" s="14" t="s">
        <v>17</v>
      </c>
      <c r="Q521" s="14" t="s">
        <v>17</v>
      </c>
      <c r="R521" s="14" t="s">
        <v>17</v>
      </c>
      <c r="S521" s="14" t="s">
        <v>17</v>
      </c>
    </row>
    <row r="522" spans="1:19" x14ac:dyDescent="0.2">
      <c r="A522" t="s">
        <v>143</v>
      </c>
      <c r="B522" t="s">
        <v>183</v>
      </c>
      <c r="C522" s="137" t="s">
        <v>17</v>
      </c>
      <c r="D522" s="137" t="s">
        <v>17</v>
      </c>
      <c r="E522">
        <v>1981</v>
      </c>
      <c r="F522">
        <v>2</v>
      </c>
      <c r="G522">
        <v>1</v>
      </c>
      <c r="H522">
        <v>18.149999999999999</v>
      </c>
      <c r="I522">
        <v>1.9</v>
      </c>
      <c r="J522" s="14">
        <v>4256</v>
      </c>
      <c r="K522" s="14">
        <v>3815</v>
      </c>
      <c r="L522" s="14" t="s">
        <v>17</v>
      </c>
      <c r="M522" s="14" t="s">
        <v>17</v>
      </c>
      <c r="N522" s="14" t="s">
        <v>17</v>
      </c>
      <c r="O522" s="14" t="s">
        <v>17</v>
      </c>
      <c r="P522" s="14" t="s">
        <v>17</v>
      </c>
      <c r="Q522" s="14" t="s">
        <v>17</v>
      </c>
      <c r="R522" s="14" t="s">
        <v>17</v>
      </c>
      <c r="S522" s="14" t="s">
        <v>17</v>
      </c>
    </row>
    <row r="523" spans="1:19" x14ac:dyDescent="0.2">
      <c r="A523" t="s">
        <v>143</v>
      </c>
      <c r="B523" t="s">
        <v>183</v>
      </c>
      <c r="C523" s="137" t="s">
        <v>17</v>
      </c>
      <c r="D523" s="137" t="s">
        <v>17</v>
      </c>
      <c r="E523">
        <v>1981</v>
      </c>
      <c r="F523">
        <v>2</v>
      </c>
      <c r="G523">
        <v>2</v>
      </c>
      <c r="H523">
        <v>20.329999999999998</v>
      </c>
      <c r="I523">
        <v>1.9</v>
      </c>
      <c r="J523" s="14">
        <v>4298</v>
      </c>
      <c r="K523" s="14">
        <v>3724</v>
      </c>
      <c r="L523" s="14" t="s">
        <v>17</v>
      </c>
      <c r="M523" s="14" t="s">
        <v>17</v>
      </c>
      <c r="N523" s="14" t="s">
        <v>17</v>
      </c>
      <c r="O523" s="14" t="s">
        <v>17</v>
      </c>
      <c r="P523" s="14" t="s">
        <v>17</v>
      </c>
      <c r="Q523" s="14" t="s">
        <v>17</v>
      </c>
      <c r="R523" s="14" t="s">
        <v>17</v>
      </c>
      <c r="S523" s="14" t="s">
        <v>17</v>
      </c>
    </row>
    <row r="524" spans="1:19" x14ac:dyDescent="0.2">
      <c r="A524" t="s">
        <v>143</v>
      </c>
      <c r="B524" t="s">
        <v>183</v>
      </c>
      <c r="C524" s="137" t="s">
        <v>17</v>
      </c>
      <c r="D524" s="137" t="s">
        <v>17</v>
      </c>
      <c r="E524">
        <v>1981</v>
      </c>
      <c r="F524">
        <v>2</v>
      </c>
      <c r="G524">
        <v>3</v>
      </c>
      <c r="H524">
        <v>28.68</v>
      </c>
      <c r="I524">
        <v>1.8</v>
      </c>
      <c r="J524" s="14">
        <v>4634</v>
      </c>
      <c r="K524" s="14">
        <v>4137</v>
      </c>
      <c r="L524" s="14" t="s">
        <v>17</v>
      </c>
      <c r="M524" s="14" t="s">
        <v>17</v>
      </c>
      <c r="N524" s="14" t="s">
        <v>17</v>
      </c>
      <c r="O524" s="14" t="s">
        <v>17</v>
      </c>
      <c r="P524" s="14" t="s">
        <v>17</v>
      </c>
      <c r="Q524" s="14" t="s">
        <v>17</v>
      </c>
      <c r="R524" s="14" t="s">
        <v>17</v>
      </c>
      <c r="S524" s="14" t="s">
        <v>17</v>
      </c>
    </row>
    <row r="525" spans="1:19" x14ac:dyDescent="0.2">
      <c r="A525" t="s">
        <v>143</v>
      </c>
      <c r="B525" t="s">
        <v>183</v>
      </c>
      <c r="C525" s="137" t="s">
        <v>17</v>
      </c>
      <c r="D525" s="137" t="s">
        <v>17</v>
      </c>
      <c r="E525">
        <v>1981</v>
      </c>
      <c r="F525">
        <v>2</v>
      </c>
      <c r="G525">
        <v>4</v>
      </c>
      <c r="H525">
        <v>39.93</v>
      </c>
      <c r="I525">
        <v>2</v>
      </c>
      <c r="J525" s="14">
        <v>4144</v>
      </c>
      <c r="K525" s="14">
        <v>3871</v>
      </c>
      <c r="L525" s="14" t="s">
        <v>17</v>
      </c>
      <c r="M525" s="14" t="s">
        <v>17</v>
      </c>
      <c r="N525" s="14" t="s">
        <v>17</v>
      </c>
      <c r="O525" s="14" t="s">
        <v>17</v>
      </c>
      <c r="P525" s="14" t="s">
        <v>17</v>
      </c>
      <c r="Q525" s="14" t="s">
        <v>17</v>
      </c>
      <c r="R525" s="14" t="s">
        <v>17</v>
      </c>
      <c r="S525" s="14" t="s">
        <v>17</v>
      </c>
    </row>
    <row r="526" spans="1:19" x14ac:dyDescent="0.2">
      <c r="A526" t="s">
        <v>143</v>
      </c>
      <c r="B526" t="s">
        <v>183</v>
      </c>
      <c r="C526" s="137" t="s">
        <v>17</v>
      </c>
      <c r="D526" s="137" t="s">
        <v>17</v>
      </c>
      <c r="E526">
        <v>1981</v>
      </c>
      <c r="F526">
        <v>2</v>
      </c>
      <c r="G526">
        <v>5</v>
      </c>
      <c r="H526">
        <v>19.72</v>
      </c>
      <c r="I526">
        <v>2.9</v>
      </c>
      <c r="J526" s="14">
        <v>4130</v>
      </c>
      <c r="K526" s="14">
        <v>3332</v>
      </c>
      <c r="L526" s="14" t="s">
        <v>17</v>
      </c>
      <c r="M526" s="14" t="s">
        <v>17</v>
      </c>
      <c r="N526" s="14" t="s">
        <v>17</v>
      </c>
      <c r="O526" s="14" t="s">
        <v>17</v>
      </c>
      <c r="P526" s="14" t="s">
        <v>17</v>
      </c>
      <c r="Q526" s="14" t="s">
        <v>17</v>
      </c>
      <c r="R526" s="14" t="s">
        <v>17</v>
      </c>
      <c r="S526" s="14" t="s">
        <v>17</v>
      </c>
    </row>
    <row r="527" spans="1:19" x14ac:dyDescent="0.2">
      <c r="A527" t="s">
        <v>143</v>
      </c>
      <c r="B527" t="s">
        <v>183</v>
      </c>
      <c r="C527" s="137" t="s">
        <v>17</v>
      </c>
      <c r="D527" s="137" t="s">
        <v>17</v>
      </c>
      <c r="E527">
        <v>1981</v>
      </c>
      <c r="F527">
        <v>2</v>
      </c>
      <c r="G527">
        <v>6</v>
      </c>
      <c r="H527">
        <v>41.62</v>
      </c>
      <c r="I527">
        <v>2.6</v>
      </c>
      <c r="J527" s="14">
        <v>3584</v>
      </c>
      <c r="K527" s="14">
        <v>3381</v>
      </c>
      <c r="L527" s="14" t="s">
        <v>17</v>
      </c>
      <c r="M527" s="14" t="s">
        <v>17</v>
      </c>
      <c r="N527" s="14" t="s">
        <v>17</v>
      </c>
      <c r="O527" s="14" t="s">
        <v>17</v>
      </c>
      <c r="P527" s="14" t="s">
        <v>17</v>
      </c>
      <c r="Q527" s="14" t="s">
        <v>17</v>
      </c>
      <c r="R527" s="14" t="s">
        <v>17</v>
      </c>
      <c r="S527" s="14" t="s">
        <v>17</v>
      </c>
    </row>
    <row r="528" spans="1:19" x14ac:dyDescent="0.2">
      <c r="A528" t="s">
        <v>143</v>
      </c>
      <c r="B528" t="s">
        <v>183</v>
      </c>
      <c r="C528" s="137" t="s">
        <v>17</v>
      </c>
      <c r="D528" s="137" t="s">
        <v>17</v>
      </c>
      <c r="E528">
        <v>1981</v>
      </c>
      <c r="F528">
        <v>2</v>
      </c>
      <c r="G528">
        <v>7</v>
      </c>
      <c r="H528">
        <v>42.23</v>
      </c>
      <c r="I528">
        <v>2.6</v>
      </c>
      <c r="J528" s="14">
        <v>3780</v>
      </c>
      <c r="K528" s="14">
        <v>3528</v>
      </c>
      <c r="L528" s="14" t="s">
        <v>17</v>
      </c>
      <c r="M528" s="14" t="s">
        <v>17</v>
      </c>
      <c r="N528" s="14" t="s">
        <v>17</v>
      </c>
      <c r="O528" s="14" t="s">
        <v>17</v>
      </c>
      <c r="P528" s="14" t="s">
        <v>17</v>
      </c>
      <c r="Q528" s="14" t="s">
        <v>17</v>
      </c>
      <c r="R528" s="14" t="s">
        <v>17</v>
      </c>
      <c r="S528" s="14" t="s">
        <v>17</v>
      </c>
    </row>
    <row r="529" spans="1:19" x14ac:dyDescent="0.2">
      <c r="A529" t="s">
        <v>143</v>
      </c>
      <c r="B529" t="s">
        <v>183</v>
      </c>
      <c r="C529" s="137" t="s">
        <v>17</v>
      </c>
      <c r="D529" s="137" t="s">
        <v>17</v>
      </c>
      <c r="E529">
        <v>1981</v>
      </c>
      <c r="F529">
        <v>2</v>
      </c>
      <c r="G529">
        <v>8</v>
      </c>
      <c r="H529">
        <v>36.54</v>
      </c>
      <c r="I529">
        <v>2.2999999999999998</v>
      </c>
      <c r="J529" s="14">
        <v>2926</v>
      </c>
      <c r="K529" s="14">
        <v>2870</v>
      </c>
      <c r="L529" s="14" t="s">
        <v>17</v>
      </c>
      <c r="M529" s="14" t="s">
        <v>17</v>
      </c>
      <c r="N529" s="14" t="s">
        <v>17</v>
      </c>
      <c r="O529" s="14" t="s">
        <v>17</v>
      </c>
      <c r="P529" s="14" t="s">
        <v>17</v>
      </c>
      <c r="Q529" s="14" t="s">
        <v>17</v>
      </c>
      <c r="R529" s="14" t="s">
        <v>17</v>
      </c>
      <c r="S529" s="14" t="s">
        <v>17</v>
      </c>
    </row>
    <row r="530" spans="1:19" x14ac:dyDescent="0.2">
      <c r="A530" t="s">
        <v>143</v>
      </c>
      <c r="B530" t="s">
        <v>183</v>
      </c>
      <c r="C530" s="137" t="s">
        <v>17</v>
      </c>
      <c r="D530" s="137" t="s">
        <v>17</v>
      </c>
      <c r="E530">
        <v>1981</v>
      </c>
      <c r="F530">
        <v>2</v>
      </c>
      <c r="G530">
        <v>9</v>
      </c>
      <c r="H530">
        <v>34.61</v>
      </c>
      <c r="I530">
        <v>2.4</v>
      </c>
      <c r="J530" s="14">
        <v>3528</v>
      </c>
      <c r="K530" s="14">
        <v>3479</v>
      </c>
      <c r="L530" s="14" t="s">
        <v>17</v>
      </c>
      <c r="M530" s="14" t="s">
        <v>17</v>
      </c>
      <c r="N530" s="14" t="s">
        <v>17</v>
      </c>
      <c r="O530" s="14" t="s">
        <v>17</v>
      </c>
      <c r="P530" s="14" t="s">
        <v>17</v>
      </c>
      <c r="Q530" s="14" t="s">
        <v>17</v>
      </c>
      <c r="R530" s="14" t="s">
        <v>17</v>
      </c>
      <c r="S530" s="14" t="s">
        <v>17</v>
      </c>
    </row>
    <row r="531" spans="1:19" x14ac:dyDescent="0.2">
      <c r="A531" t="s">
        <v>143</v>
      </c>
      <c r="B531" t="s">
        <v>183</v>
      </c>
      <c r="C531" s="137" t="s">
        <v>17</v>
      </c>
      <c r="D531" s="137" t="s">
        <v>17</v>
      </c>
      <c r="E531">
        <v>1981</v>
      </c>
      <c r="F531">
        <v>2</v>
      </c>
      <c r="G531">
        <v>10</v>
      </c>
      <c r="H531">
        <v>39.08</v>
      </c>
      <c r="I531">
        <v>2.2999999999999998</v>
      </c>
      <c r="J531" s="14">
        <v>3500</v>
      </c>
      <c r="K531" s="14">
        <v>3409</v>
      </c>
      <c r="L531" s="14" t="s">
        <v>17</v>
      </c>
      <c r="M531" s="14" t="s">
        <v>17</v>
      </c>
      <c r="N531" s="14" t="s">
        <v>17</v>
      </c>
      <c r="O531" s="14" t="s">
        <v>17</v>
      </c>
      <c r="P531" s="14" t="s">
        <v>17</v>
      </c>
      <c r="Q531" s="14" t="s">
        <v>17</v>
      </c>
      <c r="R531" s="14" t="s">
        <v>17</v>
      </c>
      <c r="S531" s="14" t="s">
        <v>17</v>
      </c>
    </row>
    <row r="532" spans="1:19" x14ac:dyDescent="0.2">
      <c r="A532" t="s">
        <v>143</v>
      </c>
      <c r="B532" t="s">
        <v>183</v>
      </c>
      <c r="C532" s="137" t="s">
        <v>17</v>
      </c>
      <c r="D532" s="137" t="s">
        <v>17</v>
      </c>
      <c r="E532">
        <v>1981</v>
      </c>
      <c r="F532">
        <v>2</v>
      </c>
      <c r="G532">
        <v>11</v>
      </c>
      <c r="H532">
        <v>41.26</v>
      </c>
      <c r="I532">
        <v>2.2000000000000002</v>
      </c>
      <c r="J532" s="14">
        <v>3374</v>
      </c>
      <c r="K532" s="14">
        <v>3486</v>
      </c>
      <c r="L532" s="14" t="s">
        <v>17</v>
      </c>
      <c r="M532" s="14" t="s">
        <v>17</v>
      </c>
      <c r="N532" s="14" t="s">
        <v>17</v>
      </c>
      <c r="O532" s="14" t="s">
        <v>17</v>
      </c>
      <c r="P532" s="14" t="s">
        <v>17</v>
      </c>
      <c r="Q532" s="14" t="s">
        <v>17</v>
      </c>
      <c r="R532" s="14" t="s">
        <v>17</v>
      </c>
      <c r="S532" s="14" t="s">
        <v>17</v>
      </c>
    </row>
    <row r="533" spans="1:19" x14ac:dyDescent="0.2">
      <c r="A533" t="s">
        <v>143</v>
      </c>
      <c r="B533" t="s">
        <v>183</v>
      </c>
      <c r="C533" s="137" t="s">
        <v>17</v>
      </c>
      <c r="D533" s="137" t="s">
        <v>17</v>
      </c>
      <c r="E533">
        <v>1981</v>
      </c>
      <c r="F533">
        <v>2</v>
      </c>
      <c r="G533">
        <v>12</v>
      </c>
      <c r="H533">
        <v>43.08</v>
      </c>
      <c r="I533">
        <v>2.1</v>
      </c>
      <c r="J533" s="14">
        <v>2800</v>
      </c>
      <c r="K533" s="14">
        <v>3605</v>
      </c>
      <c r="L533" s="14" t="s">
        <v>17</v>
      </c>
      <c r="M533" s="14" t="s">
        <v>17</v>
      </c>
      <c r="N533" s="14" t="s">
        <v>17</v>
      </c>
      <c r="O533" s="14" t="s">
        <v>17</v>
      </c>
      <c r="P533" s="14" t="s">
        <v>17</v>
      </c>
      <c r="Q533" s="14" t="s">
        <v>17</v>
      </c>
      <c r="R533" s="14" t="s">
        <v>17</v>
      </c>
      <c r="S533" s="14" t="s">
        <v>17</v>
      </c>
    </row>
    <row r="534" spans="1:19" x14ac:dyDescent="0.2">
      <c r="A534" t="s">
        <v>143</v>
      </c>
      <c r="B534" t="s">
        <v>183</v>
      </c>
      <c r="C534" s="137" t="s">
        <v>17</v>
      </c>
      <c r="D534" s="137" t="s">
        <v>17</v>
      </c>
      <c r="E534">
        <v>1981</v>
      </c>
      <c r="F534">
        <v>2</v>
      </c>
      <c r="G534">
        <v>13</v>
      </c>
      <c r="H534">
        <v>44.04</v>
      </c>
      <c r="I534">
        <v>2.4</v>
      </c>
      <c r="J534" s="14">
        <v>3094</v>
      </c>
      <c r="K534" s="14">
        <v>3703</v>
      </c>
      <c r="L534" s="14" t="s">
        <v>17</v>
      </c>
      <c r="M534" s="14" t="s">
        <v>17</v>
      </c>
      <c r="N534" s="14" t="s">
        <v>17</v>
      </c>
      <c r="O534" s="14" t="s">
        <v>17</v>
      </c>
      <c r="P534" s="14" t="s">
        <v>17</v>
      </c>
      <c r="Q534" s="14" t="s">
        <v>17</v>
      </c>
      <c r="R534" s="14" t="s">
        <v>17</v>
      </c>
      <c r="S534" s="14" t="s">
        <v>17</v>
      </c>
    </row>
    <row r="535" spans="1:19" x14ac:dyDescent="0.2">
      <c r="A535" t="s">
        <v>143</v>
      </c>
      <c r="B535" t="s">
        <v>183</v>
      </c>
      <c r="C535" s="137" t="s">
        <v>17</v>
      </c>
      <c r="D535" s="137" t="s">
        <v>17</v>
      </c>
      <c r="E535">
        <v>1981</v>
      </c>
      <c r="F535">
        <v>2</v>
      </c>
      <c r="G535">
        <v>14</v>
      </c>
      <c r="H535">
        <v>44.16</v>
      </c>
      <c r="I535">
        <v>2.2999999999999998</v>
      </c>
      <c r="J535" s="14">
        <v>2744</v>
      </c>
      <c r="K535" s="14">
        <v>3178</v>
      </c>
      <c r="L535" s="14" t="s">
        <v>17</v>
      </c>
      <c r="M535" s="14" t="s">
        <v>17</v>
      </c>
      <c r="N535" s="14" t="s">
        <v>17</v>
      </c>
      <c r="O535" s="14" t="s">
        <v>17</v>
      </c>
      <c r="P535" s="14" t="s">
        <v>17</v>
      </c>
      <c r="Q535" s="14" t="s">
        <v>17</v>
      </c>
      <c r="R535" s="14" t="s">
        <v>17</v>
      </c>
      <c r="S535" s="14" t="s">
        <v>17</v>
      </c>
    </row>
    <row r="536" spans="1:19" x14ac:dyDescent="0.2">
      <c r="A536" t="s">
        <v>143</v>
      </c>
      <c r="B536" t="s">
        <v>183</v>
      </c>
      <c r="C536" s="137" t="s">
        <v>17</v>
      </c>
      <c r="D536" s="137" t="s">
        <v>17</v>
      </c>
      <c r="E536">
        <v>1981</v>
      </c>
      <c r="F536">
        <v>3</v>
      </c>
      <c r="G536">
        <v>1</v>
      </c>
      <c r="H536">
        <v>23.11</v>
      </c>
      <c r="I536">
        <v>2.6</v>
      </c>
      <c r="J536" s="14">
        <v>3850</v>
      </c>
      <c r="K536" s="14">
        <v>3871</v>
      </c>
      <c r="L536" s="14" t="s">
        <v>17</v>
      </c>
      <c r="M536" s="14" t="s">
        <v>17</v>
      </c>
      <c r="N536" s="14" t="s">
        <v>17</v>
      </c>
      <c r="O536" s="14" t="s">
        <v>17</v>
      </c>
      <c r="P536" s="14" t="s">
        <v>17</v>
      </c>
      <c r="Q536" s="14" t="s">
        <v>17</v>
      </c>
      <c r="R536" s="14" t="s">
        <v>17</v>
      </c>
      <c r="S536" s="14" t="s">
        <v>17</v>
      </c>
    </row>
    <row r="537" spans="1:19" x14ac:dyDescent="0.2">
      <c r="A537" t="s">
        <v>143</v>
      </c>
      <c r="B537" t="s">
        <v>183</v>
      </c>
      <c r="C537" s="137" t="s">
        <v>17</v>
      </c>
      <c r="D537" s="137" t="s">
        <v>17</v>
      </c>
      <c r="E537">
        <v>1981</v>
      </c>
      <c r="F537">
        <v>3</v>
      </c>
      <c r="G537">
        <v>2</v>
      </c>
      <c r="H537">
        <v>21.42</v>
      </c>
      <c r="I537">
        <v>2.4</v>
      </c>
      <c r="J537" s="14">
        <v>4550</v>
      </c>
      <c r="K537" s="14">
        <v>4277</v>
      </c>
      <c r="L537" s="14" t="s">
        <v>17</v>
      </c>
      <c r="M537" s="14" t="s">
        <v>17</v>
      </c>
      <c r="N537" s="14" t="s">
        <v>17</v>
      </c>
      <c r="O537" s="14" t="s">
        <v>17</v>
      </c>
      <c r="P537" s="14" t="s">
        <v>17</v>
      </c>
      <c r="Q537" s="14" t="s">
        <v>17</v>
      </c>
      <c r="R537" s="14" t="s">
        <v>17</v>
      </c>
      <c r="S537" s="14" t="s">
        <v>17</v>
      </c>
    </row>
    <row r="538" spans="1:19" x14ac:dyDescent="0.2">
      <c r="A538" t="s">
        <v>143</v>
      </c>
      <c r="B538" t="s">
        <v>183</v>
      </c>
      <c r="C538" s="137" t="s">
        <v>17</v>
      </c>
      <c r="D538" s="137" t="s">
        <v>17</v>
      </c>
      <c r="E538">
        <v>1981</v>
      </c>
      <c r="F538">
        <v>3</v>
      </c>
      <c r="G538">
        <v>3</v>
      </c>
      <c r="H538">
        <v>33.520000000000003</v>
      </c>
      <c r="I538">
        <v>1.9</v>
      </c>
      <c r="J538" s="14">
        <v>4410</v>
      </c>
      <c r="K538" s="14">
        <v>3990</v>
      </c>
      <c r="L538" s="14" t="s">
        <v>17</v>
      </c>
      <c r="M538" s="14" t="s">
        <v>17</v>
      </c>
      <c r="N538" s="14" t="s">
        <v>17</v>
      </c>
      <c r="O538" s="14" t="s">
        <v>17</v>
      </c>
      <c r="P538" s="14" t="s">
        <v>17</v>
      </c>
      <c r="Q538" s="14" t="s">
        <v>17</v>
      </c>
      <c r="R538" s="14" t="s">
        <v>17</v>
      </c>
      <c r="S538" s="14" t="s">
        <v>17</v>
      </c>
    </row>
    <row r="539" spans="1:19" x14ac:dyDescent="0.2">
      <c r="A539" t="s">
        <v>143</v>
      </c>
      <c r="B539" t="s">
        <v>183</v>
      </c>
      <c r="C539" s="137" t="s">
        <v>17</v>
      </c>
      <c r="D539" s="137" t="s">
        <v>17</v>
      </c>
      <c r="E539">
        <v>1981</v>
      </c>
      <c r="F539">
        <v>3</v>
      </c>
      <c r="G539">
        <v>4</v>
      </c>
      <c r="H539">
        <v>38.479999999999997</v>
      </c>
      <c r="I539">
        <v>2.2000000000000002</v>
      </c>
      <c r="J539" s="14">
        <v>3836</v>
      </c>
      <c r="K539" s="14">
        <v>3276</v>
      </c>
      <c r="L539" s="14" t="s">
        <v>17</v>
      </c>
      <c r="M539" s="14" t="s">
        <v>17</v>
      </c>
      <c r="N539" s="14" t="s">
        <v>17</v>
      </c>
      <c r="O539" s="14" t="s">
        <v>17</v>
      </c>
      <c r="P539" s="14" t="s">
        <v>17</v>
      </c>
      <c r="Q539" s="14" t="s">
        <v>17</v>
      </c>
      <c r="R539" s="14" t="s">
        <v>17</v>
      </c>
      <c r="S539" s="14" t="s">
        <v>17</v>
      </c>
    </row>
    <row r="540" spans="1:19" x14ac:dyDescent="0.2">
      <c r="A540" t="s">
        <v>143</v>
      </c>
      <c r="B540" t="s">
        <v>183</v>
      </c>
      <c r="C540" s="137" t="s">
        <v>17</v>
      </c>
      <c r="D540" s="137" t="s">
        <v>17</v>
      </c>
      <c r="E540">
        <v>1981</v>
      </c>
      <c r="F540">
        <v>3</v>
      </c>
      <c r="G540">
        <v>5</v>
      </c>
      <c r="H540">
        <v>41.74</v>
      </c>
      <c r="I540">
        <v>2.2999999999999998</v>
      </c>
      <c r="J540" s="14">
        <v>4284</v>
      </c>
      <c r="K540" s="14">
        <v>3416</v>
      </c>
      <c r="L540" s="14" t="s">
        <v>17</v>
      </c>
      <c r="M540" s="14" t="s">
        <v>17</v>
      </c>
      <c r="N540" s="14" t="s">
        <v>17</v>
      </c>
      <c r="O540" s="14" t="s">
        <v>17</v>
      </c>
      <c r="P540" s="14" t="s">
        <v>17</v>
      </c>
      <c r="Q540" s="14" t="s">
        <v>17</v>
      </c>
      <c r="R540" s="14" t="s">
        <v>17</v>
      </c>
      <c r="S540" s="14" t="s">
        <v>17</v>
      </c>
    </row>
    <row r="541" spans="1:19" x14ac:dyDescent="0.2">
      <c r="A541" t="s">
        <v>143</v>
      </c>
      <c r="B541" t="s">
        <v>183</v>
      </c>
      <c r="C541" s="137" t="s">
        <v>17</v>
      </c>
      <c r="D541" s="137" t="s">
        <v>17</v>
      </c>
      <c r="E541">
        <v>1981</v>
      </c>
      <c r="F541">
        <v>3</v>
      </c>
      <c r="G541">
        <v>6</v>
      </c>
      <c r="H541">
        <v>35.090000000000003</v>
      </c>
      <c r="I541">
        <v>2.6</v>
      </c>
      <c r="J541" s="14">
        <v>3640</v>
      </c>
      <c r="K541" s="14">
        <v>3542</v>
      </c>
      <c r="L541" s="14" t="s">
        <v>17</v>
      </c>
      <c r="M541" s="14" t="s">
        <v>17</v>
      </c>
      <c r="N541" s="14" t="s">
        <v>17</v>
      </c>
      <c r="O541" s="14" t="s">
        <v>17</v>
      </c>
      <c r="P541" s="14" t="s">
        <v>17</v>
      </c>
      <c r="Q541" s="14" t="s">
        <v>17</v>
      </c>
      <c r="R541" s="14" t="s">
        <v>17</v>
      </c>
      <c r="S541" s="14" t="s">
        <v>17</v>
      </c>
    </row>
    <row r="542" spans="1:19" x14ac:dyDescent="0.2">
      <c r="A542" t="s">
        <v>143</v>
      </c>
      <c r="B542" t="s">
        <v>183</v>
      </c>
      <c r="C542" s="137" t="s">
        <v>17</v>
      </c>
      <c r="D542" s="137" t="s">
        <v>17</v>
      </c>
      <c r="E542">
        <v>1981</v>
      </c>
      <c r="F542">
        <v>3</v>
      </c>
      <c r="G542">
        <v>7</v>
      </c>
      <c r="H542">
        <v>38.24</v>
      </c>
      <c r="I542">
        <v>2.8</v>
      </c>
      <c r="J542" s="14">
        <v>3290</v>
      </c>
      <c r="K542" s="14">
        <v>2828</v>
      </c>
      <c r="L542" s="14" t="s">
        <v>17</v>
      </c>
      <c r="M542" s="14" t="s">
        <v>17</v>
      </c>
      <c r="N542" s="14" t="s">
        <v>17</v>
      </c>
      <c r="O542" s="14" t="s">
        <v>17</v>
      </c>
      <c r="P542" s="14" t="s">
        <v>17</v>
      </c>
      <c r="Q542" s="14" t="s">
        <v>17</v>
      </c>
      <c r="R542" s="14" t="s">
        <v>17</v>
      </c>
      <c r="S542" s="14" t="s">
        <v>17</v>
      </c>
    </row>
    <row r="543" spans="1:19" x14ac:dyDescent="0.2">
      <c r="A543" t="s">
        <v>143</v>
      </c>
      <c r="B543" t="s">
        <v>183</v>
      </c>
      <c r="C543" s="137" t="s">
        <v>17</v>
      </c>
      <c r="D543" s="137" t="s">
        <v>17</v>
      </c>
      <c r="E543">
        <v>1981</v>
      </c>
      <c r="F543">
        <v>3</v>
      </c>
      <c r="G543">
        <v>8</v>
      </c>
      <c r="H543">
        <v>34.85</v>
      </c>
      <c r="I543">
        <v>2.6</v>
      </c>
      <c r="J543" s="14">
        <v>3808</v>
      </c>
      <c r="K543" s="14">
        <v>3311</v>
      </c>
      <c r="L543" s="14" t="s">
        <v>17</v>
      </c>
      <c r="M543" s="14" t="s">
        <v>17</v>
      </c>
      <c r="N543" s="14" t="s">
        <v>17</v>
      </c>
      <c r="O543" s="14" t="s">
        <v>17</v>
      </c>
      <c r="P543" s="14" t="s">
        <v>17</v>
      </c>
      <c r="Q543" s="14" t="s">
        <v>17</v>
      </c>
      <c r="R543" s="14" t="s">
        <v>17</v>
      </c>
      <c r="S543" s="14" t="s">
        <v>17</v>
      </c>
    </row>
    <row r="544" spans="1:19" x14ac:dyDescent="0.2">
      <c r="A544" t="s">
        <v>143</v>
      </c>
      <c r="B544" t="s">
        <v>183</v>
      </c>
      <c r="C544" s="137" t="s">
        <v>17</v>
      </c>
      <c r="D544" s="137" t="s">
        <v>17</v>
      </c>
      <c r="E544">
        <v>1981</v>
      </c>
      <c r="F544">
        <v>3</v>
      </c>
      <c r="G544">
        <v>9</v>
      </c>
      <c r="H544">
        <v>38.24</v>
      </c>
      <c r="I544">
        <v>2.2999999999999998</v>
      </c>
      <c r="J544" s="14">
        <v>3808</v>
      </c>
      <c r="K544" s="14">
        <v>3178</v>
      </c>
      <c r="L544" s="14" t="s">
        <v>17</v>
      </c>
      <c r="M544" s="14" t="s">
        <v>17</v>
      </c>
      <c r="N544" s="14" t="s">
        <v>17</v>
      </c>
      <c r="O544" s="14" t="s">
        <v>17</v>
      </c>
      <c r="P544" s="14" t="s">
        <v>17</v>
      </c>
      <c r="Q544" s="14" t="s">
        <v>17</v>
      </c>
      <c r="R544" s="14" t="s">
        <v>17</v>
      </c>
      <c r="S544" s="14" t="s">
        <v>17</v>
      </c>
    </row>
    <row r="545" spans="1:19" x14ac:dyDescent="0.2">
      <c r="A545" t="s">
        <v>143</v>
      </c>
      <c r="B545" t="s">
        <v>183</v>
      </c>
      <c r="C545" s="137" t="s">
        <v>17</v>
      </c>
      <c r="D545" s="137" t="s">
        <v>17</v>
      </c>
      <c r="E545">
        <v>1981</v>
      </c>
      <c r="F545">
        <v>3</v>
      </c>
      <c r="G545">
        <v>10</v>
      </c>
      <c r="H545">
        <v>37.270000000000003</v>
      </c>
      <c r="I545">
        <v>2.2999999999999998</v>
      </c>
      <c r="J545" s="14">
        <v>4340</v>
      </c>
      <c r="K545" s="14">
        <v>3710</v>
      </c>
      <c r="L545" s="14" t="s">
        <v>17</v>
      </c>
      <c r="M545" s="14" t="s">
        <v>17</v>
      </c>
      <c r="N545" s="14" t="s">
        <v>17</v>
      </c>
      <c r="O545" s="14" t="s">
        <v>17</v>
      </c>
      <c r="P545" s="14" t="s">
        <v>17</v>
      </c>
      <c r="Q545" s="14" t="s">
        <v>17</v>
      </c>
      <c r="R545" s="14" t="s">
        <v>17</v>
      </c>
      <c r="S545" s="14" t="s">
        <v>17</v>
      </c>
    </row>
    <row r="546" spans="1:19" x14ac:dyDescent="0.2">
      <c r="A546" t="s">
        <v>143</v>
      </c>
      <c r="B546" t="s">
        <v>183</v>
      </c>
      <c r="C546" s="137" t="s">
        <v>17</v>
      </c>
      <c r="D546" s="137" t="s">
        <v>17</v>
      </c>
      <c r="E546">
        <v>1981</v>
      </c>
      <c r="F546">
        <v>3</v>
      </c>
      <c r="G546">
        <v>11</v>
      </c>
      <c r="H546">
        <v>44.16</v>
      </c>
      <c r="I546">
        <v>2.2999999999999998</v>
      </c>
      <c r="J546" s="14">
        <v>4382</v>
      </c>
      <c r="K546" s="14">
        <v>3360</v>
      </c>
      <c r="L546" s="14" t="s">
        <v>17</v>
      </c>
      <c r="M546" s="14" t="s">
        <v>17</v>
      </c>
      <c r="N546" s="14" t="s">
        <v>17</v>
      </c>
      <c r="O546" s="14" t="s">
        <v>17</v>
      </c>
      <c r="P546" s="14" t="s">
        <v>17</v>
      </c>
      <c r="Q546" s="14" t="s">
        <v>17</v>
      </c>
      <c r="R546" s="14" t="s">
        <v>17</v>
      </c>
      <c r="S546" s="14" t="s">
        <v>17</v>
      </c>
    </row>
    <row r="547" spans="1:19" x14ac:dyDescent="0.2">
      <c r="A547" t="s">
        <v>143</v>
      </c>
      <c r="B547" t="s">
        <v>183</v>
      </c>
      <c r="C547" s="137" t="s">
        <v>17</v>
      </c>
      <c r="D547" s="137" t="s">
        <v>17</v>
      </c>
      <c r="E547">
        <v>1981</v>
      </c>
      <c r="F547">
        <v>3</v>
      </c>
      <c r="G547">
        <v>12</v>
      </c>
      <c r="H547">
        <v>35.94</v>
      </c>
      <c r="I547">
        <v>2.2999999999999998</v>
      </c>
      <c r="J547" s="14">
        <v>4382</v>
      </c>
      <c r="K547" s="14">
        <v>3465</v>
      </c>
      <c r="L547" s="14" t="s">
        <v>17</v>
      </c>
      <c r="M547" s="14" t="s">
        <v>17</v>
      </c>
      <c r="N547" s="14" t="s">
        <v>17</v>
      </c>
      <c r="O547" s="14" t="s">
        <v>17</v>
      </c>
      <c r="P547" s="14" t="s">
        <v>17</v>
      </c>
      <c r="Q547" s="14" t="s">
        <v>17</v>
      </c>
      <c r="R547" s="14" t="s">
        <v>17</v>
      </c>
      <c r="S547" s="14" t="s">
        <v>17</v>
      </c>
    </row>
    <row r="548" spans="1:19" x14ac:dyDescent="0.2">
      <c r="A548" t="s">
        <v>143</v>
      </c>
      <c r="B548" t="s">
        <v>183</v>
      </c>
      <c r="C548" s="137" t="s">
        <v>17</v>
      </c>
      <c r="D548" s="137" t="s">
        <v>17</v>
      </c>
      <c r="E548">
        <v>1981</v>
      </c>
      <c r="F548">
        <v>3</v>
      </c>
      <c r="G548">
        <v>13</v>
      </c>
      <c r="H548">
        <v>36.659999999999997</v>
      </c>
      <c r="I548">
        <v>2.8</v>
      </c>
      <c r="J548" s="14">
        <v>4102</v>
      </c>
      <c r="K548" s="14">
        <v>3640</v>
      </c>
      <c r="L548" s="14" t="s">
        <v>17</v>
      </c>
      <c r="M548" s="14" t="s">
        <v>17</v>
      </c>
      <c r="N548" s="14" t="s">
        <v>17</v>
      </c>
      <c r="O548" s="14" t="s">
        <v>17</v>
      </c>
      <c r="P548" s="14" t="s">
        <v>17</v>
      </c>
      <c r="Q548" s="14" t="s">
        <v>17</v>
      </c>
      <c r="R548" s="14" t="s">
        <v>17</v>
      </c>
      <c r="S548" s="14" t="s">
        <v>17</v>
      </c>
    </row>
    <row r="549" spans="1:19" x14ac:dyDescent="0.2">
      <c r="A549" t="s">
        <v>143</v>
      </c>
      <c r="B549" t="s">
        <v>183</v>
      </c>
      <c r="C549" s="137" t="s">
        <v>17</v>
      </c>
      <c r="D549" s="137" t="s">
        <v>17</v>
      </c>
      <c r="E549">
        <v>1981</v>
      </c>
      <c r="F549">
        <v>3</v>
      </c>
      <c r="G549">
        <v>14</v>
      </c>
      <c r="H549">
        <v>42.95</v>
      </c>
      <c r="I549">
        <v>2.2000000000000002</v>
      </c>
      <c r="J549" s="14">
        <v>3402</v>
      </c>
      <c r="K549" s="14">
        <v>3682</v>
      </c>
      <c r="L549" s="14" t="s">
        <v>17</v>
      </c>
      <c r="M549" s="14" t="s">
        <v>17</v>
      </c>
      <c r="N549" s="14" t="s">
        <v>17</v>
      </c>
      <c r="O549" s="14" t="s">
        <v>17</v>
      </c>
      <c r="P549" s="14" t="s">
        <v>17</v>
      </c>
      <c r="Q549" s="14" t="s">
        <v>17</v>
      </c>
      <c r="R549" s="14" t="s">
        <v>17</v>
      </c>
      <c r="S549" s="14" t="s">
        <v>17</v>
      </c>
    </row>
    <row r="550" spans="1:19" x14ac:dyDescent="0.2">
      <c r="A550" t="s">
        <v>143</v>
      </c>
      <c r="B550" t="s">
        <v>183</v>
      </c>
      <c r="C550" s="137" t="s">
        <v>17</v>
      </c>
      <c r="D550" s="137" t="s">
        <v>17</v>
      </c>
      <c r="E550">
        <v>1981</v>
      </c>
      <c r="F550">
        <v>4</v>
      </c>
      <c r="G550">
        <v>1</v>
      </c>
      <c r="H550">
        <v>24.93</v>
      </c>
      <c r="I550">
        <v>2</v>
      </c>
      <c r="J550" s="14">
        <v>3836</v>
      </c>
      <c r="K550" s="14">
        <v>3969</v>
      </c>
      <c r="L550" s="14" t="s">
        <v>17</v>
      </c>
      <c r="M550" s="14" t="s">
        <v>17</v>
      </c>
      <c r="N550" s="14" t="s">
        <v>17</v>
      </c>
      <c r="O550" s="14" t="s">
        <v>17</v>
      </c>
      <c r="P550" s="14" t="s">
        <v>17</v>
      </c>
      <c r="Q550" s="14" t="s">
        <v>17</v>
      </c>
      <c r="R550" s="14" t="s">
        <v>17</v>
      </c>
      <c r="S550" s="14" t="s">
        <v>17</v>
      </c>
    </row>
    <row r="551" spans="1:19" x14ac:dyDescent="0.2">
      <c r="A551" t="s">
        <v>143</v>
      </c>
      <c r="B551" t="s">
        <v>183</v>
      </c>
      <c r="C551" s="137" t="s">
        <v>17</v>
      </c>
      <c r="D551" s="137" t="s">
        <v>17</v>
      </c>
      <c r="E551">
        <v>1981</v>
      </c>
      <c r="F551">
        <v>4</v>
      </c>
      <c r="G551">
        <v>2</v>
      </c>
      <c r="H551">
        <v>16.82</v>
      </c>
      <c r="I551">
        <v>1.8</v>
      </c>
      <c r="J551" s="14">
        <v>3668</v>
      </c>
      <c r="K551" s="14">
        <v>3969</v>
      </c>
      <c r="L551" s="14" t="s">
        <v>17</v>
      </c>
      <c r="M551" s="14" t="s">
        <v>17</v>
      </c>
      <c r="N551" s="14" t="s">
        <v>17</v>
      </c>
      <c r="O551" s="14" t="s">
        <v>17</v>
      </c>
      <c r="P551" s="14" t="s">
        <v>17</v>
      </c>
      <c r="Q551" s="14" t="s">
        <v>17</v>
      </c>
      <c r="R551" s="14" t="s">
        <v>17</v>
      </c>
      <c r="S551" s="14" t="s">
        <v>17</v>
      </c>
    </row>
    <row r="552" spans="1:19" x14ac:dyDescent="0.2">
      <c r="A552" t="s">
        <v>143</v>
      </c>
      <c r="B552" t="s">
        <v>183</v>
      </c>
      <c r="C552" s="137" t="s">
        <v>17</v>
      </c>
      <c r="D552" s="137" t="s">
        <v>17</v>
      </c>
      <c r="E552">
        <v>1981</v>
      </c>
      <c r="F552">
        <v>4</v>
      </c>
      <c r="G552">
        <v>3</v>
      </c>
      <c r="H552">
        <v>32.31</v>
      </c>
      <c r="I552">
        <v>1.9</v>
      </c>
      <c r="J552" s="14">
        <v>4321</v>
      </c>
      <c r="K552" s="14">
        <v>3845</v>
      </c>
      <c r="L552" s="14" t="s">
        <v>17</v>
      </c>
      <c r="M552" s="14" t="s">
        <v>17</v>
      </c>
      <c r="N552" s="14" t="s">
        <v>17</v>
      </c>
      <c r="O552" s="14" t="s">
        <v>17</v>
      </c>
      <c r="P552" s="14" t="s">
        <v>17</v>
      </c>
      <c r="Q552" s="14" t="s">
        <v>17</v>
      </c>
      <c r="R552" s="14" t="s">
        <v>17</v>
      </c>
      <c r="S552" s="14" t="s">
        <v>17</v>
      </c>
    </row>
    <row r="553" spans="1:19" x14ac:dyDescent="0.2">
      <c r="A553" t="s">
        <v>143</v>
      </c>
      <c r="B553" t="s">
        <v>183</v>
      </c>
      <c r="C553" s="137" t="s">
        <v>17</v>
      </c>
      <c r="D553" s="137" t="s">
        <v>17</v>
      </c>
      <c r="E553">
        <v>1981</v>
      </c>
      <c r="F553">
        <v>4</v>
      </c>
      <c r="G553">
        <v>4</v>
      </c>
      <c r="H553">
        <v>32.549999999999997</v>
      </c>
      <c r="I553">
        <v>2.2999999999999998</v>
      </c>
      <c r="J553" s="14">
        <v>4022</v>
      </c>
      <c r="K553" s="14">
        <v>3532</v>
      </c>
      <c r="L553" s="14" t="s">
        <v>17</v>
      </c>
      <c r="M553" s="14" t="s">
        <v>17</v>
      </c>
      <c r="N553" s="14" t="s">
        <v>17</v>
      </c>
      <c r="O553" s="14" t="s">
        <v>17</v>
      </c>
      <c r="P553" s="14" t="s">
        <v>17</v>
      </c>
      <c r="Q553" s="14" t="s">
        <v>17</v>
      </c>
      <c r="R553" s="14" t="s">
        <v>17</v>
      </c>
      <c r="S553" s="14" t="s">
        <v>17</v>
      </c>
    </row>
    <row r="554" spans="1:19" x14ac:dyDescent="0.2">
      <c r="A554" t="s">
        <v>143</v>
      </c>
      <c r="B554" t="s">
        <v>183</v>
      </c>
      <c r="C554" s="137" t="s">
        <v>17</v>
      </c>
      <c r="D554" s="137" t="s">
        <v>17</v>
      </c>
      <c r="E554">
        <v>1981</v>
      </c>
      <c r="F554">
        <v>4</v>
      </c>
      <c r="G554">
        <v>5</v>
      </c>
      <c r="H554">
        <v>35.69</v>
      </c>
      <c r="I554">
        <v>2.4</v>
      </c>
      <c r="J554" s="14">
        <v>4480</v>
      </c>
      <c r="K554" s="14">
        <v>4291</v>
      </c>
      <c r="L554" s="14" t="s">
        <v>17</v>
      </c>
      <c r="M554" s="14" t="s">
        <v>17</v>
      </c>
      <c r="N554" s="14" t="s">
        <v>17</v>
      </c>
      <c r="O554" s="14" t="s">
        <v>17</v>
      </c>
      <c r="P554" s="14" t="s">
        <v>17</v>
      </c>
      <c r="Q554" s="14" t="s">
        <v>17</v>
      </c>
      <c r="R554" s="14" t="s">
        <v>17</v>
      </c>
      <c r="S554" s="14" t="s">
        <v>17</v>
      </c>
    </row>
    <row r="555" spans="1:19" x14ac:dyDescent="0.2">
      <c r="A555" t="s">
        <v>143</v>
      </c>
      <c r="B555" t="s">
        <v>183</v>
      </c>
      <c r="C555" s="137" t="s">
        <v>17</v>
      </c>
      <c r="D555" s="137" t="s">
        <v>17</v>
      </c>
      <c r="E555">
        <v>1981</v>
      </c>
      <c r="F555">
        <v>4</v>
      </c>
      <c r="G555">
        <v>6</v>
      </c>
      <c r="H555">
        <v>35.090000000000003</v>
      </c>
      <c r="I555">
        <v>2.6</v>
      </c>
      <c r="J555" s="14">
        <v>4242</v>
      </c>
      <c r="K555" s="14">
        <v>3857</v>
      </c>
      <c r="L555" s="14" t="s">
        <v>17</v>
      </c>
      <c r="M555" s="14" t="s">
        <v>17</v>
      </c>
      <c r="N555" s="14" t="s">
        <v>17</v>
      </c>
      <c r="O555" s="14" t="s">
        <v>17</v>
      </c>
      <c r="P555" s="14" t="s">
        <v>17</v>
      </c>
      <c r="Q555" s="14" t="s">
        <v>17</v>
      </c>
      <c r="R555" s="14" t="s">
        <v>17</v>
      </c>
      <c r="S555" s="14" t="s">
        <v>17</v>
      </c>
    </row>
    <row r="556" spans="1:19" x14ac:dyDescent="0.2">
      <c r="A556" t="s">
        <v>143</v>
      </c>
      <c r="B556" t="s">
        <v>183</v>
      </c>
      <c r="C556" s="137" t="s">
        <v>17</v>
      </c>
      <c r="D556" s="137" t="s">
        <v>17</v>
      </c>
      <c r="E556">
        <v>1981</v>
      </c>
      <c r="F556">
        <v>4</v>
      </c>
      <c r="G556">
        <v>7</v>
      </c>
      <c r="H556">
        <v>33.4</v>
      </c>
      <c r="I556">
        <v>2.7</v>
      </c>
      <c r="J556" s="14">
        <v>4032</v>
      </c>
      <c r="K556" s="14">
        <v>3696</v>
      </c>
      <c r="L556" s="14" t="s">
        <v>17</v>
      </c>
      <c r="M556" s="14" t="s">
        <v>17</v>
      </c>
      <c r="N556" s="14" t="s">
        <v>17</v>
      </c>
      <c r="O556" s="14" t="s">
        <v>17</v>
      </c>
      <c r="P556" s="14" t="s">
        <v>17</v>
      </c>
      <c r="Q556" s="14" t="s">
        <v>17</v>
      </c>
      <c r="R556" s="14" t="s">
        <v>17</v>
      </c>
      <c r="S556" s="14" t="s">
        <v>17</v>
      </c>
    </row>
    <row r="557" spans="1:19" x14ac:dyDescent="0.2">
      <c r="A557" t="s">
        <v>143</v>
      </c>
      <c r="B557" t="s">
        <v>183</v>
      </c>
      <c r="C557" s="137" t="s">
        <v>17</v>
      </c>
      <c r="D557" s="137" t="s">
        <v>17</v>
      </c>
      <c r="E557">
        <v>1981</v>
      </c>
      <c r="F557">
        <v>4</v>
      </c>
      <c r="G557">
        <v>8</v>
      </c>
      <c r="H557">
        <v>33.880000000000003</v>
      </c>
      <c r="I557">
        <v>2.4</v>
      </c>
      <c r="J557" s="14">
        <v>3164</v>
      </c>
      <c r="K557" s="14">
        <v>3276</v>
      </c>
      <c r="L557" s="14" t="s">
        <v>17</v>
      </c>
      <c r="M557" s="14" t="s">
        <v>17</v>
      </c>
      <c r="N557" s="14" t="s">
        <v>17</v>
      </c>
      <c r="O557" s="14" t="s">
        <v>17</v>
      </c>
      <c r="P557" s="14" t="s">
        <v>17</v>
      </c>
      <c r="Q557" s="14" t="s">
        <v>17</v>
      </c>
      <c r="R557" s="14" t="s">
        <v>17</v>
      </c>
      <c r="S557" s="14" t="s">
        <v>17</v>
      </c>
    </row>
    <row r="558" spans="1:19" x14ac:dyDescent="0.2">
      <c r="A558" t="s">
        <v>143</v>
      </c>
      <c r="B558" t="s">
        <v>183</v>
      </c>
      <c r="C558" s="137" t="s">
        <v>17</v>
      </c>
      <c r="D558" s="137" t="s">
        <v>17</v>
      </c>
      <c r="E558">
        <v>1981</v>
      </c>
      <c r="F558">
        <v>4</v>
      </c>
      <c r="G558">
        <v>9</v>
      </c>
      <c r="H558">
        <v>39.32</v>
      </c>
      <c r="I558">
        <v>2.5</v>
      </c>
      <c r="J558" s="14">
        <v>4046</v>
      </c>
      <c r="K558" s="14">
        <v>3948</v>
      </c>
      <c r="L558" s="14" t="s">
        <v>17</v>
      </c>
      <c r="M558" s="14" t="s">
        <v>17</v>
      </c>
      <c r="N558" s="14" t="s">
        <v>17</v>
      </c>
      <c r="O558" s="14" t="s">
        <v>17</v>
      </c>
      <c r="P558" s="14" t="s">
        <v>17</v>
      </c>
      <c r="Q558" s="14" t="s">
        <v>17</v>
      </c>
      <c r="R558" s="14" t="s">
        <v>17</v>
      </c>
      <c r="S558" s="14" t="s">
        <v>17</v>
      </c>
    </row>
    <row r="559" spans="1:19" x14ac:dyDescent="0.2">
      <c r="A559" t="s">
        <v>143</v>
      </c>
      <c r="B559" t="s">
        <v>183</v>
      </c>
      <c r="C559" s="137" t="s">
        <v>17</v>
      </c>
      <c r="D559" s="137" t="s">
        <v>17</v>
      </c>
      <c r="E559">
        <v>1981</v>
      </c>
      <c r="F559">
        <v>4</v>
      </c>
      <c r="G559">
        <v>10</v>
      </c>
      <c r="H559">
        <v>28.43</v>
      </c>
      <c r="I559">
        <v>2.5</v>
      </c>
      <c r="J559" s="14">
        <v>4494</v>
      </c>
      <c r="K559" s="14">
        <v>3815</v>
      </c>
      <c r="L559" s="14" t="s">
        <v>17</v>
      </c>
      <c r="M559" s="14" t="s">
        <v>17</v>
      </c>
      <c r="N559" s="14" t="s">
        <v>17</v>
      </c>
      <c r="O559" s="14" t="s">
        <v>17</v>
      </c>
      <c r="P559" s="14" t="s">
        <v>17</v>
      </c>
      <c r="Q559" s="14" t="s">
        <v>17</v>
      </c>
      <c r="R559" s="14" t="s">
        <v>17</v>
      </c>
      <c r="S559" s="14" t="s">
        <v>17</v>
      </c>
    </row>
    <row r="560" spans="1:19" x14ac:dyDescent="0.2">
      <c r="A560" t="s">
        <v>143</v>
      </c>
      <c r="B560" t="s">
        <v>183</v>
      </c>
      <c r="C560" s="137" t="s">
        <v>17</v>
      </c>
      <c r="D560" s="137" t="s">
        <v>17</v>
      </c>
      <c r="E560">
        <v>1981</v>
      </c>
      <c r="F560">
        <v>4</v>
      </c>
      <c r="G560">
        <v>11</v>
      </c>
      <c r="H560">
        <v>37.03</v>
      </c>
      <c r="I560">
        <v>2.1</v>
      </c>
      <c r="J560" s="14">
        <v>3556</v>
      </c>
      <c r="K560" s="14">
        <v>3556</v>
      </c>
      <c r="L560" s="14" t="s">
        <v>17</v>
      </c>
      <c r="M560" s="14" t="s">
        <v>17</v>
      </c>
      <c r="N560" s="14" t="s">
        <v>17</v>
      </c>
      <c r="O560" s="14" t="s">
        <v>17</v>
      </c>
      <c r="P560" s="14" t="s">
        <v>17</v>
      </c>
      <c r="Q560" s="14" t="s">
        <v>17</v>
      </c>
      <c r="R560" s="14" t="s">
        <v>17</v>
      </c>
      <c r="S560" s="14" t="s">
        <v>17</v>
      </c>
    </row>
    <row r="561" spans="1:19" x14ac:dyDescent="0.2">
      <c r="A561" t="s">
        <v>143</v>
      </c>
      <c r="B561" t="s">
        <v>183</v>
      </c>
      <c r="C561" s="137" t="s">
        <v>17</v>
      </c>
      <c r="D561" s="137" t="s">
        <v>17</v>
      </c>
      <c r="E561">
        <v>1981</v>
      </c>
      <c r="F561">
        <v>4</v>
      </c>
      <c r="G561">
        <v>12</v>
      </c>
      <c r="H561">
        <v>37.03</v>
      </c>
      <c r="I561">
        <v>2.4</v>
      </c>
      <c r="J561" s="14">
        <v>4424</v>
      </c>
      <c r="K561" s="14">
        <v>4025</v>
      </c>
      <c r="L561" s="14" t="s">
        <v>17</v>
      </c>
      <c r="M561" s="14" t="s">
        <v>17</v>
      </c>
      <c r="N561" s="14" t="s">
        <v>17</v>
      </c>
      <c r="O561" s="14" t="s">
        <v>17</v>
      </c>
      <c r="P561" s="14" t="s">
        <v>17</v>
      </c>
      <c r="Q561" s="14" t="s">
        <v>17</v>
      </c>
      <c r="R561" s="14" t="s">
        <v>17</v>
      </c>
      <c r="S561" s="14" t="s">
        <v>17</v>
      </c>
    </row>
    <row r="562" spans="1:19" x14ac:dyDescent="0.2">
      <c r="A562" t="s">
        <v>143</v>
      </c>
      <c r="B562" t="s">
        <v>183</v>
      </c>
      <c r="C562" s="137" t="s">
        <v>17</v>
      </c>
      <c r="D562" s="137" t="s">
        <v>17</v>
      </c>
      <c r="E562">
        <v>1981</v>
      </c>
      <c r="F562">
        <v>4</v>
      </c>
      <c r="G562">
        <v>13</v>
      </c>
      <c r="H562">
        <v>28.31</v>
      </c>
      <c r="I562">
        <v>2.7</v>
      </c>
      <c r="J562" s="14">
        <v>4298</v>
      </c>
      <c r="K562" s="14">
        <v>3682</v>
      </c>
      <c r="L562" s="14" t="s">
        <v>17</v>
      </c>
      <c r="M562" s="14" t="s">
        <v>17</v>
      </c>
      <c r="N562" s="14" t="s">
        <v>17</v>
      </c>
      <c r="O562" s="14" t="s">
        <v>17</v>
      </c>
      <c r="P562" s="14" t="s">
        <v>17</v>
      </c>
      <c r="Q562" s="14" t="s">
        <v>17</v>
      </c>
      <c r="R562" s="14" t="s">
        <v>17</v>
      </c>
      <c r="S562" s="14" t="s">
        <v>17</v>
      </c>
    </row>
    <row r="563" spans="1:19" x14ac:dyDescent="0.2">
      <c r="A563" t="s">
        <v>143</v>
      </c>
      <c r="B563" t="s">
        <v>183</v>
      </c>
      <c r="C563" s="137" t="s">
        <v>17</v>
      </c>
      <c r="D563" s="137" t="s">
        <v>17</v>
      </c>
      <c r="E563">
        <v>1981</v>
      </c>
      <c r="F563">
        <v>4</v>
      </c>
      <c r="G563">
        <v>14</v>
      </c>
      <c r="H563">
        <v>46.22</v>
      </c>
      <c r="I563">
        <v>2.5</v>
      </c>
      <c r="J563" s="14">
        <v>3724</v>
      </c>
      <c r="K563" s="14">
        <v>3689</v>
      </c>
      <c r="L563" s="14" t="s">
        <v>17</v>
      </c>
      <c r="M563" s="14" t="s">
        <v>17</v>
      </c>
      <c r="N563" s="14" t="s">
        <v>17</v>
      </c>
      <c r="O563" s="14" t="s">
        <v>17</v>
      </c>
      <c r="P563" s="14" t="s">
        <v>17</v>
      </c>
      <c r="Q563" s="14" t="s">
        <v>17</v>
      </c>
      <c r="R563" s="14" t="s">
        <v>17</v>
      </c>
      <c r="S563" s="14" t="s">
        <v>17</v>
      </c>
    </row>
    <row r="564" spans="1:19" x14ac:dyDescent="0.2">
      <c r="A564" t="s">
        <v>143</v>
      </c>
      <c r="B564" t="s">
        <v>183</v>
      </c>
      <c r="C564" s="137" t="s">
        <v>17</v>
      </c>
      <c r="D564" s="137" t="s">
        <v>17</v>
      </c>
      <c r="E564">
        <v>1982</v>
      </c>
      <c r="F564">
        <v>1</v>
      </c>
      <c r="G564">
        <v>1</v>
      </c>
      <c r="H564">
        <v>25.41</v>
      </c>
      <c r="I564">
        <v>2.19</v>
      </c>
      <c r="J564" s="14">
        <v>5838</v>
      </c>
      <c r="K564" s="14">
        <v>4158</v>
      </c>
      <c r="L564" s="14" t="s">
        <v>17</v>
      </c>
      <c r="M564" s="14" t="s">
        <v>17</v>
      </c>
      <c r="N564" s="14" t="s">
        <v>17</v>
      </c>
      <c r="O564" s="14" t="s">
        <v>17</v>
      </c>
      <c r="P564" s="14" t="s">
        <v>17</v>
      </c>
      <c r="Q564" s="14" t="s">
        <v>17</v>
      </c>
      <c r="R564" s="14" t="s">
        <v>17</v>
      </c>
      <c r="S564" s="14" t="s">
        <v>17</v>
      </c>
    </row>
    <row r="565" spans="1:19" x14ac:dyDescent="0.2">
      <c r="A565" t="s">
        <v>143</v>
      </c>
      <c r="B565" t="s">
        <v>183</v>
      </c>
      <c r="C565" s="137" t="s">
        <v>17</v>
      </c>
      <c r="D565" s="137" t="s">
        <v>17</v>
      </c>
      <c r="E565">
        <v>1982</v>
      </c>
      <c r="F565">
        <v>1</v>
      </c>
      <c r="G565">
        <v>2</v>
      </c>
      <c r="H565">
        <v>23.23</v>
      </c>
      <c r="I565">
        <v>2.21</v>
      </c>
      <c r="J565" s="14">
        <v>4858</v>
      </c>
      <c r="K565" s="14">
        <v>5026</v>
      </c>
      <c r="L565" s="14" t="s">
        <v>17</v>
      </c>
      <c r="M565" s="14" t="s">
        <v>17</v>
      </c>
      <c r="N565" s="14" t="s">
        <v>17</v>
      </c>
      <c r="O565" s="14" t="s">
        <v>17</v>
      </c>
      <c r="P565" s="14" t="s">
        <v>17</v>
      </c>
      <c r="Q565" s="14" t="s">
        <v>17</v>
      </c>
      <c r="R565" s="14" t="s">
        <v>17</v>
      </c>
      <c r="S565" s="14" t="s">
        <v>17</v>
      </c>
    </row>
    <row r="566" spans="1:19" x14ac:dyDescent="0.2">
      <c r="A566" t="s">
        <v>143</v>
      </c>
      <c r="B566" t="s">
        <v>183</v>
      </c>
      <c r="C566" s="137" t="s">
        <v>17</v>
      </c>
      <c r="D566" s="137" t="s">
        <v>17</v>
      </c>
      <c r="E566">
        <v>1982</v>
      </c>
      <c r="F566">
        <v>1</v>
      </c>
      <c r="G566">
        <v>3</v>
      </c>
      <c r="H566">
        <v>37.630000000000003</v>
      </c>
      <c r="I566">
        <v>2.2200000000000002</v>
      </c>
      <c r="J566" s="14">
        <v>4578</v>
      </c>
      <c r="K566" s="14">
        <v>3787</v>
      </c>
      <c r="L566" s="14" t="s">
        <v>17</v>
      </c>
      <c r="M566" s="14" t="s">
        <v>17</v>
      </c>
      <c r="N566" s="14" t="s">
        <v>17</v>
      </c>
      <c r="O566" s="14" t="s">
        <v>17</v>
      </c>
      <c r="P566" s="14" t="s">
        <v>17</v>
      </c>
      <c r="Q566" s="14" t="s">
        <v>17</v>
      </c>
      <c r="R566" s="14" t="s">
        <v>17</v>
      </c>
      <c r="S566" s="14" t="s">
        <v>17</v>
      </c>
    </row>
    <row r="567" spans="1:19" x14ac:dyDescent="0.2">
      <c r="A567" t="s">
        <v>143</v>
      </c>
      <c r="B567" t="s">
        <v>183</v>
      </c>
      <c r="C567" s="137" t="s">
        <v>17</v>
      </c>
      <c r="D567" s="137" t="s">
        <v>17</v>
      </c>
      <c r="E567">
        <v>1982</v>
      </c>
      <c r="F567">
        <v>1</v>
      </c>
      <c r="G567">
        <v>4</v>
      </c>
      <c r="H567">
        <v>36.78</v>
      </c>
      <c r="I567">
        <v>2.31</v>
      </c>
      <c r="J567" s="14">
        <v>5782</v>
      </c>
      <c r="K567" s="14">
        <v>4991</v>
      </c>
      <c r="L567" s="14" t="s">
        <v>17</v>
      </c>
      <c r="M567" s="14" t="s">
        <v>17</v>
      </c>
      <c r="N567" s="14" t="s">
        <v>17</v>
      </c>
      <c r="O567" s="14" t="s">
        <v>17</v>
      </c>
      <c r="P567" s="14" t="s">
        <v>17</v>
      </c>
      <c r="Q567" s="14" t="s">
        <v>17</v>
      </c>
      <c r="R567" s="14" t="s">
        <v>17</v>
      </c>
      <c r="S567" s="14" t="s">
        <v>17</v>
      </c>
    </row>
    <row r="568" spans="1:19" x14ac:dyDescent="0.2">
      <c r="A568" t="s">
        <v>143</v>
      </c>
      <c r="B568" t="s">
        <v>183</v>
      </c>
      <c r="C568" s="137" t="s">
        <v>17</v>
      </c>
      <c r="D568" s="137" t="s">
        <v>17</v>
      </c>
      <c r="E568">
        <v>1982</v>
      </c>
      <c r="F568">
        <v>1</v>
      </c>
      <c r="G568">
        <v>5</v>
      </c>
      <c r="H568">
        <v>31.34</v>
      </c>
      <c r="I568">
        <v>2.63</v>
      </c>
      <c r="J568" s="14">
        <v>5292</v>
      </c>
      <c r="K568" s="14">
        <v>4102</v>
      </c>
      <c r="L568" s="14" t="s">
        <v>17</v>
      </c>
      <c r="M568" s="14" t="s">
        <v>17</v>
      </c>
      <c r="N568" s="14" t="s">
        <v>17</v>
      </c>
      <c r="O568" s="14" t="s">
        <v>17</v>
      </c>
      <c r="P568" s="14" t="s">
        <v>17</v>
      </c>
      <c r="Q568" s="14" t="s">
        <v>17</v>
      </c>
      <c r="R568" s="14" t="s">
        <v>17</v>
      </c>
      <c r="S568" s="14" t="s">
        <v>17</v>
      </c>
    </row>
    <row r="569" spans="1:19" x14ac:dyDescent="0.2">
      <c r="A569" t="s">
        <v>143</v>
      </c>
      <c r="B569" t="s">
        <v>183</v>
      </c>
      <c r="C569" s="137" t="s">
        <v>17</v>
      </c>
      <c r="D569" s="137" t="s">
        <v>17</v>
      </c>
      <c r="E569">
        <v>1982</v>
      </c>
      <c r="F569">
        <v>1</v>
      </c>
      <c r="G569">
        <v>6</v>
      </c>
      <c r="H569">
        <v>29.77</v>
      </c>
      <c r="I569">
        <v>2.65</v>
      </c>
      <c r="J569" s="14">
        <v>5124</v>
      </c>
      <c r="K569" s="14">
        <v>4270</v>
      </c>
      <c r="L569" s="14" t="s">
        <v>17</v>
      </c>
      <c r="M569" s="14" t="s">
        <v>17</v>
      </c>
      <c r="N569" s="14" t="s">
        <v>17</v>
      </c>
      <c r="O569" s="14" t="s">
        <v>17</v>
      </c>
      <c r="P569" s="14" t="s">
        <v>17</v>
      </c>
      <c r="Q569" s="14" t="s">
        <v>17</v>
      </c>
      <c r="R569" s="14" t="s">
        <v>17</v>
      </c>
      <c r="S569" s="14" t="s">
        <v>17</v>
      </c>
    </row>
    <row r="570" spans="1:19" x14ac:dyDescent="0.2">
      <c r="A570" t="s">
        <v>143</v>
      </c>
      <c r="B570" t="s">
        <v>183</v>
      </c>
      <c r="C570" s="137" t="s">
        <v>17</v>
      </c>
      <c r="D570" s="137" t="s">
        <v>17</v>
      </c>
      <c r="E570">
        <v>1982</v>
      </c>
      <c r="F570">
        <v>1</v>
      </c>
      <c r="G570">
        <v>7</v>
      </c>
      <c r="H570">
        <v>28.68</v>
      </c>
      <c r="I570">
        <v>2.69</v>
      </c>
      <c r="J570" s="14">
        <v>5376</v>
      </c>
      <c r="K570" s="14">
        <v>4270</v>
      </c>
      <c r="L570" s="14" t="s">
        <v>17</v>
      </c>
      <c r="M570" s="14" t="s">
        <v>17</v>
      </c>
      <c r="N570" s="14" t="s">
        <v>17</v>
      </c>
      <c r="O570" s="14" t="s">
        <v>17</v>
      </c>
      <c r="P570" s="14" t="s">
        <v>17</v>
      </c>
      <c r="Q570" s="14" t="s">
        <v>17</v>
      </c>
      <c r="R570" s="14" t="s">
        <v>17</v>
      </c>
      <c r="S570" s="14" t="s">
        <v>17</v>
      </c>
    </row>
    <row r="571" spans="1:19" x14ac:dyDescent="0.2">
      <c r="A571" t="s">
        <v>143</v>
      </c>
      <c r="B571" t="s">
        <v>183</v>
      </c>
      <c r="C571" s="137" t="s">
        <v>17</v>
      </c>
      <c r="D571" s="137" t="s">
        <v>17</v>
      </c>
      <c r="E571">
        <v>1982</v>
      </c>
      <c r="F571">
        <v>1</v>
      </c>
      <c r="G571">
        <v>8</v>
      </c>
      <c r="H571">
        <v>13.19</v>
      </c>
      <c r="I571">
        <v>2.79</v>
      </c>
      <c r="J571" s="14">
        <v>5236</v>
      </c>
      <c r="K571" s="14">
        <v>4690</v>
      </c>
      <c r="L571" s="14" t="s">
        <v>17</v>
      </c>
      <c r="M571" s="14" t="s">
        <v>17</v>
      </c>
      <c r="N571" s="14" t="s">
        <v>17</v>
      </c>
      <c r="O571" s="14" t="s">
        <v>17</v>
      </c>
      <c r="P571" s="14" t="s">
        <v>17</v>
      </c>
      <c r="Q571" s="14" t="s">
        <v>17</v>
      </c>
      <c r="R571" s="14" t="s">
        <v>17</v>
      </c>
      <c r="S571" s="14" t="s">
        <v>17</v>
      </c>
    </row>
    <row r="572" spans="1:19" x14ac:dyDescent="0.2">
      <c r="A572" t="s">
        <v>143</v>
      </c>
      <c r="B572" t="s">
        <v>183</v>
      </c>
      <c r="C572" s="137" t="s">
        <v>17</v>
      </c>
      <c r="D572" s="137" t="s">
        <v>17</v>
      </c>
      <c r="E572">
        <v>1982</v>
      </c>
      <c r="F572">
        <v>1</v>
      </c>
      <c r="G572">
        <v>9</v>
      </c>
      <c r="H572">
        <v>27.95</v>
      </c>
      <c r="I572">
        <v>2.64</v>
      </c>
      <c r="J572" s="14">
        <v>5460</v>
      </c>
      <c r="K572" s="14">
        <v>2885</v>
      </c>
      <c r="L572" s="14" t="s">
        <v>17</v>
      </c>
      <c r="M572" s="14" t="s">
        <v>17</v>
      </c>
      <c r="N572" s="14" t="s">
        <v>17</v>
      </c>
      <c r="O572" s="14" t="s">
        <v>17</v>
      </c>
      <c r="P572" s="14" t="s">
        <v>17</v>
      </c>
      <c r="Q572" s="14" t="s">
        <v>17</v>
      </c>
      <c r="R572" s="14" t="s">
        <v>17</v>
      </c>
      <c r="S572" s="14" t="s">
        <v>17</v>
      </c>
    </row>
    <row r="573" spans="1:19" x14ac:dyDescent="0.2">
      <c r="A573" t="s">
        <v>143</v>
      </c>
      <c r="B573" t="s">
        <v>183</v>
      </c>
      <c r="C573" s="137" t="s">
        <v>17</v>
      </c>
      <c r="D573" s="137" t="s">
        <v>17</v>
      </c>
      <c r="E573">
        <v>1982</v>
      </c>
      <c r="F573">
        <v>1</v>
      </c>
      <c r="G573">
        <v>10</v>
      </c>
      <c r="H573">
        <v>30.25</v>
      </c>
      <c r="I573">
        <v>2.58</v>
      </c>
      <c r="J573" s="14">
        <v>5320</v>
      </c>
      <c r="K573" s="14">
        <v>3682</v>
      </c>
      <c r="L573" s="14" t="s">
        <v>17</v>
      </c>
      <c r="M573" s="14" t="s">
        <v>17</v>
      </c>
      <c r="N573" s="14" t="s">
        <v>17</v>
      </c>
      <c r="O573" s="14" t="s">
        <v>17</v>
      </c>
      <c r="P573" s="14" t="s">
        <v>17</v>
      </c>
      <c r="Q573" s="14" t="s">
        <v>17</v>
      </c>
      <c r="R573" s="14" t="s">
        <v>17</v>
      </c>
      <c r="S573" s="14" t="s">
        <v>17</v>
      </c>
    </row>
    <row r="574" spans="1:19" x14ac:dyDescent="0.2">
      <c r="A574" t="s">
        <v>143</v>
      </c>
      <c r="B574" t="s">
        <v>183</v>
      </c>
      <c r="C574" s="137" t="s">
        <v>17</v>
      </c>
      <c r="D574" s="137" t="s">
        <v>17</v>
      </c>
      <c r="E574">
        <v>1982</v>
      </c>
      <c r="F574">
        <v>1</v>
      </c>
      <c r="G574">
        <v>11</v>
      </c>
      <c r="H574">
        <v>32.549999999999997</v>
      </c>
      <c r="I574">
        <v>2.62</v>
      </c>
      <c r="J574" s="14">
        <v>5684</v>
      </c>
      <c r="K574" s="14">
        <v>4823</v>
      </c>
      <c r="L574" s="14" t="s">
        <v>17</v>
      </c>
      <c r="M574" s="14" t="s">
        <v>17</v>
      </c>
      <c r="N574" s="14" t="s">
        <v>17</v>
      </c>
      <c r="O574" s="14" t="s">
        <v>17</v>
      </c>
      <c r="P574" s="14" t="s">
        <v>17</v>
      </c>
      <c r="Q574" s="14" t="s">
        <v>17</v>
      </c>
      <c r="R574" s="14" t="s">
        <v>17</v>
      </c>
      <c r="S574" s="14" t="s">
        <v>17</v>
      </c>
    </row>
    <row r="575" spans="1:19" x14ac:dyDescent="0.2">
      <c r="A575" t="s">
        <v>143</v>
      </c>
      <c r="B575" t="s">
        <v>183</v>
      </c>
      <c r="C575" s="137" t="s">
        <v>17</v>
      </c>
      <c r="D575" s="137" t="s">
        <v>17</v>
      </c>
      <c r="E575">
        <v>1982</v>
      </c>
      <c r="F575">
        <v>1</v>
      </c>
      <c r="G575">
        <v>12</v>
      </c>
      <c r="H575">
        <v>32.79</v>
      </c>
      <c r="I575">
        <v>2.62</v>
      </c>
      <c r="J575" s="14">
        <v>4788</v>
      </c>
      <c r="K575" s="14">
        <v>4557</v>
      </c>
      <c r="L575" s="14" t="s">
        <v>17</v>
      </c>
      <c r="M575" s="14" t="s">
        <v>17</v>
      </c>
      <c r="N575" s="14" t="s">
        <v>17</v>
      </c>
      <c r="O575" s="14" t="s">
        <v>17</v>
      </c>
      <c r="P575" s="14" t="s">
        <v>17</v>
      </c>
      <c r="Q575" s="14" t="s">
        <v>17</v>
      </c>
      <c r="R575" s="14" t="s">
        <v>17</v>
      </c>
      <c r="S575" s="14" t="s">
        <v>17</v>
      </c>
    </row>
    <row r="576" spans="1:19" x14ac:dyDescent="0.2">
      <c r="A576" t="s">
        <v>143</v>
      </c>
      <c r="B576" t="s">
        <v>183</v>
      </c>
      <c r="C576" s="137" t="s">
        <v>17</v>
      </c>
      <c r="D576" s="137" t="s">
        <v>17</v>
      </c>
      <c r="E576">
        <v>1982</v>
      </c>
      <c r="F576">
        <v>1</v>
      </c>
      <c r="G576">
        <v>13</v>
      </c>
      <c r="H576">
        <v>35.21</v>
      </c>
      <c r="I576">
        <v>2.52</v>
      </c>
      <c r="J576" s="14">
        <v>5026</v>
      </c>
      <c r="K576" s="14">
        <v>3766</v>
      </c>
      <c r="L576" s="14" t="s">
        <v>17</v>
      </c>
      <c r="M576" s="14" t="s">
        <v>17</v>
      </c>
      <c r="N576" s="14" t="s">
        <v>17</v>
      </c>
      <c r="O576" s="14" t="s">
        <v>17</v>
      </c>
      <c r="P576" s="14" t="s">
        <v>17</v>
      </c>
      <c r="Q576" s="14" t="s">
        <v>17</v>
      </c>
      <c r="R576" s="14" t="s">
        <v>17</v>
      </c>
      <c r="S576" s="14" t="s">
        <v>17</v>
      </c>
    </row>
    <row r="577" spans="1:19" x14ac:dyDescent="0.2">
      <c r="A577" t="s">
        <v>143</v>
      </c>
      <c r="B577" t="s">
        <v>183</v>
      </c>
      <c r="C577" s="137" t="s">
        <v>17</v>
      </c>
      <c r="D577" s="137" t="s">
        <v>17</v>
      </c>
      <c r="E577">
        <v>1982</v>
      </c>
      <c r="F577">
        <v>1</v>
      </c>
      <c r="G577">
        <v>14</v>
      </c>
      <c r="H577">
        <v>30.13</v>
      </c>
      <c r="I577">
        <v>2.57</v>
      </c>
      <c r="J577" s="14">
        <v>4858</v>
      </c>
      <c r="K577" s="14">
        <v>4312</v>
      </c>
      <c r="L577" s="14" t="s">
        <v>17</v>
      </c>
      <c r="M577" s="14" t="s">
        <v>17</v>
      </c>
      <c r="N577" s="14" t="s">
        <v>17</v>
      </c>
      <c r="O577" s="14" t="s">
        <v>17</v>
      </c>
      <c r="P577" s="14" t="s">
        <v>17</v>
      </c>
      <c r="Q577" s="14" t="s">
        <v>17</v>
      </c>
      <c r="R577" s="14" t="s">
        <v>17</v>
      </c>
      <c r="S577" s="14" t="s">
        <v>17</v>
      </c>
    </row>
    <row r="578" spans="1:19" x14ac:dyDescent="0.2">
      <c r="A578" t="s">
        <v>143</v>
      </c>
      <c r="B578" t="s">
        <v>183</v>
      </c>
      <c r="C578" s="137" t="s">
        <v>17</v>
      </c>
      <c r="D578" s="137" t="s">
        <v>17</v>
      </c>
      <c r="E578">
        <v>1982</v>
      </c>
      <c r="F578">
        <v>2</v>
      </c>
      <c r="G578">
        <v>1</v>
      </c>
      <c r="H578">
        <v>19</v>
      </c>
      <c r="I578">
        <v>2.15</v>
      </c>
      <c r="J578" s="14">
        <v>5208</v>
      </c>
      <c r="K578" s="14">
        <v>4536</v>
      </c>
      <c r="L578" s="14" t="s">
        <v>17</v>
      </c>
      <c r="M578" s="14" t="s">
        <v>17</v>
      </c>
      <c r="N578" s="14" t="s">
        <v>17</v>
      </c>
      <c r="O578" s="14" t="s">
        <v>17</v>
      </c>
      <c r="P578" s="14" t="s">
        <v>17</v>
      </c>
      <c r="Q578" s="14" t="s">
        <v>17</v>
      </c>
      <c r="R578" s="14" t="s">
        <v>17</v>
      </c>
      <c r="S578" s="14" t="s">
        <v>17</v>
      </c>
    </row>
    <row r="579" spans="1:19" x14ac:dyDescent="0.2">
      <c r="A579" t="s">
        <v>143</v>
      </c>
      <c r="B579" t="s">
        <v>183</v>
      </c>
      <c r="C579" s="137" t="s">
        <v>17</v>
      </c>
      <c r="D579" s="137" t="s">
        <v>17</v>
      </c>
      <c r="E579">
        <v>1982</v>
      </c>
      <c r="F579">
        <v>2</v>
      </c>
      <c r="G579">
        <v>2</v>
      </c>
      <c r="H579">
        <v>29.28</v>
      </c>
      <c r="I579">
        <v>1.96</v>
      </c>
      <c r="J579" s="14">
        <v>4914</v>
      </c>
      <c r="K579" s="14">
        <v>3766</v>
      </c>
      <c r="L579" s="14" t="s">
        <v>17</v>
      </c>
      <c r="M579" s="14" t="s">
        <v>17</v>
      </c>
      <c r="N579" s="14" t="s">
        <v>17</v>
      </c>
      <c r="O579" s="14" t="s">
        <v>17</v>
      </c>
      <c r="P579" s="14" t="s">
        <v>17</v>
      </c>
      <c r="Q579" s="14" t="s">
        <v>17</v>
      </c>
      <c r="R579" s="14" t="s">
        <v>17</v>
      </c>
      <c r="S579" s="14" t="s">
        <v>17</v>
      </c>
    </row>
    <row r="580" spans="1:19" x14ac:dyDescent="0.2">
      <c r="A580" t="s">
        <v>143</v>
      </c>
      <c r="B580" t="s">
        <v>183</v>
      </c>
      <c r="C580" s="137" t="s">
        <v>17</v>
      </c>
      <c r="D580" s="137" t="s">
        <v>17</v>
      </c>
      <c r="E580">
        <v>1982</v>
      </c>
      <c r="F580">
        <v>2</v>
      </c>
      <c r="G580">
        <v>3</v>
      </c>
      <c r="H580">
        <v>34.97</v>
      </c>
      <c r="I580">
        <v>2.1</v>
      </c>
      <c r="J580" s="14">
        <v>3150</v>
      </c>
      <c r="K580" s="14">
        <v>3381</v>
      </c>
      <c r="L580" s="14" t="s">
        <v>17</v>
      </c>
      <c r="M580" s="14" t="s">
        <v>17</v>
      </c>
      <c r="N580" s="14" t="s">
        <v>17</v>
      </c>
      <c r="O580" s="14" t="s">
        <v>17</v>
      </c>
      <c r="P580" s="14" t="s">
        <v>17</v>
      </c>
      <c r="Q580" s="14" t="s">
        <v>17</v>
      </c>
      <c r="R580" s="14" t="s">
        <v>17</v>
      </c>
      <c r="S580" s="14" t="s">
        <v>17</v>
      </c>
    </row>
    <row r="581" spans="1:19" x14ac:dyDescent="0.2">
      <c r="A581" t="s">
        <v>143</v>
      </c>
      <c r="B581" t="s">
        <v>183</v>
      </c>
      <c r="C581" s="137" t="s">
        <v>17</v>
      </c>
      <c r="D581" s="137" t="s">
        <v>17</v>
      </c>
      <c r="E581">
        <v>1982</v>
      </c>
      <c r="F581">
        <v>2</v>
      </c>
      <c r="G581">
        <v>4</v>
      </c>
      <c r="H581">
        <v>32.549999999999997</v>
      </c>
      <c r="I581">
        <v>2.56</v>
      </c>
      <c r="J581" s="14">
        <v>3864</v>
      </c>
      <c r="K581" s="14">
        <v>4557</v>
      </c>
      <c r="L581" s="14" t="s">
        <v>17</v>
      </c>
      <c r="M581" s="14" t="s">
        <v>17</v>
      </c>
      <c r="N581" s="14" t="s">
        <v>17</v>
      </c>
      <c r="O581" s="14" t="s">
        <v>17</v>
      </c>
      <c r="P581" s="14" t="s">
        <v>17</v>
      </c>
      <c r="Q581" s="14" t="s">
        <v>17</v>
      </c>
      <c r="R581" s="14" t="s">
        <v>17</v>
      </c>
      <c r="S581" s="14" t="s">
        <v>17</v>
      </c>
    </row>
    <row r="582" spans="1:19" x14ac:dyDescent="0.2">
      <c r="A582" t="s">
        <v>143</v>
      </c>
      <c r="B582" t="s">
        <v>183</v>
      </c>
      <c r="C582" s="137" t="s">
        <v>17</v>
      </c>
      <c r="D582" s="137" t="s">
        <v>17</v>
      </c>
      <c r="E582">
        <v>1982</v>
      </c>
      <c r="F582">
        <v>2</v>
      </c>
      <c r="G582">
        <v>5</v>
      </c>
      <c r="H582">
        <v>38.96</v>
      </c>
      <c r="I582">
        <v>2.37</v>
      </c>
      <c r="J582" s="14">
        <v>4998</v>
      </c>
      <c r="K582" s="14">
        <v>3948</v>
      </c>
      <c r="L582" s="14" t="s">
        <v>17</v>
      </c>
      <c r="M582" s="14" t="s">
        <v>17</v>
      </c>
      <c r="N582" s="14" t="s">
        <v>17</v>
      </c>
      <c r="O582" s="14" t="s">
        <v>17</v>
      </c>
      <c r="P582" s="14" t="s">
        <v>17</v>
      </c>
      <c r="Q582" s="14" t="s">
        <v>17</v>
      </c>
      <c r="R582" s="14" t="s">
        <v>17</v>
      </c>
      <c r="S582" s="14" t="s">
        <v>17</v>
      </c>
    </row>
    <row r="583" spans="1:19" x14ac:dyDescent="0.2">
      <c r="A583" t="s">
        <v>143</v>
      </c>
      <c r="B583" t="s">
        <v>183</v>
      </c>
      <c r="C583" s="137" t="s">
        <v>17</v>
      </c>
      <c r="D583" s="137" t="s">
        <v>17</v>
      </c>
      <c r="E583">
        <v>1982</v>
      </c>
      <c r="F583">
        <v>2</v>
      </c>
      <c r="G583">
        <v>6</v>
      </c>
      <c r="H583">
        <v>26.62</v>
      </c>
      <c r="I583">
        <v>2.77</v>
      </c>
      <c r="J583" s="14">
        <v>4480</v>
      </c>
      <c r="K583" s="14">
        <v>5040</v>
      </c>
      <c r="L583" s="14" t="s">
        <v>17</v>
      </c>
      <c r="M583" s="14" t="s">
        <v>17</v>
      </c>
      <c r="N583" s="14" t="s">
        <v>17</v>
      </c>
      <c r="O583" s="14" t="s">
        <v>17</v>
      </c>
      <c r="P583" s="14" t="s">
        <v>17</v>
      </c>
      <c r="Q583" s="14" t="s">
        <v>17</v>
      </c>
      <c r="R583" s="14" t="s">
        <v>17</v>
      </c>
      <c r="S583" s="14" t="s">
        <v>17</v>
      </c>
    </row>
    <row r="584" spans="1:19" x14ac:dyDescent="0.2">
      <c r="A584" t="s">
        <v>143</v>
      </c>
      <c r="B584" t="s">
        <v>183</v>
      </c>
      <c r="C584" s="137" t="s">
        <v>17</v>
      </c>
      <c r="D584" s="137" t="s">
        <v>17</v>
      </c>
      <c r="E584">
        <v>1982</v>
      </c>
      <c r="F584">
        <v>2</v>
      </c>
      <c r="G584">
        <v>7</v>
      </c>
      <c r="H584">
        <v>27.71</v>
      </c>
      <c r="I584">
        <v>2.79</v>
      </c>
      <c r="J584" s="14">
        <v>5894</v>
      </c>
      <c r="K584" s="14">
        <v>5306</v>
      </c>
      <c r="L584" s="14" t="s">
        <v>17</v>
      </c>
      <c r="M584" s="14" t="s">
        <v>17</v>
      </c>
      <c r="N584" s="14" t="s">
        <v>17</v>
      </c>
      <c r="O584" s="14" t="s">
        <v>17</v>
      </c>
      <c r="P584" s="14" t="s">
        <v>17</v>
      </c>
      <c r="Q584" s="14" t="s">
        <v>17</v>
      </c>
      <c r="R584" s="14" t="s">
        <v>17</v>
      </c>
      <c r="S584" s="14" t="s">
        <v>17</v>
      </c>
    </row>
    <row r="585" spans="1:19" x14ac:dyDescent="0.2">
      <c r="A585" t="s">
        <v>143</v>
      </c>
      <c r="B585" t="s">
        <v>183</v>
      </c>
      <c r="C585" s="137" t="s">
        <v>17</v>
      </c>
      <c r="D585" s="137" t="s">
        <v>17</v>
      </c>
      <c r="E585">
        <v>1982</v>
      </c>
      <c r="F585">
        <v>2</v>
      </c>
      <c r="G585">
        <v>8</v>
      </c>
      <c r="H585">
        <v>17.3</v>
      </c>
      <c r="I585">
        <v>3.59</v>
      </c>
      <c r="J585" s="14">
        <v>5292</v>
      </c>
      <c r="K585" s="14">
        <v>5460</v>
      </c>
      <c r="L585" s="14" t="s">
        <v>17</v>
      </c>
      <c r="M585" s="14" t="s">
        <v>17</v>
      </c>
      <c r="N585" s="14" t="s">
        <v>17</v>
      </c>
      <c r="O585" s="14" t="s">
        <v>17</v>
      </c>
      <c r="P585" s="14" t="s">
        <v>17</v>
      </c>
      <c r="Q585" s="14" t="s">
        <v>17</v>
      </c>
      <c r="R585" s="14" t="s">
        <v>17</v>
      </c>
      <c r="S585" s="14" t="s">
        <v>17</v>
      </c>
    </row>
    <row r="586" spans="1:19" x14ac:dyDescent="0.2">
      <c r="A586" t="s">
        <v>143</v>
      </c>
      <c r="B586" t="s">
        <v>183</v>
      </c>
      <c r="C586" s="137" t="s">
        <v>17</v>
      </c>
      <c r="D586" s="137" t="s">
        <v>17</v>
      </c>
      <c r="E586">
        <v>1982</v>
      </c>
      <c r="F586">
        <v>2</v>
      </c>
      <c r="G586">
        <v>9</v>
      </c>
      <c r="H586">
        <v>26.98</v>
      </c>
      <c r="I586">
        <v>2.78</v>
      </c>
      <c r="J586" s="14">
        <v>5208</v>
      </c>
      <c r="K586" s="14">
        <v>4928</v>
      </c>
      <c r="L586" s="14" t="s">
        <v>17</v>
      </c>
      <c r="M586" s="14" t="s">
        <v>17</v>
      </c>
      <c r="N586" s="14" t="s">
        <v>17</v>
      </c>
      <c r="O586" s="14" t="s">
        <v>17</v>
      </c>
      <c r="P586" s="14" t="s">
        <v>17</v>
      </c>
      <c r="Q586" s="14" t="s">
        <v>17</v>
      </c>
      <c r="R586" s="14" t="s">
        <v>17</v>
      </c>
      <c r="S586" s="14" t="s">
        <v>17</v>
      </c>
    </row>
    <row r="587" spans="1:19" x14ac:dyDescent="0.2">
      <c r="A587" t="s">
        <v>143</v>
      </c>
      <c r="B587" t="s">
        <v>183</v>
      </c>
      <c r="C587" s="137" t="s">
        <v>17</v>
      </c>
      <c r="D587" s="137" t="s">
        <v>17</v>
      </c>
      <c r="E587">
        <v>1982</v>
      </c>
      <c r="F587">
        <v>2</v>
      </c>
      <c r="G587">
        <v>10</v>
      </c>
      <c r="H587">
        <v>37.03</v>
      </c>
      <c r="I587">
        <v>2.66</v>
      </c>
      <c r="J587" s="14">
        <v>5236</v>
      </c>
      <c r="K587" s="14">
        <v>4991</v>
      </c>
      <c r="L587" s="14" t="s">
        <v>17</v>
      </c>
      <c r="M587" s="14" t="s">
        <v>17</v>
      </c>
      <c r="N587" s="14" t="s">
        <v>17</v>
      </c>
      <c r="O587" s="14" t="s">
        <v>17</v>
      </c>
      <c r="P587" s="14" t="s">
        <v>17</v>
      </c>
      <c r="Q587" s="14" t="s">
        <v>17</v>
      </c>
      <c r="R587" s="14" t="s">
        <v>17</v>
      </c>
      <c r="S587" s="14" t="s">
        <v>17</v>
      </c>
    </row>
    <row r="588" spans="1:19" x14ac:dyDescent="0.2">
      <c r="A588" t="s">
        <v>143</v>
      </c>
      <c r="B588" t="s">
        <v>183</v>
      </c>
      <c r="C588" s="137" t="s">
        <v>17</v>
      </c>
      <c r="D588" s="137" t="s">
        <v>17</v>
      </c>
      <c r="E588">
        <v>1982</v>
      </c>
      <c r="F588">
        <v>2</v>
      </c>
      <c r="G588">
        <v>11</v>
      </c>
      <c r="H588">
        <v>35.57</v>
      </c>
      <c r="I588">
        <v>2.5299999999999998</v>
      </c>
      <c r="J588" s="14">
        <v>5152</v>
      </c>
      <c r="K588" s="14">
        <v>4683</v>
      </c>
      <c r="L588" s="14" t="s">
        <v>17</v>
      </c>
      <c r="M588" s="14" t="s">
        <v>17</v>
      </c>
      <c r="N588" s="14" t="s">
        <v>17</v>
      </c>
      <c r="O588" s="14" t="s">
        <v>17</v>
      </c>
      <c r="P588" s="14" t="s">
        <v>17</v>
      </c>
      <c r="Q588" s="14" t="s">
        <v>17</v>
      </c>
      <c r="R588" s="14" t="s">
        <v>17</v>
      </c>
      <c r="S588" s="14" t="s">
        <v>17</v>
      </c>
    </row>
    <row r="589" spans="1:19" x14ac:dyDescent="0.2">
      <c r="A589" t="s">
        <v>143</v>
      </c>
      <c r="B589" t="s">
        <v>183</v>
      </c>
      <c r="C589" s="137" t="s">
        <v>17</v>
      </c>
      <c r="D589" s="137" t="s">
        <v>17</v>
      </c>
      <c r="E589">
        <v>1982</v>
      </c>
      <c r="F589">
        <v>2</v>
      </c>
      <c r="G589">
        <v>12</v>
      </c>
      <c r="H589">
        <v>27.83</v>
      </c>
      <c r="I589">
        <v>2.73</v>
      </c>
      <c r="J589" s="14">
        <v>4928</v>
      </c>
      <c r="K589" s="14">
        <v>4620</v>
      </c>
      <c r="L589" s="14" t="s">
        <v>17</v>
      </c>
      <c r="M589" s="14" t="s">
        <v>17</v>
      </c>
      <c r="N589" s="14" t="s">
        <v>17</v>
      </c>
      <c r="O589" s="14" t="s">
        <v>17</v>
      </c>
      <c r="P589" s="14" t="s">
        <v>17</v>
      </c>
      <c r="Q589" s="14" t="s">
        <v>17</v>
      </c>
      <c r="R589" s="14" t="s">
        <v>17</v>
      </c>
      <c r="S589" s="14" t="s">
        <v>17</v>
      </c>
    </row>
    <row r="590" spans="1:19" x14ac:dyDescent="0.2">
      <c r="A590" t="s">
        <v>143</v>
      </c>
      <c r="B590" t="s">
        <v>183</v>
      </c>
      <c r="C590" s="137" t="s">
        <v>17</v>
      </c>
      <c r="D590" s="137" t="s">
        <v>17</v>
      </c>
      <c r="E590">
        <v>1982</v>
      </c>
      <c r="F590">
        <v>2</v>
      </c>
      <c r="G590">
        <v>13</v>
      </c>
      <c r="H590">
        <v>31.1</v>
      </c>
      <c r="I590">
        <v>2.57</v>
      </c>
      <c r="J590" s="14">
        <v>4578</v>
      </c>
      <c r="K590" s="14">
        <v>4284</v>
      </c>
      <c r="L590" s="14" t="s">
        <v>17</v>
      </c>
      <c r="M590" s="14" t="s">
        <v>17</v>
      </c>
      <c r="N590" s="14" t="s">
        <v>17</v>
      </c>
      <c r="O590" s="14" t="s">
        <v>17</v>
      </c>
      <c r="P590" s="14" t="s">
        <v>17</v>
      </c>
      <c r="Q590" s="14" t="s">
        <v>17</v>
      </c>
      <c r="R590" s="14" t="s">
        <v>17</v>
      </c>
      <c r="S590" s="14" t="s">
        <v>17</v>
      </c>
    </row>
    <row r="591" spans="1:19" x14ac:dyDescent="0.2">
      <c r="A591" t="s">
        <v>143</v>
      </c>
      <c r="B591" t="s">
        <v>183</v>
      </c>
      <c r="C591" s="137" t="s">
        <v>17</v>
      </c>
      <c r="D591" s="137" t="s">
        <v>17</v>
      </c>
      <c r="E591">
        <v>1982</v>
      </c>
      <c r="F591">
        <v>2</v>
      </c>
      <c r="G591">
        <v>14</v>
      </c>
      <c r="H591">
        <v>33.520000000000003</v>
      </c>
      <c r="I591">
        <v>2.54</v>
      </c>
      <c r="J591" s="14">
        <v>4858</v>
      </c>
      <c r="K591" s="14">
        <v>4487</v>
      </c>
      <c r="L591" s="14" t="s">
        <v>17</v>
      </c>
      <c r="M591" s="14" t="s">
        <v>17</v>
      </c>
      <c r="N591" s="14" t="s">
        <v>17</v>
      </c>
      <c r="O591" s="14" t="s">
        <v>17</v>
      </c>
      <c r="P591" s="14" t="s">
        <v>17</v>
      </c>
      <c r="Q591" s="14" t="s">
        <v>17</v>
      </c>
      <c r="R591" s="14" t="s">
        <v>17</v>
      </c>
      <c r="S591" s="14" t="s">
        <v>17</v>
      </c>
    </row>
    <row r="592" spans="1:19" x14ac:dyDescent="0.2">
      <c r="A592" t="s">
        <v>143</v>
      </c>
      <c r="B592" t="s">
        <v>183</v>
      </c>
      <c r="C592" s="137" t="s">
        <v>17</v>
      </c>
      <c r="D592" s="137" t="s">
        <v>17</v>
      </c>
      <c r="E592">
        <v>1982</v>
      </c>
      <c r="F592">
        <v>3</v>
      </c>
      <c r="G592">
        <v>1</v>
      </c>
      <c r="H592">
        <v>17.3</v>
      </c>
      <c r="I592">
        <v>2.57</v>
      </c>
      <c r="J592" s="14">
        <v>4634</v>
      </c>
      <c r="K592" s="14">
        <v>4627</v>
      </c>
      <c r="L592" s="14" t="s">
        <v>17</v>
      </c>
      <c r="M592" s="14" t="s">
        <v>17</v>
      </c>
      <c r="N592" s="14" t="s">
        <v>17</v>
      </c>
      <c r="O592" s="14" t="s">
        <v>17</v>
      </c>
      <c r="P592" s="14" t="s">
        <v>17</v>
      </c>
      <c r="Q592" s="14" t="s">
        <v>17</v>
      </c>
      <c r="R592" s="14" t="s">
        <v>17</v>
      </c>
      <c r="S592" s="14" t="s">
        <v>17</v>
      </c>
    </row>
    <row r="593" spans="1:19" x14ac:dyDescent="0.2">
      <c r="A593" t="s">
        <v>143</v>
      </c>
      <c r="B593" t="s">
        <v>183</v>
      </c>
      <c r="C593" s="137" t="s">
        <v>17</v>
      </c>
      <c r="D593" s="137" t="s">
        <v>17</v>
      </c>
      <c r="E593">
        <v>1982</v>
      </c>
      <c r="F593">
        <v>3</v>
      </c>
      <c r="G593">
        <v>2</v>
      </c>
      <c r="H593">
        <v>28.92</v>
      </c>
      <c r="I593">
        <v>2.02</v>
      </c>
      <c r="J593" s="14">
        <v>4634</v>
      </c>
      <c r="K593" s="14">
        <v>4459</v>
      </c>
      <c r="L593" s="14" t="s">
        <v>17</v>
      </c>
      <c r="M593" s="14" t="s">
        <v>17</v>
      </c>
      <c r="N593" s="14" t="s">
        <v>17</v>
      </c>
      <c r="O593" s="14" t="s">
        <v>17</v>
      </c>
      <c r="P593" s="14" t="s">
        <v>17</v>
      </c>
      <c r="Q593" s="14" t="s">
        <v>17</v>
      </c>
      <c r="R593" s="14" t="s">
        <v>17</v>
      </c>
      <c r="S593" s="14" t="s">
        <v>17</v>
      </c>
    </row>
    <row r="594" spans="1:19" x14ac:dyDescent="0.2">
      <c r="A594" t="s">
        <v>143</v>
      </c>
      <c r="B594" t="s">
        <v>183</v>
      </c>
      <c r="C594" s="137" t="s">
        <v>17</v>
      </c>
      <c r="D594" s="137" t="s">
        <v>17</v>
      </c>
      <c r="E594">
        <v>1982</v>
      </c>
      <c r="F594">
        <v>3</v>
      </c>
      <c r="G594">
        <v>3</v>
      </c>
      <c r="H594">
        <v>34.729999999999997</v>
      </c>
      <c r="I594">
        <v>2.25</v>
      </c>
      <c r="J594" s="14">
        <v>4802</v>
      </c>
      <c r="K594" s="14">
        <v>4823</v>
      </c>
      <c r="L594" s="14" t="s">
        <v>17</v>
      </c>
      <c r="M594" s="14" t="s">
        <v>17</v>
      </c>
      <c r="N594" s="14" t="s">
        <v>17</v>
      </c>
      <c r="O594" s="14" t="s">
        <v>17</v>
      </c>
      <c r="P594" s="14" t="s">
        <v>17</v>
      </c>
      <c r="Q594" s="14" t="s">
        <v>17</v>
      </c>
      <c r="R594" s="14" t="s">
        <v>17</v>
      </c>
      <c r="S594" s="14" t="s">
        <v>17</v>
      </c>
    </row>
    <row r="595" spans="1:19" x14ac:dyDescent="0.2">
      <c r="A595" t="s">
        <v>143</v>
      </c>
      <c r="B595" t="s">
        <v>183</v>
      </c>
      <c r="C595" s="137" t="s">
        <v>17</v>
      </c>
      <c r="D595" s="137" t="s">
        <v>17</v>
      </c>
      <c r="E595">
        <v>1982</v>
      </c>
      <c r="F595">
        <v>3</v>
      </c>
      <c r="G595">
        <v>4</v>
      </c>
      <c r="H595">
        <v>33.880000000000003</v>
      </c>
      <c r="I595">
        <v>2.37</v>
      </c>
      <c r="J595" s="14">
        <v>4480</v>
      </c>
      <c r="K595" s="14">
        <v>4382</v>
      </c>
      <c r="L595" s="14" t="s">
        <v>17</v>
      </c>
      <c r="M595" s="14" t="s">
        <v>17</v>
      </c>
      <c r="N595" s="14" t="s">
        <v>17</v>
      </c>
      <c r="O595" s="14" t="s">
        <v>17</v>
      </c>
      <c r="P595" s="14" t="s">
        <v>17</v>
      </c>
      <c r="Q595" s="14" t="s">
        <v>17</v>
      </c>
      <c r="R595" s="14" t="s">
        <v>17</v>
      </c>
      <c r="S595" s="14" t="s">
        <v>17</v>
      </c>
    </row>
    <row r="596" spans="1:19" x14ac:dyDescent="0.2">
      <c r="A596" t="s">
        <v>143</v>
      </c>
      <c r="B596" t="s">
        <v>183</v>
      </c>
      <c r="C596" s="137" t="s">
        <v>17</v>
      </c>
      <c r="D596" s="137" t="s">
        <v>17</v>
      </c>
      <c r="E596">
        <v>1982</v>
      </c>
      <c r="F596">
        <v>3</v>
      </c>
      <c r="G596">
        <v>5</v>
      </c>
      <c r="H596">
        <v>26.14</v>
      </c>
      <c r="I596">
        <v>2.64</v>
      </c>
      <c r="J596" s="14">
        <v>5250</v>
      </c>
      <c r="K596" s="14">
        <v>5103</v>
      </c>
      <c r="L596" s="14" t="s">
        <v>17</v>
      </c>
      <c r="M596" s="14" t="s">
        <v>17</v>
      </c>
      <c r="N596" s="14" t="s">
        <v>17</v>
      </c>
      <c r="O596" s="14" t="s">
        <v>17</v>
      </c>
      <c r="P596" s="14" t="s">
        <v>17</v>
      </c>
      <c r="Q596" s="14" t="s">
        <v>17</v>
      </c>
      <c r="R596" s="14" t="s">
        <v>17</v>
      </c>
      <c r="S596" s="14" t="s">
        <v>17</v>
      </c>
    </row>
    <row r="597" spans="1:19" x14ac:dyDescent="0.2">
      <c r="A597" t="s">
        <v>143</v>
      </c>
      <c r="B597" t="s">
        <v>183</v>
      </c>
      <c r="C597" s="137" t="s">
        <v>17</v>
      </c>
      <c r="D597" s="137" t="s">
        <v>17</v>
      </c>
      <c r="E597">
        <v>1982</v>
      </c>
      <c r="F597">
        <v>3</v>
      </c>
      <c r="G597">
        <v>6</v>
      </c>
      <c r="H597">
        <v>34.729999999999997</v>
      </c>
      <c r="I597">
        <v>2.5</v>
      </c>
      <c r="J597" s="14">
        <v>4368</v>
      </c>
      <c r="K597" s="14">
        <v>4116</v>
      </c>
      <c r="L597" s="14" t="s">
        <v>17</v>
      </c>
      <c r="M597" s="14" t="s">
        <v>17</v>
      </c>
      <c r="N597" s="14" t="s">
        <v>17</v>
      </c>
      <c r="O597" s="14" t="s">
        <v>17</v>
      </c>
      <c r="P597" s="14" t="s">
        <v>17</v>
      </c>
      <c r="Q597" s="14" t="s">
        <v>17</v>
      </c>
      <c r="R597" s="14" t="s">
        <v>17</v>
      </c>
      <c r="S597" s="14" t="s">
        <v>17</v>
      </c>
    </row>
    <row r="598" spans="1:19" x14ac:dyDescent="0.2">
      <c r="A598" t="s">
        <v>143</v>
      </c>
      <c r="B598" t="s">
        <v>183</v>
      </c>
      <c r="C598" s="137" t="s">
        <v>17</v>
      </c>
      <c r="D598" s="137" t="s">
        <v>17</v>
      </c>
      <c r="E598">
        <v>1982</v>
      </c>
      <c r="F598">
        <v>3</v>
      </c>
      <c r="G598">
        <v>7</v>
      </c>
      <c r="H598">
        <v>26.38</v>
      </c>
      <c r="I598">
        <v>2.75</v>
      </c>
      <c r="J598" s="14">
        <v>5096</v>
      </c>
      <c r="K598" s="14">
        <v>5173</v>
      </c>
      <c r="L598" s="14" t="s">
        <v>17</v>
      </c>
      <c r="M598" s="14" t="s">
        <v>17</v>
      </c>
      <c r="N598" s="14" t="s">
        <v>17</v>
      </c>
      <c r="O598" s="14" t="s">
        <v>17</v>
      </c>
      <c r="P598" s="14" t="s">
        <v>17</v>
      </c>
      <c r="Q598" s="14" t="s">
        <v>17</v>
      </c>
      <c r="R598" s="14" t="s">
        <v>17</v>
      </c>
      <c r="S598" s="14" t="s">
        <v>17</v>
      </c>
    </row>
    <row r="599" spans="1:19" x14ac:dyDescent="0.2">
      <c r="A599" t="s">
        <v>143</v>
      </c>
      <c r="B599" t="s">
        <v>183</v>
      </c>
      <c r="C599" s="137" t="s">
        <v>17</v>
      </c>
      <c r="D599" s="137" t="s">
        <v>17</v>
      </c>
      <c r="E599">
        <v>1982</v>
      </c>
      <c r="F599">
        <v>3</v>
      </c>
      <c r="G599">
        <v>8</v>
      </c>
      <c r="H599">
        <v>18.88</v>
      </c>
      <c r="I599">
        <v>2.88</v>
      </c>
      <c r="J599" s="14">
        <v>4872</v>
      </c>
      <c r="K599" s="14">
        <v>5131</v>
      </c>
      <c r="L599" s="14" t="s">
        <v>17</v>
      </c>
      <c r="M599" s="14" t="s">
        <v>17</v>
      </c>
      <c r="N599" s="14" t="s">
        <v>17</v>
      </c>
      <c r="O599" s="14" t="s">
        <v>17</v>
      </c>
      <c r="P599" s="14" t="s">
        <v>17</v>
      </c>
      <c r="Q599" s="14" t="s">
        <v>17</v>
      </c>
      <c r="R599" s="14" t="s">
        <v>17</v>
      </c>
      <c r="S599" s="14" t="s">
        <v>17</v>
      </c>
    </row>
    <row r="600" spans="1:19" x14ac:dyDescent="0.2">
      <c r="A600" t="s">
        <v>143</v>
      </c>
      <c r="B600" t="s">
        <v>183</v>
      </c>
      <c r="C600" s="137" t="s">
        <v>17</v>
      </c>
      <c r="D600" s="137" t="s">
        <v>17</v>
      </c>
      <c r="E600">
        <v>1982</v>
      </c>
      <c r="F600">
        <v>3</v>
      </c>
      <c r="G600">
        <v>9</v>
      </c>
      <c r="H600">
        <v>20.57</v>
      </c>
      <c r="I600">
        <v>2.86</v>
      </c>
      <c r="J600" s="14">
        <v>6356</v>
      </c>
      <c r="K600" s="14">
        <v>5215</v>
      </c>
      <c r="L600" s="14" t="s">
        <v>17</v>
      </c>
      <c r="M600" s="14" t="s">
        <v>17</v>
      </c>
      <c r="N600" s="14" t="s">
        <v>17</v>
      </c>
      <c r="O600" s="14" t="s">
        <v>17</v>
      </c>
      <c r="P600" s="14" t="s">
        <v>17</v>
      </c>
      <c r="Q600" s="14" t="s">
        <v>17</v>
      </c>
      <c r="R600" s="14" t="s">
        <v>17</v>
      </c>
      <c r="S600" s="14" t="s">
        <v>17</v>
      </c>
    </row>
    <row r="601" spans="1:19" x14ac:dyDescent="0.2">
      <c r="A601" t="s">
        <v>143</v>
      </c>
      <c r="B601" t="s">
        <v>183</v>
      </c>
      <c r="C601" s="137" t="s">
        <v>17</v>
      </c>
      <c r="D601" s="137" t="s">
        <v>17</v>
      </c>
      <c r="E601">
        <v>1982</v>
      </c>
      <c r="F601">
        <v>3</v>
      </c>
      <c r="G601">
        <v>10</v>
      </c>
      <c r="H601">
        <v>34.119999999999997</v>
      </c>
      <c r="I601">
        <v>2.57</v>
      </c>
      <c r="J601" s="14">
        <v>5600</v>
      </c>
      <c r="K601" s="14">
        <v>4718</v>
      </c>
      <c r="L601" s="14" t="s">
        <v>17</v>
      </c>
      <c r="M601" s="14" t="s">
        <v>17</v>
      </c>
      <c r="N601" s="14" t="s">
        <v>17</v>
      </c>
      <c r="O601" s="14" t="s">
        <v>17</v>
      </c>
      <c r="P601" s="14" t="s">
        <v>17</v>
      </c>
      <c r="Q601" s="14" t="s">
        <v>17</v>
      </c>
      <c r="R601" s="14" t="s">
        <v>17</v>
      </c>
      <c r="S601" s="14" t="s">
        <v>17</v>
      </c>
    </row>
    <row r="602" spans="1:19" x14ac:dyDescent="0.2">
      <c r="A602" t="s">
        <v>143</v>
      </c>
      <c r="B602" t="s">
        <v>183</v>
      </c>
      <c r="C602" s="137" t="s">
        <v>17</v>
      </c>
      <c r="D602" s="137" t="s">
        <v>17</v>
      </c>
      <c r="E602">
        <v>1982</v>
      </c>
      <c r="F602">
        <v>3</v>
      </c>
      <c r="G602">
        <v>11</v>
      </c>
      <c r="H602">
        <v>34.24</v>
      </c>
      <c r="I602">
        <v>2.67</v>
      </c>
      <c r="J602" s="14">
        <v>5670</v>
      </c>
      <c r="K602" s="14">
        <v>4760</v>
      </c>
      <c r="L602" s="14" t="s">
        <v>17</v>
      </c>
      <c r="M602" s="14" t="s">
        <v>17</v>
      </c>
      <c r="N602" s="14" t="s">
        <v>17</v>
      </c>
      <c r="O602" s="14" t="s">
        <v>17</v>
      </c>
      <c r="P602" s="14" t="s">
        <v>17</v>
      </c>
      <c r="Q602" s="14" t="s">
        <v>17</v>
      </c>
      <c r="R602" s="14" t="s">
        <v>17</v>
      </c>
      <c r="S602" s="14" t="s">
        <v>17</v>
      </c>
    </row>
    <row r="603" spans="1:19" x14ac:dyDescent="0.2">
      <c r="A603" t="s">
        <v>143</v>
      </c>
      <c r="B603" t="s">
        <v>183</v>
      </c>
      <c r="C603" s="137" t="s">
        <v>17</v>
      </c>
      <c r="D603" s="137" t="s">
        <v>17</v>
      </c>
      <c r="E603">
        <v>1982</v>
      </c>
      <c r="F603">
        <v>3</v>
      </c>
      <c r="G603">
        <v>12</v>
      </c>
      <c r="H603">
        <v>21.66</v>
      </c>
      <c r="I603">
        <v>2.89</v>
      </c>
      <c r="J603" s="14">
        <v>5544</v>
      </c>
      <c r="K603" s="14">
        <v>4837</v>
      </c>
      <c r="L603" s="14" t="s">
        <v>17</v>
      </c>
      <c r="M603" s="14" t="s">
        <v>17</v>
      </c>
      <c r="N603" s="14" t="s">
        <v>17</v>
      </c>
      <c r="O603" s="14" t="s">
        <v>17</v>
      </c>
      <c r="P603" s="14" t="s">
        <v>17</v>
      </c>
      <c r="Q603" s="14" t="s">
        <v>17</v>
      </c>
      <c r="R603" s="14" t="s">
        <v>17</v>
      </c>
      <c r="S603" s="14" t="s">
        <v>17</v>
      </c>
    </row>
    <row r="604" spans="1:19" x14ac:dyDescent="0.2">
      <c r="A604" t="s">
        <v>143</v>
      </c>
      <c r="B604" t="s">
        <v>183</v>
      </c>
      <c r="C604" s="137" t="s">
        <v>17</v>
      </c>
      <c r="D604" s="137" t="s">
        <v>17</v>
      </c>
      <c r="E604">
        <v>1982</v>
      </c>
      <c r="F604">
        <v>3</v>
      </c>
      <c r="G604">
        <v>13</v>
      </c>
      <c r="H604">
        <v>32.909999999999997</v>
      </c>
      <c r="I604">
        <v>2.82</v>
      </c>
      <c r="J604" s="14">
        <v>5866</v>
      </c>
      <c r="K604" s="14">
        <v>5250</v>
      </c>
      <c r="L604" s="14" t="s">
        <v>17</v>
      </c>
      <c r="M604" s="14" t="s">
        <v>17</v>
      </c>
      <c r="N604" s="14" t="s">
        <v>17</v>
      </c>
      <c r="O604" s="14" t="s">
        <v>17</v>
      </c>
      <c r="P604" s="14" t="s">
        <v>17</v>
      </c>
      <c r="Q604" s="14" t="s">
        <v>17</v>
      </c>
      <c r="R604" s="14" t="s">
        <v>17</v>
      </c>
      <c r="S604" s="14" t="s">
        <v>17</v>
      </c>
    </row>
    <row r="605" spans="1:19" x14ac:dyDescent="0.2">
      <c r="A605" t="s">
        <v>143</v>
      </c>
      <c r="B605" t="s">
        <v>183</v>
      </c>
      <c r="C605" s="137" t="s">
        <v>17</v>
      </c>
      <c r="D605" s="137" t="s">
        <v>17</v>
      </c>
      <c r="E605">
        <v>1982</v>
      </c>
      <c r="F605">
        <v>3</v>
      </c>
      <c r="G605">
        <v>14</v>
      </c>
      <c r="H605">
        <v>32.67</v>
      </c>
      <c r="I605">
        <v>2.8</v>
      </c>
      <c r="J605" s="14">
        <v>5306</v>
      </c>
      <c r="K605" s="14">
        <v>4935</v>
      </c>
      <c r="L605" s="14" t="s">
        <v>17</v>
      </c>
      <c r="M605" s="14" t="s">
        <v>17</v>
      </c>
      <c r="N605" s="14" t="s">
        <v>17</v>
      </c>
      <c r="O605" s="14" t="s">
        <v>17</v>
      </c>
      <c r="P605" s="14" t="s">
        <v>17</v>
      </c>
      <c r="Q605" s="14" t="s">
        <v>17</v>
      </c>
      <c r="R605" s="14" t="s">
        <v>17</v>
      </c>
      <c r="S605" s="14" t="s">
        <v>17</v>
      </c>
    </row>
    <row r="606" spans="1:19" x14ac:dyDescent="0.2">
      <c r="A606" t="s">
        <v>143</v>
      </c>
      <c r="B606" t="s">
        <v>183</v>
      </c>
      <c r="C606" s="137" t="s">
        <v>17</v>
      </c>
      <c r="D606" s="137" t="s">
        <v>17</v>
      </c>
      <c r="E606">
        <v>1982</v>
      </c>
      <c r="F606">
        <v>4</v>
      </c>
      <c r="G606">
        <v>1</v>
      </c>
      <c r="H606">
        <v>17.18</v>
      </c>
      <c r="I606">
        <v>2.83</v>
      </c>
      <c r="J606" s="14">
        <v>5810</v>
      </c>
      <c r="K606" s="14">
        <v>5789</v>
      </c>
      <c r="L606" s="14" t="s">
        <v>17</v>
      </c>
      <c r="M606" s="14" t="s">
        <v>17</v>
      </c>
      <c r="N606" s="14" t="s">
        <v>17</v>
      </c>
      <c r="O606" s="14" t="s">
        <v>17</v>
      </c>
      <c r="P606" s="14" t="s">
        <v>17</v>
      </c>
      <c r="Q606" s="14" t="s">
        <v>17</v>
      </c>
      <c r="R606" s="14" t="s">
        <v>17</v>
      </c>
      <c r="S606" s="14" t="s">
        <v>17</v>
      </c>
    </row>
    <row r="607" spans="1:19" x14ac:dyDescent="0.2">
      <c r="A607" t="s">
        <v>143</v>
      </c>
      <c r="B607" t="s">
        <v>183</v>
      </c>
      <c r="C607" s="137" t="s">
        <v>17</v>
      </c>
      <c r="D607" s="137" t="s">
        <v>17</v>
      </c>
      <c r="E607">
        <v>1982</v>
      </c>
      <c r="F607">
        <v>4</v>
      </c>
      <c r="G607">
        <v>2</v>
      </c>
      <c r="H607">
        <v>28.56</v>
      </c>
      <c r="I607">
        <v>2.31</v>
      </c>
      <c r="J607" s="14">
        <v>5390</v>
      </c>
      <c r="K607" s="14">
        <v>4900</v>
      </c>
      <c r="L607" s="14" t="s">
        <v>17</v>
      </c>
      <c r="M607" s="14" t="s">
        <v>17</v>
      </c>
      <c r="N607" s="14" t="s">
        <v>17</v>
      </c>
      <c r="O607" s="14" t="s">
        <v>17</v>
      </c>
      <c r="P607" s="14" t="s">
        <v>17</v>
      </c>
      <c r="Q607" s="14" t="s">
        <v>17</v>
      </c>
      <c r="R607" s="14" t="s">
        <v>17</v>
      </c>
      <c r="S607" s="14" t="s">
        <v>17</v>
      </c>
    </row>
    <row r="608" spans="1:19" x14ac:dyDescent="0.2">
      <c r="A608" t="s">
        <v>143</v>
      </c>
      <c r="B608" t="s">
        <v>183</v>
      </c>
      <c r="C608" s="137" t="s">
        <v>17</v>
      </c>
      <c r="D608" s="137" t="s">
        <v>17</v>
      </c>
      <c r="E608">
        <v>1982</v>
      </c>
      <c r="F608">
        <v>4</v>
      </c>
      <c r="G608">
        <v>3</v>
      </c>
      <c r="H608">
        <v>36.9</v>
      </c>
      <c r="I608">
        <v>2.4900000000000002</v>
      </c>
      <c r="J608" s="14">
        <v>5432</v>
      </c>
      <c r="K608" s="14">
        <v>4683</v>
      </c>
      <c r="L608" s="14" t="s">
        <v>17</v>
      </c>
      <c r="M608" s="14" t="s">
        <v>17</v>
      </c>
      <c r="N608" s="14" t="s">
        <v>17</v>
      </c>
      <c r="O608" s="14" t="s">
        <v>17</v>
      </c>
      <c r="P608" s="14" t="s">
        <v>17</v>
      </c>
      <c r="Q608" s="14" t="s">
        <v>17</v>
      </c>
      <c r="R608" s="14" t="s">
        <v>17</v>
      </c>
      <c r="S608" s="14" t="s">
        <v>17</v>
      </c>
    </row>
    <row r="609" spans="1:19" x14ac:dyDescent="0.2">
      <c r="A609" t="s">
        <v>143</v>
      </c>
      <c r="B609" t="s">
        <v>183</v>
      </c>
      <c r="C609" s="137" t="s">
        <v>17</v>
      </c>
      <c r="D609" s="137" t="s">
        <v>17</v>
      </c>
      <c r="E609">
        <v>1982</v>
      </c>
      <c r="F609">
        <v>4</v>
      </c>
      <c r="G609">
        <v>4</v>
      </c>
      <c r="H609">
        <v>28.07</v>
      </c>
      <c r="I609">
        <v>2.7</v>
      </c>
      <c r="J609" s="14">
        <v>5194</v>
      </c>
      <c r="K609" s="14">
        <v>4900</v>
      </c>
      <c r="L609" s="14" t="s">
        <v>17</v>
      </c>
      <c r="M609" s="14" t="s">
        <v>17</v>
      </c>
      <c r="N609" s="14" t="s">
        <v>17</v>
      </c>
      <c r="O609" s="14" t="s">
        <v>17</v>
      </c>
      <c r="P609" s="14" t="s">
        <v>17</v>
      </c>
      <c r="Q609" s="14" t="s">
        <v>17</v>
      </c>
      <c r="R609" s="14" t="s">
        <v>17</v>
      </c>
      <c r="S609" s="14" t="s">
        <v>17</v>
      </c>
    </row>
    <row r="610" spans="1:19" x14ac:dyDescent="0.2">
      <c r="A610" t="s">
        <v>143</v>
      </c>
      <c r="B610" t="s">
        <v>183</v>
      </c>
      <c r="C610" s="137" t="s">
        <v>17</v>
      </c>
      <c r="D610" s="137" t="s">
        <v>17</v>
      </c>
      <c r="E610">
        <v>1982</v>
      </c>
      <c r="F610">
        <v>4</v>
      </c>
      <c r="G610">
        <v>5</v>
      </c>
      <c r="H610">
        <v>34.479999999999997</v>
      </c>
      <c r="I610">
        <v>2.73</v>
      </c>
      <c r="J610" s="14">
        <v>5670</v>
      </c>
      <c r="K610" s="14">
        <v>5208</v>
      </c>
      <c r="L610" s="14" t="s">
        <v>17</v>
      </c>
      <c r="M610" s="14" t="s">
        <v>17</v>
      </c>
      <c r="N610" s="14" t="s">
        <v>17</v>
      </c>
      <c r="O610" s="14" t="s">
        <v>17</v>
      </c>
      <c r="P610" s="14" t="s">
        <v>17</v>
      </c>
      <c r="Q610" s="14" t="s">
        <v>17</v>
      </c>
      <c r="R610" s="14" t="s">
        <v>17</v>
      </c>
      <c r="S610" s="14" t="s">
        <v>17</v>
      </c>
    </row>
    <row r="611" spans="1:19" x14ac:dyDescent="0.2">
      <c r="A611" t="s">
        <v>143</v>
      </c>
      <c r="B611" t="s">
        <v>183</v>
      </c>
      <c r="C611" s="137" t="s">
        <v>17</v>
      </c>
      <c r="D611" s="137" t="s">
        <v>17</v>
      </c>
      <c r="E611">
        <v>1982</v>
      </c>
      <c r="F611">
        <v>4</v>
      </c>
      <c r="G611">
        <v>6</v>
      </c>
      <c r="H611">
        <v>27.83</v>
      </c>
      <c r="I611">
        <v>2.67</v>
      </c>
      <c r="J611" s="14">
        <v>5670</v>
      </c>
      <c r="K611" s="14">
        <v>5306</v>
      </c>
      <c r="L611" s="14" t="s">
        <v>17</v>
      </c>
      <c r="M611" s="14" t="s">
        <v>17</v>
      </c>
      <c r="N611" s="14" t="s">
        <v>17</v>
      </c>
      <c r="O611" s="14" t="s">
        <v>17</v>
      </c>
      <c r="P611" s="14" t="s">
        <v>17</v>
      </c>
      <c r="Q611" s="14" t="s">
        <v>17</v>
      </c>
      <c r="R611" s="14" t="s">
        <v>17</v>
      </c>
      <c r="S611" s="14" t="s">
        <v>17</v>
      </c>
    </row>
    <row r="612" spans="1:19" x14ac:dyDescent="0.2">
      <c r="A612" t="s">
        <v>143</v>
      </c>
      <c r="B612" t="s">
        <v>183</v>
      </c>
      <c r="C612" s="137" t="s">
        <v>17</v>
      </c>
      <c r="D612" s="137" t="s">
        <v>17</v>
      </c>
      <c r="E612">
        <v>1982</v>
      </c>
      <c r="F612">
        <v>4</v>
      </c>
      <c r="G612">
        <v>7</v>
      </c>
      <c r="H612">
        <v>28.43</v>
      </c>
      <c r="I612">
        <v>2.84</v>
      </c>
      <c r="J612" s="14">
        <v>5096</v>
      </c>
      <c r="K612" s="14">
        <v>4585</v>
      </c>
      <c r="L612" s="14" t="s">
        <v>17</v>
      </c>
      <c r="M612" s="14" t="s">
        <v>17</v>
      </c>
      <c r="N612" s="14" t="s">
        <v>17</v>
      </c>
      <c r="O612" s="14" t="s">
        <v>17</v>
      </c>
      <c r="P612" s="14" t="s">
        <v>17</v>
      </c>
      <c r="Q612" s="14" t="s">
        <v>17</v>
      </c>
      <c r="R612" s="14" t="s">
        <v>17</v>
      </c>
      <c r="S612" s="14" t="s">
        <v>17</v>
      </c>
    </row>
    <row r="613" spans="1:19" x14ac:dyDescent="0.2">
      <c r="A613" t="s">
        <v>143</v>
      </c>
      <c r="B613" t="s">
        <v>183</v>
      </c>
      <c r="C613" s="137" t="s">
        <v>17</v>
      </c>
      <c r="D613" s="137" t="s">
        <v>17</v>
      </c>
      <c r="E613">
        <v>1982</v>
      </c>
      <c r="F613">
        <v>4</v>
      </c>
      <c r="G613">
        <v>8</v>
      </c>
      <c r="H613">
        <v>18.149999999999999</v>
      </c>
      <c r="I613">
        <v>2.91</v>
      </c>
      <c r="J613" s="14">
        <v>5068</v>
      </c>
      <c r="K613" s="14">
        <v>4886</v>
      </c>
      <c r="L613" s="14" t="s">
        <v>17</v>
      </c>
      <c r="M613" s="14" t="s">
        <v>17</v>
      </c>
      <c r="N613" s="14" t="s">
        <v>17</v>
      </c>
      <c r="O613" s="14" t="s">
        <v>17</v>
      </c>
      <c r="P613" s="14" t="s">
        <v>17</v>
      </c>
      <c r="Q613" s="14" t="s">
        <v>17</v>
      </c>
      <c r="R613" s="14" t="s">
        <v>17</v>
      </c>
      <c r="S613" s="14" t="s">
        <v>17</v>
      </c>
    </row>
    <row r="614" spans="1:19" x14ac:dyDescent="0.2">
      <c r="A614" t="s">
        <v>143</v>
      </c>
      <c r="B614" t="s">
        <v>183</v>
      </c>
      <c r="C614" s="137" t="s">
        <v>17</v>
      </c>
      <c r="D614" s="137" t="s">
        <v>17</v>
      </c>
      <c r="E614">
        <v>1982</v>
      </c>
      <c r="F614">
        <v>4</v>
      </c>
      <c r="G614">
        <v>9</v>
      </c>
      <c r="H614">
        <v>29.16</v>
      </c>
      <c r="I614">
        <v>2.68</v>
      </c>
      <c r="J614" s="14">
        <v>4830</v>
      </c>
      <c r="K614" s="14">
        <v>4459</v>
      </c>
      <c r="L614" s="14" t="s">
        <v>17</v>
      </c>
      <c r="M614" s="14" t="s">
        <v>17</v>
      </c>
      <c r="N614" s="14" t="s">
        <v>17</v>
      </c>
      <c r="O614" s="14" t="s">
        <v>17</v>
      </c>
      <c r="P614" s="14" t="s">
        <v>17</v>
      </c>
      <c r="Q614" s="14" t="s">
        <v>17</v>
      </c>
      <c r="R614" s="14" t="s">
        <v>17</v>
      </c>
      <c r="S614" s="14" t="s">
        <v>17</v>
      </c>
    </row>
    <row r="615" spans="1:19" x14ac:dyDescent="0.2">
      <c r="A615" t="s">
        <v>143</v>
      </c>
      <c r="B615" t="s">
        <v>183</v>
      </c>
      <c r="C615" s="137" t="s">
        <v>17</v>
      </c>
      <c r="D615" s="137" t="s">
        <v>17</v>
      </c>
      <c r="E615">
        <v>1982</v>
      </c>
      <c r="F615">
        <v>4</v>
      </c>
      <c r="G615">
        <v>10</v>
      </c>
      <c r="H615">
        <v>33.880000000000003</v>
      </c>
      <c r="I615">
        <v>2.73</v>
      </c>
      <c r="J615" s="14">
        <v>5740</v>
      </c>
      <c r="K615" s="14">
        <v>4942</v>
      </c>
      <c r="L615" s="14" t="s">
        <v>17</v>
      </c>
      <c r="M615" s="14" t="s">
        <v>17</v>
      </c>
      <c r="N615" s="14" t="s">
        <v>17</v>
      </c>
      <c r="O615" s="14" t="s">
        <v>17</v>
      </c>
      <c r="P615" s="14" t="s">
        <v>17</v>
      </c>
      <c r="Q615" s="14" t="s">
        <v>17</v>
      </c>
      <c r="R615" s="14" t="s">
        <v>17</v>
      </c>
      <c r="S615" s="14" t="s">
        <v>17</v>
      </c>
    </row>
    <row r="616" spans="1:19" x14ac:dyDescent="0.2">
      <c r="A616" t="s">
        <v>143</v>
      </c>
      <c r="B616" t="s">
        <v>183</v>
      </c>
      <c r="C616" s="137" t="s">
        <v>17</v>
      </c>
      <c r="D616" s="137" t="s">
        <v>17</v>
      </c>
      <c r="E616">
        <v>1982</v>
      </c>
      <c r="F616">
        <v>4</v>
      </c>
      <c r="G616">
        <v>11</v>
      </c>
      <c r="H616">
        <v>35.21</v>
      </c>
      <c r="I616">
        <v>2.71</v>
      </c>
      <c r="J616" s="14">
        <v>6146</v>
      </c>
      <c r="K616" s="14">
        <v>4907</v>
      </c>
      <c r="L616" s="14" t="s">
        <v>17</v>
      </c>
      <c r="M616" s="14" t="s">
        <v>17</v>
      </c>
      <c r="N616" s="14" t="s">
        <v>17</v>
      </c>
      <c r="O616" s="14" t="s">
        <v>17</v>
      </c>
      <c r="P616" s="14" t="s">
        <v>17</v>
      </c>
      <c r="Q616" s="14" t="s">
        <v>17</v>
      </c>
      <c r="R616" s="14" t="s">
        <v>17</v>
      </c>
      <c r="S616" s="14" t="s">
        <v>17</v>
      </c>
    </row>
    <row r="617" spans="1:19" x14ac:dyDescent="0.2">
      <c r="A617" t="s">
        <v>143</v>
      </c>
      <c r="B617" t="s">
        <v>183</v>
      </c>
      <c r="C617" s="137" t="s">
        <v>17</v>
      </c>
      <c r="D617" s="137" t="s">
        <v>17</v>
      </c>
      <c r="E617">
        <v>1982</v>
      </c>
      <c r="F617">
        <v>4</v>
      </c>
      <c r="G617">
        <v>12</v>
      </c>
      <c r="H617">
        <v>30.85</v>
      </c>
      <c r="I617">
        <v>2.75</v>
      </c>
      <c r="J617" s="14">
        <v>5866</v>
      </c>
      <c r="K617" s="14">
        <v>4781</v>
      </c>
      <c r="L617" s="14" t="s">
        <v>17</v>
      </c>
      <c r="M617" s="14" t="s">
        <v>17</v>
      </c>
      <c r="N617" s="14" t="s">
        <v>17</v>
      </c>
      <c r="O617" s="14" t="s">
        <v>17</v>
      </c>
      <c r="P617" s="14" t="s">
        <v>17</v>
      </c>
      <c r="Q617" s="14" t="s">
        <v>17</v>
      </c>
      <c r="R617" s="14" t="s">
        <v>17</v>
      </c>
      <c r="S617" s="14" t="s">
        <v>17</v>
      </c>
    </row>
    <row r="618" spans="1:19" x14ac:dyDescent="0.2">
      <c r="A618" t="s">
        <v>143</v>
      </c>
      <c r="B618" t="s">
        <v>183</v>
      </c>
      <c r="C618" s="137" t="s">
        <v>17</v>
      </c>
      <c r="D618" s="137" t="s">
        <v>17</v>
      </c>
      <c r="E618">
        <v>1982</v>
      </c>
      <c r="F618">
        <v>4</v>
      </c>
      <c r="G618">
        <v>13</v>
      </c>
      <c r="H618">
        <v>33.270000000000003</v>
      </c>
      <c r="I618">
        <v>2.7</v>
      </c>
      <c r="J618" s="14">
        <v>5684</v>
      </c>
      <c r="K618" s="14">
        <v>4599</v>
      </c>
      <c r="L618" s="14" t="s">
        <v>17</v>
      </c>
      <c r="M618" s="14" t="s">
        <v>17</v>
      </c>
      <c r="N618" s="14" t="s">
        <v>17</v>
      </c>
      <c r="O618" s="14" t="s">
        <v>17</v>
      </c>
      <c r="P618" s="14" t="s">
        <v>17</v>
      </c>
      <c r="Q618" s="14" t="s">
        <v>17</v>
      </c>
      <c r="R618" s="14" t="s">
        <v>17</v>
      </c>
      <c r="S618" s="14" t="s">
        <v>17</v>
      </c>
    </row>
    <row r="619" spans="1:19" x14ac:dyDescent="0.2">
      <c r="A619" t="s">
        <v>143</v>
      </c>
      <c r="B619" t="s">
        <v>183</v>
      </c>
      <c r="C619" s="137" t="s">
        <v>17</v>
      </c>
      <c r="D619" s="137" t="s">
        <v>17</v>
      </c>
      <c r="E619">
        <v>1982</v>
      </c>
      <c r="F619">
        <v>4</v>
      </c>
      <c r="G619">
        <v>14</v>
      </c>
      <c r="H619">
        <v>25.65</v>
      </c>
      <c r="I619">
        <v>2.92</v>
      </c>
      <c r="J619" s="14">
        <v>6342</v>
      </c>
      <c r="K619" s="14">
        <v>5026</v>
      </c>
      <c r="L619" s="14" t="s">
        <v>17</v>
      </c>
      <c r="M619" s="14" t="s">
        <v>17</v>
      </c>
      <c r="N619" s="14" t="s">
        <v>17</v>
      </c>
      <c r="O619" s="14" t="s">
        <v>17</v>
      </c>
      <c r="P619" s="14" t="s">
        <v>17</v>
      </c>
      <c r="Q619" s="14" t="s">
        <v>17</v>
      </c>
      <c r="R619" s="14" t="s">
        <v>17</v>
      </c>
      <c r="S619" s="14" t="s">
        <v>17</v>
      </c>
    </row>
    <row r="620" spans="1:19" x14ac:dyDescent="0.2">
      <c r="A620" t="s">
        <v>143</v>
      </c>
      <c r="B620" t="s">
        <v>183</v>
      </c>
      <c r="C620" s="137" t="s">
        <v>17</v>
      </c>
      <c r="D620" s="137" t="s">
        <v>17</v>
      </c>
      <c r="E620">
        <v>1983</v>
      </c>
      <c r="F620">
        <v>1</v>
      </c>
      <c r="G620">
        <v>1</v>
      </c>
      <c r="H620">
        <v>34</v>
      </c>
      <c r="I620">
        <v>1.694</v>
      </c>
      <c r="J620" s="14">
        <v>3570</v>
      </c>
      <c r="K620" s="14">
        <v>3248</v>
      </c>
      <c r="L620" s="14">
        <v>5.4</v>
      </c>
      <c r="M620" s="14">
        <v>1</v>
      </c>
      <c r="N620" s="14">
        <v>124</v>
      </c>
      <c r="O620" s="14">
        <v>672</v>
      </c>
      <c r="P620" s="14" t="s">
        <v>17</v>
      </c>
      <c r="Q620" s="14" t="s">
        <v>17</v>
      </c>
      <c r="R620" s="14" t="s">
        <v>17</v>
      </c>
      <c r="S620" s="14">
        <v>6.7</v>
      </c>
    </row>
    <row r="621" spans="1:19" x14ac:dyDescent="0.2">
      <c r="A621" t="s">
        <v>143</v>
      </c>
      <c r="B621" t="s">
        <v>183</v>
      </c>
      <c r="C621" s="137" t="s">
        <v>17</v>
      </c>
      <c r="D621" s="137" t="s">
        <v>17</v>
      </c>
      <c r="E621">
        <v>1983</v>
      </c>
      <c r="F621">
        <v>1</v>
      </c>
      <c r="G621">
        <v>2</v>
      </c>
      <c r="H621">
        <v>35.57</v>
      </c>
      <c r="I621">
        <v>1.8193999999999999</v>
      </c>
      <c r="J621" s="14">
        <v>2786</v>
      </c>
      <c r="K621" s="14">
        <v>3276</v>
      </c>
      <c r="L621" s="14">
        <v>5.4</v>
      </c>
      <c r="M621" s="14">
        <v>1</v>
      </c>
      <c r="N621" s="14">
        <v>127</v>
      </c>
      <c r="O621" s="14">
        <v>601</v>
      </c>
      <c r="P621" s="14" t="s">
        <v>17</v>
      </c>
      <c r="Q621" s="14" t="s">
        <v>17</v>
      </c>
      <c r="R621" s="14" t="s">
        <v>17</v>
      </c>
      <c r="S621" s="14">
        <v>6.7</v>
      </c>
    </row>
    <row r="622" spans="1:19" x14ac:dyDescent="0.2">
      <c r="A622" t="s">
        <v>143</v>
      </c>
      <c r="B622" t="s">
        <v>183</v>
      </c>
      <c r="C622" s="137" t="s">
        <v>17</v>
      </c>
      <c r="D622" s="137" t="s">
        <v>17</v>
      </c>
      <c r="E622">
        <v>1983</v>
      </c>
      <c r="F622">
        <v>1</v>
      </c>
      <c r="G622">
        <v>3</v>
      </c>
      <c r="H622">
        <v>45.86</v>
      </c>
      <c r="I622">
        <v>1.7447999999999999</v>
      </c>
      <c r="J622" s="14">
        <v>2548</v>
      </c>
      <c r="K622" s="14">
        <v>3360</v>
      </c>
      <c r="L622" s="14">
        <v>5.4</v>
      </c>
      <c r="M622" s="14">
        <v>2</v>
      </c>
      <c r="N622" s="14">
        <v>144</v>
      </c>
      <c r="O622" s="14">
        <v>734</v>
      </c>
      <c r="P622" s="14" t="s">
        <v>17</v>
      </c>
      <c r="Q622" s="14" t="s">
        <v>17</v>
      </c>
      <c r="R622" s="14" t="s">
        <v>17</v>
      </c>
      <c r="S622" s="14">
        <v>6.7</v>
      </c>
    </row>
    <row r="623" spans="1:19" x14ac:dyDescent="0.2">
      <c r="A623" t="s">
        <v>143</v>
      </c>
      <c r="B623" t="s">
        <v>183</v>
      </c>
      <c r="C623" s="137" t="s">
        <v>17</v>
      </c>
      <c r="D623" s="137" t="s">
        <v>17</v>
      </c>
      <c r="E623">
        <v>1983</v>
      </c>
      <c r="F623">
        <v>1</v>
      </c>
      <c r="G623">
        <v>4</v>
      </c>
      <c r="H623">
        <v>40.17</v>
      </c>
      <c r="I623">
        <v>1.7753000000000001</v>
      </c>
      <c r="J623" s="14">
        <v>3290</v>
      </c>
      <c r="K623" s="14">
        <v>3297</v>
      </c>
      <c r="L623" s="14">
        <v>5.3</v>
      </c>
      <c r="M623" s="14">
        <v>2</v>
      </c>
      <c r="N623" s="14">
        <v>150</v>
      </c>
      <c r="O623" s="14">
        <v>771</v>
      </c>
      <c r="P623" s="14" t="s">
        <v>17</v>
      </c>
      <c r="Q623" s="14" t="s">
        <v>17</v>
      </c>
      <c r="R623" s="14" t="s">
        <v>17</v>
      </c>
      <c r="S623" s="14">
        <v>6.6</v>
      </c>
    </row>
    <row r="624" spans="1:19" x14ac:dyDescent="0.2">
      <c r="A624" t="s">
        <v>143</v>
      </c>
      <c r="B624" t="s">
        <v>183</v>
      </c>
      <c r="C624" s="137" t="s">
        <v>17</v>
      </c>
      <c r="D624" s="137" t="s">
        <v>17</v>
      </c>
      <c r="E624">
        <v>1983</v>
      </c>
      <c r="F624">
        <v>1</v>
      </c>
      <c r="G624">
        <v>5</v>
      </c>
      <c r="H624">
        <v>49.73</v>
      </c>
      <c r="I624">
        <v>2.0057</v>
      </c>
      <c r="J624" s="14">
        <v>2478</v>
      </c>
      <c r="K624" s="14">
        <v>3213</v>
      </c>
      <c r="L624" s="14">
        <v>5</v>
      </c>
      <c r="M624" s="14">
        <v>2</v>
      </c>
      <c r="N624" s="14">
        <v>194</v>
      </c>
      <c r="O624" s="14">
        <v>787</v>
      </c>
      <c r="P624" s="14" t="s">
        <v>17</v>
      </c>
      <c r="Q624" s="14" t="s">
        <v>17</v>
      </c>
      <c r="R624" s="14" t="s">
        <v>17</v>
      </c>
      <c r="S624" s="14">
        <v>6.5</v>
      </c>
    </row>
    <row r="625" spans="1:19" x14ac:dyDescent="0.2">
      <c r="A625" t="s">
        <v>143</v>
      </c>
      <c r="B625" t="s">
        <v>183</v>
      </c>
      <c r="C625" s="137" t="s">
        <v>17</v>
      </c>
      <c r="D625" s="137" t="s">
        <v>17</v>
      </c>
      <c r="E625">
        <v>1983</v>
      </c>
      <c r="F625">
        <v>1</v>
      </c>
      <c r="G625">
        <v>6</v>
      </c>
      <c r="H625">
        <v>52.27</v>
      </c>
      <c r="I625">
        <v>2.1547999999999998</v>
      </c>
      <c r="J625" s="14">
        <v>1162</v>
      </c>
      <c r="K625" s="14">
        <v>2744</v>
      </c>
      <c r="L625" s="14">
        <v>5</v>
      </c>
      <c r="M625" s="14">
        <v>2</v>
      </c>
      <c r="N625" s="14">
        <v>168</v>
      </c>
      <c r="O625" s="14">
        <v>787</v>
      </c>
      <c r="P625" s="14" t="s">
        <v>17</v>
      </c>
      <c r="Q625" s="14" t="s">
        <v>17</v>
      </c>
      <c r="R625" s="14" t="s">
        <v>17</v>
      </c>
      <c r="S625" s="14">
        <v>6.5</v>
      </c>
    </row>
    <row r="626" spans="1:19" x14ac:dyDescent="0.2">
      <c r="A626" t="s">
        <v>143</v>
      </c>
      <c r="B626" t="s">
        <v>183</v>
      </c>
      <c r="C626" s="137" t="s">
        <v>17</v>
      </c>
      <c r="D626" s="137" t="s">
        <v>17</v>
      </c>
      <c r="E626">
        <v>1983</v>
      </c>
      <c r="F626">
        <v>1</v>
      </c>
      <c r="G626">
        <v>7</v>
      </c>
      <c r="H626">
        <v>36.659999999999997</v>
      </c>
      <c r="I626">
        <v>2.4123000000000001</v>
      </c>
      <c r="J626" s="14">
        <v>3080</v>
      </c>
      <c r="K626" s="14">
        <v>3192</v>
      </c>
      <c r="L626" s="14">
        <v>4.9000000000000004</v>
      </c>
      <c r="M626" s="14">
        <v>3</v>
      </c>
      <c r="N626" s="14">
        <v>177</v>
      </c>
      <c r="O626" s="14">
        <v>748</v>
      </c>
      <c r="P626" s="14" t="s">
        <v>17</v>
      </c>
      <c r="Q626" s="14" t="s">
        <v>17</v>
      </c>
      <c r="R626" s="14" t="s">
        <v>17</v>
      </c>
      <c r="S626" s="14">
        <v>6.4</v>
      </c>
    </row>
    <row r="627" spans="1:19" x14ac:dyDescent="0.2">
      <c r="A627" t="s">
        <v>143</v>
      </c>
      <c r="B627" t="s">
        <v>183</v>
      </c>
      <c r="C627" s="137" t="s">
        <v>17</v>
      </c>
      <c r="D627" s="137" t="s">
        <v>17</v>
      </c>
      <c r="E627">
        <v>1983</v>
      </c>
      <c r="F627">
        <v>1</v>
      </c>
      <c r="G627">
        <v>8</v>
      </c>
      <c r="H627">
        <v>42.35</v>
      </c>
      <c r="I627">
        <v>2.3445</v>
      </c>
      <c r="J627" s="14">
        <v>1834</v>
      </c>
      <c r="K627" s="14">
        <v>2597</v>
      </c>
      <c r="L627" s="14">
        <v>4.9000000000000004</v>
      </c>
      <c r="M627" s="14">
        <v>2</v>
      </c>
      <c r="N627" s="14">
        <v>68</v>
      </c>
      <c r="O627" s="14">
        <v>777</v>
      </c>
      <c r="P627" s="14" t="s">
        <v>17</v>
      </c>
      <c r="Q627" s="14" t="s">
        <v>17</v>
      </c>
      <c r="R627" s="14" t="s">
        <v>17</v>
      </c>
      <c r="S627" s="14">
        <v>6.5</v>
      </c>
    </row>
    <row r="628" spans="1:19" x14ac:dyDescent="0.2">
      <c r="A628" t="s">
        <v>143</v>
      </c>
      <c r="B628" t="s">
        <v>183</v>
      </c>
      <c r="C628" s="137" t="s">
        <v>17</v>
      </c>
      <c r="D628" s="137" t="s">
        <v>17</v>
      </c>
      <c r="E628">
        <v>1983</v>
      </c>
      <c r="F628">
        <v>1</v>
      </c>
      <c r="G628">
        <v>9</v>
      </c>
      <c r="H628">
        <v>37.630000000000003</v>
      </c>
      <c r="I628">
        <v>2.0870000000000002</v>
      </c>
      <c r="J628" s="14">
        <v>3388</v>
      </c>
      <c r="K628" s="14">
        <v>3122</v>
      </c>
      <c r="L628" s="14">
        <v>5</v>
      </c>
      <c r="M628" s="14">
        <v>2</v>
      </c>
      <c r="N628" s="14">
        <v>155</v>
      </c>
      <c r="O628" s="14">
        <v>815</v>
      </c>
      <c r="P628" s="14" t="s">
        <v>17</v>
      </c>
      <c r="Q628" s="14" t="s">
        <v>17</v>
      </c>
      <c r="R628" s="14" t="s">
        <v>17</v>
      </c>
      <c r="S628" s="14">
        <v>6.5</v>
      </c>
    </row>
    <row r="629" spans="1:19" x14ac:dyDescent="0.2">
      <c r="A629" t="s">
        <v>143</v>
      </c>
      <c r="B629" t="s">
        <v>183</v>
      </c>
      <c r="C629" s="137" t="s">
        <v>17</v>
      </c>
      <c r="D629" s="137" t="s">
        <v>17</v>
      </c>
      <c r="E629">
        <v>1983</v>
      </c>
      <c r="F629">
        <v>1</v>
      </c>
      <c r="G629">
        <v>10</v>
      </c>
      <c r="H629">
        <v>49</v>
      </c>
      <c r="I629">
        <v>1.9752000000000001</v>
      </c>
      <c r="J629" s="14">
        <v>2156</v>
      </c>
      <c r="K629" s="14">
        <v>3010</v>
      </c>
      <c r="L629" s="14">
        <v>5</v>
      </c>
      <c r="M629" s="14">
        <v>1</v>
      </c>
      <c r="N629" s="14">
        <v>206</v>
      </c>
      <c r="O629" s="14">
        <v>732</v>
      </c>
      <c r="P629" s="14" t="s">
        <v>17</v>
      </c>
      <c r="Q629" s="14" t="s">
        <v>17</v>
      </c>
      <c r="R629" s="14" t="s">
        <v>17</v>
      </c>
      <c r="S629" s="14">
        <v>6.4</v>
      </c>
    </row>
    <row r="630" spans="1:19" x14ac:dyDescent="0.2">
      <c r="A630" t="s">
        <v>143</v>
      </c>
      <c r="B630" t="s">
        <v>183</v>
      </c>
      <c r="C630" s="137" t="s">
        <v>17</v>
      </c>
      <c r="D630" s="137" t="s">
        <v>17</v>
      </c>
      <c r="E630">
        <v>1983</v>
      </c>
      <c r="F630">
        <v>1</v>
      </c>
      <c r="G630">
        <v>11</v>
      </c>
      <c r="H630">
        <v>41.87</v>
      </c>
      <c r="I630">
        <v>2.0972</v>
      </c>
      <c r="J630" s="14">
        <v>3304</v>
      </c>
      <c r="K630" s="14">
        <v>3514</v>
      </c>
      <c r="L630" s="14">
        <v>5</v>
      </c>
      <c r="M630" s="14">
        <v>2</v>
      </c>
      <c r="N630" s="14">
        <v>332</v>
      </c>
      <c r="O630" s="14">
        <v>820</v>
      </c>
      <c r="P630" s="14" t="s">
        <v>17</v>
      </c>
      <c r="Q630" s="14" t="s">
        <v>17</v>
      </c>
      <c r="R630" s="14" t="s">
        <v>17</v>
      </c>
      <c r="S630" s="14">
        <v>6.4</v>
      </c>
    </row>
    <row r="631" spans="1:19" x14ac:dyDescent="0.2">
      <c r="A631" t="s">
        <v>143</v>
      </c>
      <c r="B631" t="s">
        <v>183</v>
      </c>
      <c r="C631" s="137" t="s">
        <v>17</v>
      </c>
      <c r="D631" s="137" t="s">
        <v>17</v>
      </c>
      <c r="E631">
        <v>1983</v>
      </c>
      <c r="F631">
        <v>1</v>
      </c>
      <c r="G631">
        <v>12</v>
      </c>
      <c r="H631">
        <v>54.69</v>
      </c>
      <c r="I631">
        <v>2.0531000000000001</v>
      </c>
      <c r="J631" s="14">
        <v>3038</v>
      </c>
      <c r="K631" s="14">
        <v>3185</v>
      </c>
      <c r="L631" s="14">
        <v>5</v>
      </c>
      <c r="M631" s="14">
        <v>2</v>
      </c>
      <c r="N631" s="14">
        <v>203</v>
      </c>
      <c r="O631" s="14">
        <v>655</v>
      </c>
      <c r="P631" s="14" t="s">
        <v>17</v>
      </c>
      <c r="Q631" s="14" t="s">
        <v>17</v>
      </c>
      <c r="R631" s="14" t="s">
        <v>17</v>
      </c>
      <c r="S631" s="14">
        <v>6.5</v>
      </c>
    </row>
    <row r="632" spans="1:19" x14ac:dyDescent="0.2">
      <c r="A632" t="s">
        <v>143</v>
      </c>
      <c r="B632" t="s">
        <v>183</v>
      </c>
      <c r="C632" s="137" t="s">
        <v>17</v>
      </c>
      <c r="D632" s="137" t="s">
        <v>17</v>
      </c>
      <c r="E632">
        <v>1983</v>
      </c>
      <c r="F632">
        <v>1</v>
      </c>
      <c r="G632">
        <v>13</v>
      </c>
      <c r="H632">
        <v>36.42</v>
      </c>
      <c r="I632">
        <v>2.1581999999999999</v>
      </c>
      <c r="J632" s="14">
        <v>3542</v>
      </c>
      <c r="K632" s="14">
        <v>3360</v>
      </c>
      <c r="L632" s="14">
        <v>5</v>
      </c>
      <c r="M632" s="14">
        <v>3</v>
      </c>
      <c r="N632" s="14">
        <v>250</v>
      </c>
      <c r="O632" s="14">
        <v>781</v>
      </c>
      <c r="P632" s="14" t="s">
        <v>17</v>
      </c>
      <c r="Q632" s="14" t="s">
        <v>17</v>
      </c>
      <c r="R632" s="14" t="s">
        <v>17</v>
      </c>
      <c r="S632" s="14">
        <v>6.4</v>
      </c>
    </row>
    <row r="633" spans="1:19" x14ac:dyDescent="0.2">
      <c r="A633" t="s">
        <v>143</v>
      </c>
      <c r="B633" t="s">
        <v>183</v>
      </c>
      <c r="C633" s="137" t="s">
        <v>17</v>
      </c>
      <c r="D633" s="137" t="s">
        <v>17</v>
      </c>
      <c r="E633">
        <v>1983</v>
      </c>
      <c r="F633">
        <v>1</v>
      </c>
      <c r="G633">
        <v>14</v>
      </c>
      <c r="H633">
        <v>48.52</v>
      </c>
      <c r="I633">
        <v>2.1311</v>
      </c>
      <c r="J633" s="14">
        <v>2870</v>
      </c>
      <c r="K633" s="14">
        <v>3178</v>
      </c>
      <c r="L633" s="14">
        <v>5.9</v>
      </c>
      <c r="M633" s="14">
        <v>2</v>
      </c>
      <c r="N633" s="14">
        <v>175</v>
      </c>
      <c r="O633" s="14">
        <v>702</v>
      </c>
      <c r="P633" s="14" t="s">
        <v>17</v>
      </c>
      <c r="Q633" s="14" t="s">
        <v>17</v>
      </c>
      <c r="R633" s="14" t="s">
        <v>17</v>
      </c>
      <c r="S633" s="14">
        <v>6.4</v>
      </c>
    </row>
    <row r="634" spans="1:19" x14ac:dyDescent="0.2">
      <c r="A634" t="s">
        <v>143</v>
      </c>
      <c r="B634" t="s">
        <v>183</v>
      </c>
      <c r="C634" s="137" t="s">
        <v>17</v>
      </c>
      <c r="D634" s="137" t="s">
        <v>17</v>
      </c>
      <c r="E634">
        <v>1983</v>
      </c>
      <c r="F634">
        <v>2</v>
      </c>
      <c r="G634">
        <v>1</v>
      </c>
      <c r="H634">
        <v>34.479999999999997</v>
      </c>
      <c r="I634">
        <v>1.9278</v>
      </c>
      <c r="J634" s="14">
        <v>3836</v>
      </c>
      <c r="K634" s="14">
        <v>3591</v>
      </c>
      <c r="L634" s="14">
        <v>5.3</v>
      </c>
      <c r="M634" s="14">
        <v>1</v>
      </c>
      <c r="N634" s="14">
        <v>64</v>
      </c>
      <c r="O634" s="14">
        <v>627</v>
      </c>
      <c r="P634" s="14" t="s">
        <v>17</v>
      </c>
      <c r="Q634" s="14" t="s">
        <v>17</v>
      </c>
      <c r="R634" s="14" t="s">
        <v>17</v>
      </c>
      <c r="S634" s="14">
        <v>6.7</v>
      </c>
    </row>
    <row r="635" spans="1:19" x14ac:dyDescent="0.2">
      <c r="A635" t="s">
        <v>143</v>
      </c>
      <c r="B635" t="s">
        <v>183</v>
      </c>
      <c r="C635" s="137" t="s">
        <v>17</v>
      </c>
      <c r="D635" s="137" t="s">
        <v>17</v>
      </c>
      <c r="E635">
        <v>1983</v>
      </c>
      <c r="F635">
        <v>2</v>
      </c>
      <c r="G635">
        <v>2</v>
      </c>
      <c r="H635">
        <v>42.35</v>
      </c>
      <c r="I635">
        <v>1.6974</v>
      </c>
      <c r="J635" s="14">
        <v>3836</v>
      </c>
      <c r="K635" s="14">
        <v>3710</v>
      </c>
      <c r="L635" s="14">
        <v>5.3</v>
      </c>
      <c r="M635" s="14">
        <v>0</v>
      </c>
      <c r="N635" s="14">
        <v>82</v>
      </c>
      <c r="O635" s="14">
        <v>757</v>
      </c>
      <c r="P635" s="14" t="s">
        <v>17</v>
      </c>
      <c r="Q635" s="14" t="s">
        <v>17</v>
      </c>
      <c r="R635" s="14" t="s">
        <v>17</v>
      </c>
      <c r="S635" s="14">
        <v>6.6</v>
      </c>
    </row>
    <row r="636" spans="1:19" x14ac:dyDescent="0.2">
      <c r="A636" t="s">
        <v>143</v>
      </c>
      <c r="B636" t="s">
        <v>183</v>
      </c>
      <c r="C636" s="137" t="s">
        <v>17</v>
      </c>
      <c r="D636" s="137" t="s">
        <v>17</v>
      </c>
      <c r="E636">
        <v>1983</v>
      </c>
      <c r="F636">
        <v>2</v>
      </c>
      <c r="G636">
        <v>3</v>
      </c>
      <c r="H636">
        <v>45.01</v>
      </c>
      <c r="I636">
        <v>1.982</v>
      </c>
      <c r="J636" s="14">
        <v>1736</v>
      </c>
      <c r="K636" s="14">
        <v>2618</v>
      </c>
      <c r="L636" s="14">
        <v>5.3</v>
      </c>
      <c r="M636" s="14">
        <v>0</v>
      </c>
      <c r="N636" s="14">
        <v>158</v>
      </c>
      <c r="O636" s="14">
        <v>763</v>
      </c>
      <c r="P636" s="14" t="s">
        <v>17</v>
      </c>
      <c r="Q636" s="14" t="s">
        <v>17</v>
      </c>
      <c r="R636" s="14" t="s">
        <v>17</v>
      </c>
      <c r="S636" s="14">
        <v>6.6</v>
      </c>
    </row>
    <row r="637" spans="1:19" x14ac:dyDescent="0.2">
      <c r="A637" t="s">
        <v>143</v>
      </c>
      <c r="B637" t="s">
        <v>183</v>
      </c>
      <c r="C637" s="137" t="s">
        <v>17</v>
      </c>
      <c r="D637" s="137" t="s">
        <v>17</v>
      </c>
      <c r="E637">
        <v>1983</v>
      </c>
      <c r="F637">
        <v>2</v>
      </c>
      <c r="G637">
        <v>4</v>
      </c>
      <c r="H637">
        <v>52.15</v>
      </c>
      <c r="I637">
        <v>1.8024</v>
      </c>
      <c r="J637" s="14">
        <v>2408</v>
      </c>
      <c r="K637" s="14">
        <v>3535</v>
      </c>
      <c r="L637" s="14">
        <v>5.0999999999999996</v>
      </c>
      <c r="M637" s="14">
        <v>0</v>
      </c>
      <c r="N637" s="14">
        <v>143</v>
      </c>
      <c r="O637" s="14">
        <v>762</v>
      </c>
      <c r="P637" s="14" t="s">
        <v>17</v>
      </c>
      <c r="Q637" s="14" t="s">
        <v>17</v>
      </c>
      <c r="R637" s="14" t="s">
        <v>17</v>
      </c>
      <c r="S637" s="14">
        <v>6.5</v>
      </c>
    </row>
    <row r="638" spans="1:19" x14ac:dyDescent="0.2">
      <c r="A638" t="s">
        <v>143</v>
      </c>
      <c r="B638" t="s">
        <v>183</v>
      </c>
      <c r="C638" s="137" t="s">
        <v>17</v>
      </c>
      <c r="D638" s="137" t="s">
        <v>17</v>
      </c>
      <c r="E638">
        <v>1983</v>
      </c>
      <c r="F638">
        <v>2</v>
      </c>
      <c r="G638">
        <v>5</v>
      </c>
      <c r="H638">
        <v>54.09</v>
      </c>
      <c r="I638">
        <v>2.1615000000000002</v>
      </c>
      <c r="J638" s="14">
        <v>2254</v>
      </c>
      <c r="K638" s="14">
        <v>3668</v>
      </c>
      <c r="L638" s="14">
        <v>4.9000000000000004</v>
      </c>
      <c r="M638" s="14">
        <v>1</v>
      </c>
      <c r="N638" s="14">
        <v>132</v>
      </c>
      <c r="O638" s="14">
        <v>784</v>
      </c>
      <c r="P638" s="14" t="s">
        <v>17</v>
      </c>
      <c r="Q638" s="14" t="s">
        <v>17</v>
      </c>
      <c r="R638" s="14" t="s">
        <v>17</v>
      </c>
      <c r="S638" s="14">
        <v>6.4</v>
      </c>
    </row>
    <row r="639" spans="1:19" x14ac:dyDescent="0.2">
      <c r="A639" t="s">
        <v>143</v>
      </c>
      <c r="B639" t="s">
        <v>183</v>
      </c>
      <c r="C639" s="137" t="s">
        <v>17</v>
      </c>
      <c r="D639" s="137" t="s">
        <v>17</v>
      </c>
      <c r="E639">
        <v>1983</v>
      </c>
      <c r="F639">
        <v>2</v>
      </c>
      <c r="G639">
        <v>6</v>
      </c>
      <c r="H639">
        <v>45.13</v>
      </c>
      <c r="I639">
        <v>2.3479000000000001</v>
      </c>
      <c r="J639" s="14">
        <v>2156</v>
      </c>
      <c r="K639" s="14">
        <v>3472</v>
      </c>
      <c r="L639" s="14">
        <v>4.8</v>
      </c>
      <c r="M639" s="14">
        <v>3</v>
      </c>
      <c r="N639" s="14">
        <v>199</v>
      </c>
      <c r="O639" s="14">
        <v>902</v>
      </c>
      <c r="P639" s="14" t="s">
        <v>17</v>
      </c>
      <c r="Q639" s="14" t="s">
        <v>17</v>
      </c>
      <c r="R639" s="14" t="s">
        <v>17</v>
      </c>
      <c r="S639" s="14">
        <v>6.5</v>
      </c>
    </row>
    <row r="640" spans="1:19" x14ac:dyDescent="0.2">
      <c r="A640" t="s">
        <v>143</v>
      </c>
      <c r="B640" t="s">
        <v>183</v>
      </c>
      <c r="C640" s="137" t="s">
        <v>17</v>
      </c>
      <c r="D640" s="137" t="s">
        <v>17</v>
      </c>
      <c r="E640">
        <v>1983</v>
      </c>
      <c r="F640">
        <v>2</v>
      </c>
      <c r="G640">
        <v>7</v>
      </c>
      <c r="H640">
        <v>34.36</v>
      </c>
      <c r="I640">
        <v>2.4224000000000001</v>
      </c>
      <c r="J640" s="14">
        <v>3360</v>
      </c>
      <c r="K640" s="14">
        <v>3241</v>
      </c>
      <c r="L640" s="14">
        <v>4.7</v>
      </c>
      <c r="M640" s="14">
        <v>3</v>
      </c>
      <c r="N640" s="14">
        <v>233</v>
      </c>
      <c r="O640" s="14">
        <v>767</v>
      </c>
      <c r="P640" s="14" t="s">
        <v>17</v>
      </c>
      <c r="Q640" s="14" t="s">
        <v>17</v>
      </c>
      <c r="R640" s="14" t="s">
        <v>17</v>
      </c>
      <c r="S640" s="14">
        <v>6.3</v>
      </c>
    </row>
    <row r="641" spans="1:19" x14ac:dyDescent="0.2">
      <c r="A641" t="s">
        <v>143</v>
      </c>
      <c r="B641" t="s">
        <v>183</v>
      </c>
      <c r="C641" s="137" t="s">
        <v>17</v>
      </c>
      <c r="D641" s="137" t="s">
        <v>17</v>
      </c>
      <c r="E641">
        <v>1983</v>
      </c>
      <c r="F641">
        <v>2</v>
      </c>
      <c r="G641">
        <v>8</v>
      </c>
      <c r="H641">
        <v>44.89</v>
      </c>
      <c r="I641">
        <v>2.2665999999999999</v>
      </c>
      <c r="J641" s="14">
        <v>2940</v>
      </c>
      <c r="K641" s="14">
        <v>3696</v>
      </c>
      <c r="L641" s="14">
        <v>5</v>
      </c>
      <c r="M641" s="14">
        <v>1</v>
      </c>
      <c r="N641" s="14">
        <v>81</v>
      </c>
      <c r="O641" s="14">
        <v>760</v>
      </c>
      <c r="P641" s="14" t="s">
        <v>17</v>
      </c>
      <c r="Q641" s="14" t="s">
        <v>17</v>
      </c>
      <c r="R641" s="14" t="s">
        <v>17</v>
      </c>
      <c r="S641" s="14">
        <v>6.5</v>
      </c>
    </row>
    <row r="642" spans="1:19" x14ac:dyDescent="0.2">
      <c r="A642" t="s">
        <v>143</v>
      </c>
      <c r="B642" t="s">
        <v>183</v>
      </c>
      <c r="C642" s="137" t="s">
        <v>17</v>
      </c>
      <c r="D642" s="137" t="s">
        <v>17</v>
      </c>
      <c r="E642">
        <v>1983</v>
      </c>
      <c r="F642">
        <v>2</v>
      </c>
      <c r="G642">
        <v>9</v>
      </c>
      <c r="H642">
        <v>46.71</v>
      </c>
      <c r="I642">
        <v>2.2564000000000002</v>
      </c>
      <c r="J642" s="14">
        <v>2912</v>
      </c>
      <c r="K642" s="14">
        <v>3304</v>
      </c>
      <c r="L642" s="14">
        <v>4.8</v>
      </c>
      <c r="M642" s="14">
        <v>2</v>
      </c>
      <c r="N642" s="14">
        <v>166</v>
      </c>
      <c r="O642" s="14">
        <v>758</v>
      </c>
      <c r="P642" s="14" t="s">
        <v>17</v>
      </c>
      <c r="Q642" s="14" t="s">
        <v>17</v>
      </c>
      <c r="R642" s="14" t="s">
        <v>17</v>
      </c>
      <c r="S642" s="14">
        <v>6.5</v>
      </c>
    </row>
    <row r="643" spans="1:19" x14ac:dyDescent="0.2">
      <c r="A643" t="s">
        <v>143</v>
      </c>
      <c r="B643" t="s">
        <v>183</v>
      </c>
      <c r="C643" s="137" t="s">
        <v>17</v>
      </c>
      <c r="D643" s="137" t="s">
        <v>17</v>
      </c>
      <c r="E643">
        <v>1983</v>
      </c>
      <c r="F643">
        <v>2</v>
      </c>
      <c r="G643">
        <v>10</v>
      </c>
      <c r="H643">
        <v>52.76</v>
      </c>
      <c r="I643">
        <v>2.0870000000000002</v>
      </c>
      <c r="J643" s="14">
        <v>3150</v>
      </c>
      <c r="K643" s="14">
        <v>3388</v>
      </c>
      <c r="L643" s="14">
        <v>4.9000000000000004</v>
      </c>
      <c r="M643" s="14">
        <v>2</v>
      </c>
      <c r="N643" s="14">
        <v>235</v>
      </c>
      <c r="O643" s="14">
        <v>808</v>
      </c>
      <c r="P643" s="14" t="s">
        <v>17</v>
      </c>
      <c r="Q643" s="14" t="s">
        <v>17</v>
      </c>
      <c r="R643" s="14" t="s">
        <v>17</v>
      </c>
      <c r="S643" s="14">
        <v>6.5</v>
      </c>
    </row>
    <row r="644" spans="1:19" x14ac:dyDescent="0.2">
      <c r="A644" t="s">
        <v>143</v>
      </c>
      <c r="B644" t="s">
        <v>183</v>
      </c>
      <c r="C644" s="137" t="s">
        <v>17</v>
      </c>
      <c r="D644" s="137" t="s">
        <v>17</v>
      </c>
      <c r="E644">
        <v>1983</v>
      </c>
      <c r="F644">
        <v>2</v>
      </c>
      <c r="G644">
        <v>11</v>
      </c>
      <c r="H644">
        <v>53.24</v>
      </c>
      <c r="I644">
        <v>1.9718</v>
      </c>
      <c r="J644" s="14">
        <v>3276</v>
      </c>
      <c r="K644" s="14">
        <v>3640</v>
      </c>
      <c r="L644" s="14">
        <v>5</v>
      </c>
      <c r="M644" s="14">
        <v>2</v>
      </c>
      <c r="N644" s="14">
        <v>272</v>
      </c>
      <c r="O644" s="14">
        <v>790</v>
      </c>
      <c r="P644" s="14" t="s">
        <v>17</v>
      </c>
      <c r="Q644" s="14" t="s">
        <v>17</v>
      </c>
      <c r="R644" s="14" t="s">
        <v>17</v>
      </c>
      <c r="S644" s="14">
        <v>6.4</v>
      </c>
    </row>
    <row r="645" spans="1:19" x14ac:dyDescent="0.2">
      <c r="A645" t="s">
        <v>143</v>
      </c>
      <c r="B645" t="s">
        <v>183</v>
      </c>
      <c r="C645" s="137" t="s">
        <v>17</v>
      </c>
      <c r="D645" s="137" t="s">
        <v>17</v>
      </c>
      <c r="E645">
        <v>1983</v>
      </c>
      <c r="F645">
        <v>2</v>
      </c>
      <c r="G645">
        <v>12</v>
      </c>
      <c r="H645">
        <v>47.19</v>
      </c>
      <c r="I645">
        <v>2.1311</v>
      </c>
      <c r="J645" s="14">
        <v>3570</v>
      </c>
      <c r="K645" s="14">
        <v>3766</v>
      </c>
      <c r="L645" s="14">
        <v>4.9000000000000004</v>
      </c>
      <c r="M645" s="14">
        <v>3</v>
      </c>
      <c r="N645" s="14">
        <v>268</v>
      </c>
      <c r="O645" s="14">
        <v>738</v>
      </c>
      <c r="P645" s="14" t="s">
        <v>17</v>
      </c>
      <c r="Q645" s="14" t="s">
        <v>17</v>
      </c>
      <c r="R645" s="14" t="s">
        <v>17</v>
      </c>
      <c r="S645" s="14">
        <v>6.5</v>
      </c>
    </row>
    <row r="646" spans="1:19" x14ac:dyDescent="0.2">
      <c r="A646" t="s">
        <v>143</v>
      </c>
      <c r="B646" t="s">
        <v>183</v>
      </c>
      <c r="C646" s="137" t="s">
        <v>17</v>
      </c>
      <c r="D646" s="137" t="s">
        <v>17</v>
      </c>
      <c r="E646">
        <v>1983</v>
      </c>
      <c r="F646">
        <v>2</v>
      </c>
      <c r="G646">
        <v>13</v>
      </c>
      <c r="H646">
        <v>31.46</v>
      </c>
      <c r="I646">
        <v>2.3715999999999999</v>
      </c>
      <c r="J646" s="14">
        <v>3598</v>
      </c>
      <c r="K646" s="14">
        <v>4074</v>
      </c>
      <c r="L646" s="14">
        <v>4.7</v>
      </c>
      <c r="M646" s="14">
        <v>7</v>
      </c>
      <c r="N646" s="14">
        <v>325</v>
      </c>
      <c r="O646" s="14">
        <v>725</v>
      </c>
      <c r="P646" s="14" t="s">
        <v>17</v>
      </c>
      <c r="Q646" s="14" t="s">
        <v>17</v>
      </c>
      <c r="R646" s="14" t="s">
        <v>17</v>
      </c>
      <c r="S646" s="14">
        <v>6.4</v>
      </c>
    </row>
    <row r="647" spans="1:19" x14ac:dyDescent="0.2">
      <c r="A647" t="s">
        <v>143</v>
      </c>
      <c r="B647" t="s">
        <v>183</v>
      </c>
      <c r="C647" s="137" t="s">
        <v>17</v>
      </c>
      <c r="D647" s="137" t="s">
        <v>17</v>
      </c>
      <c r="E647">
        <v>1983</v>
      </c>
      <c r="F647">
        <v>2</v>
      </c>
      <c r="G647">
        <v>14</v>
      </c>
      <c r="H647">
        <v>43.56</v>
      </c>
      <c r="I647">
        <v>2.27</v>
      </c>
      <c r="J647" s="14">
        <v>3094</v>
      </c>
      <c r="K647" s="14">
        <v>3437</v>
      </c>
      <c r="L647" s="14">
        <v>4.5</v>
      </c>
      <c r="M647" s="14">
        <v>3</v>
      </c>
      <c r="N647" s="14">
        <v>206</v>
      </c>
      <c r="O647" s="14">
        <v>736</v>
      </c>
      <c r="P647" s="14" t="s">
        <v>17</v>
      </c>
      <c r="Q647" s="14" t="s">
        <v>17</v>
      </c>
      <c r="R647" s="14" t="s">
        <v>17</v>
      </c>
      <c r="S647" s="14">
        <v>6.5</v>
      </c>
    </row>
    <row r="648" spans="1:19" x14ac:dyDescent="0.2">
      <c r="A648" t="s">
        <v>143</v>
      </c>
      <c r="B648" t="s">
        <v>183</v>
      </c>
      <c r="C648" s="137" t="s">
        <v>17</v>
      </c>
      <c r="D648" s="137" t="s">
        <v>17</v>
      </c>
      <c r="E648">
        <v>1983</v>
      </c>
      <c r="F648">
        <v>3</v>
      </c>
      <c r="G648">
        <v>1</v>
      </c>
      <c r="H648">
        <v>44.77</v>
      </c>
      <c r="I648">
        <v>1.9617</v>
      </c>
      <c r="J648" s="14">
        <v>2800</v>
      </c>
      <c r="K648" s="14">
        <v>3136</v>
      </c>
      <c r="L648" s="14">
        <v>5.5</v>
      </c>
      <c r="M648" s="14">
        <v>3</v>
      </c>
      <c r="N648" s="14">
        <v>62</v>
      </c>
      <c r="O648" s="14">
        <v>695</v>
      </c>
      <c r="P648" s="14" t="s">
        <v>17</v>
      </c>
      <c r="Q648" s="14" t="s">
        <v>17</v>
      </c>
      <c r="R648" s="14" t="s">
        <v>17</v>
      </c>
      <c r="S648" s="14">
        <v>6.7</v>
      </c>
    </row>
    <row r="649" spans="1:19" x14ac:dyDescent="0.2">
      <c r="A649" t="s">
        <v>143</v>
      </c>
      <c r="B649" t="s">
        <v>183</v>
      </c>
      <c r="C649" s="137" t="s">
        <v>17</v>
      </c>
      <c r="D649" s="137" t="s">
        <v>17</v>
      </c>
      <c r="E649">
        <v>1983</v>
      </c>
      <c r="F649">
        <v>3</v>
      </c>
      <c r="G649">
        <v>2</v>
      </c>
      <c r="H649">
        <v>37.270000000000003</v>
      </c>
      <c r="I649">
        <v>1.7346999999999999</v>
      </c>
      <c r="J649" s="14">
        <v>3486</v>
      </c>
      <c r="K649" s="14">
        <v>3430</v>
      </c>
      <c r="L649" s="14">
        <v>5.3</v>
      </c>
      <c r="M649" s="14">
        <v>0</v>
      </c>
      <c r="N649" s="14">
        <v>193</v>
      </c>
      <c r="O649" s="14">
        <v>852</v>
      </c>
      <c r="P649" s="14" t="s">
        <v>17</v>
      </c>
      <c r="Q649" s="14" t="s">
        <v>17</v>
      </c>
      <c r="R649" s="14" t="s">
        <v>17</v>
      </c>
      <c r="S649" s="14">
        <v>6.7</v>
      </c>
    </row>
    <row r="650" spans="1:19" x14ac:dyDescent="0.2">
      <c r="A650" t="s">
        <v>143</v>
      </c>
      <c r="B650" t="s">
        <v>183</v>
      </c>
      <c r="C650" s="137" t="s">
        <v>17</v>
      </c>
      <c r="D650" s="137" t="s">
        <v>17</v>
      </c>
      <c r="E650">
        <v>1983</v>
      </c>
      <c r="F650">
        <v>3</v>
      </c>
      <c r="G650">
        <v>3</v>
      </c>
      <c r="H650">
        <v>50.46</v>
      </c>
      <c r="I650">
        <v>1.7923</v>
      </c>
      <c r="J650" s="14">
        <v>3444</v>
      </c>
      <c r="K650" s="14">
        <v>3619</v>
      </c>
      <c r="L650" s="14">
        <v>5.0999999999999996</v>
      </c>
      <c r="M650" s="14">
        <v>0</v>
      </c>
      <c r="N650" s="14">
        <v>248</v>
      </c>
      <c r="O650" s="14">
        <v>945</v>
      </c>
      <c r="P650" s="14" t="s">
        <v>17</v>
      </c>
      <c r="Q650" s="14" t="s">
        <v>17</v>
      </c>
      <c r="R650" s="14" t="s">
        <v>17</v>
      </c>
      <c r="S650" s="14">
        <v>6.6</v>
      </c>
    </row>
    <row r="651" spans="1:19" x14ac:dyDescent="0.2">
      <c r="A651" t="s">
        <v>143</v>
      </c>
      <c r="B651" t="s">
        <v>183</v>
      </c>
      <c r="C651" s="137" t="s">
        <v>17</v>
      </c>
      <c r="D651" s="137" t="s">
        <v>17</v>
      </c>
      <c r="E651">
        <v>1983</v>
      </c>
      <c r="F651">
        <v>3</v>
      </c>
      <c r="G651">
        <v>4</v>
      </c>
      <c r="H651">
        <v>60.14</v>
      </c>
      <c r="I651">
        <v>1.9379</v>
      </c>
      <c r="J651" s="14">
        <v>2982</v>
      </c>
      <c r="K651" s="14">
        <v>3591</v>
      </c>
      <c r="L651" s="14">
        <v>5.0999999999999996</v>
      </c>
      <c r="M651" s="14">
        <v>2</v>
      </c>
      <c r="N651" s="14">
        <v>216</v>
      </c>
      <c r="O651" s="14">
        <v>863</v>
      </c>
      <c r="P651" s="14" t="s">
        <v>17</v>
      </c>
      <c r="Q651" s="14" t="s">
        <v>17</v>
      </c>
      <c r="R651" s="14" t="s">
        <v>17</v>
      </c>
      <c r="S651" s="14">
        <v>6.6</v>
      </c>
    </row>
    <row r="652" spans="1:19" x14ac:dyDescent="0.2">
      <c r="A652" t="s">
        <v>143</v>
      </c>
      <c r="B652" t="s">
        <v>183</v>
      </c>
      <c r="C652" s="137" t="s">
        <v>17</v>
      </c>
      <c r="D652" s="137" t="s">
        <v>17</v>
      </c>
      <c r="E652">
        <v>1983</v>
      </c>
      <c r="F652">
        <v>3</v>
      </c>
      <c r="G652">
        <v>5</v>
      </c>
      <c r="H652">
        <v>51.79</v>
      </c>
      <c r="I652">
        <v>2.1107</v>
      </c>
      <c r="J652" s="14">
        <v>3094</v>
      </c>
      <c r="K652" s="14">
        <v>3535</v>
      </c>
      <c r="L652" s="14">
        <v>5</v>
      </c>
      <c r="M652" s="14">
        <v>2</v>
      </c>
      <c r="N652" s="14">
        <v>234</v>
      </c>
      <c r="O652" s="14">
        <v>776</v>
      </c>
      <c r="P652" s="14" t="s">
        <v>17</v>
      </c>
      <c r="Q652" s="14" t="s">
        <v>17</v>
      </c>
      <c r="R652" s="14" t="s">
        <v>17</v>
      </c>
      <c r="S652" s="14">
        <v>6.6</v>
      </c>
    </row>
    <row r="653" spans="1:19" x14ac:dyDescent="0.2">
      <c r="A653" t="s">
        <v>143</v>
      </c>
      <c r="B653" t="s">
        <v>183</v>
      </c>
      <c r="C653" s="137" t="s">
        <v>17</v>
      </c>
      <c r="D653" s="137" t="s">
        <v>17</v>
      </c>
      <c r="E653">
        <v>1983</v>
      </c>
      <c r="F653">
        <v>3</v>
      </c>
      <c r="G653">
        <v>6</v>
      </c>
      <c r="H653">
        <v>45.37</v>
      </c>
      <c r="I653">
        <v>2.2429000000000001</v>
      </c>
      <c r="J653" s="14">
        <v>3402</v>
      </c>
      <c r="K653" s="14">
        <v>4004</v>
      </c>
      <c r="L653" s="14">
        <v>4.9000000000000004</v>
      </c>
      <c r="M653" s="14">
        <v>1</v>
      </c>
      <c r="N653" s="14">
        <v>203</v>
      </c>
      <c r="O653" s="14">
        <v>807</v>
      </c>
      <c r="P653" s="14" t="s">
        <v>17</v>
      </c>
      <c r="Q653" s="14" t="s">
        <v>17</v>
      </c>
      <c r="R653" s="14" t="s">
        <v>17</v>
      </c>
      <c r="S653" s="14">
        <v>6.4</v>
      </c>
    </row>
    <row r="654" spans="1:19" x14ac:dyDescent="0.2">
      <c r="A654" t="s">
        <v>143</v>
      </c>
      <c r="B654" t="s">
        <v>183</v>
      </c>
      <c r="C654" s="137" t="s">
        <v>17</v>
      </c>
      <c r="D654" s="137" t="s">
        <v>17</v>
      </c>
      <c r="E654">
        <v>1983</v>
      </c>
      <c r="F654">
        <v>3</v>
      </c>
      <c r="G654">
        <v>7</v>
      </c>
      <c r="H654">
        <v>33.64</v>
      </c>
      <c r="I654">
        <v>2.6528</v>
      </c>
      <c r="J654" s="14">
        <v>3458</v>
      </c>
      <c r="K654" s="14">
        <v>3948</v>
      </c>
      <c r="L654" s="14">
        <v>4.8</v>
      </c>
      <c r="M654" s="14">
        <v>3</v>
      </c>
      <c r="N654" s="14">
        <v>183</v>
      </c>
      <c r="O654" s="14">
        <v>777</v>
      </c>
      <c r="P654" s="14" t="s">
        <v>17</v>
      </c>
      <c r="Q654" s="14" t="s">
        <v>17</v>
      </c>
      <c r="R654" s="14" t="s">
        <v>17</v>
      </c>
      <c r="S654" s="14">
        <v>6.5</v>
      </c>
    </row>
    <row r="655" spans="1:19" x14ac:dyDescent="0.2">
      <c r="A655" t="s">
        <v>143</v>
      </c>
      <c r="B655" t="s">
        <v>183</v>
      </c>
      <c r="C655" s="137" t="s">
        <v>17</v>
      </c>
      <c r="D655" s="137" t="s">
        <v>17</v>
      </c>
      <c r="E655">
        <v>1983</v>
      </c>
      <c r="F655">
        <v>3</v>
      </c>
      <c r="G655">
        <v>8</v>
      </c>
      <c r="H655">
        <v>50.34</v>
      </c>
      <c r="I655">
        <v>2.2766999999999999</v>
      </c>
      <c r="J655" s="14">
        <v>2800</v>
      </c>
      <c r="K655" s="14">
        <v>3094</v>
      </c>
      <c r="L655" s="14">
        <v>5</v>
      </c>
      <c r="M655" s="14">
        <v>3</v>
      </c>
      <c r="N655" s="14">
        <v>104</v>
      </c>
      <c r="O655" s="14">
        <v>896</v>
      </c>
      <c r="P655" s="14" t="s">
        <v>17</v>
      </c>
      <c r="Q655" s="14" t="s">
        <v>17</v>
      </c>
      <c r="R655" s="14" t="s">
        <v>17</v>
      </c>
      <c r="S655" s="14">
        <v>6.6</v>
      </c>
    </row>
    <row r="656" spans="1:19" x14ac:dyDescent="0.2">
      <c r="A656" t="s">
        <v>143</v>
      </c>
      <c r="B656" t="s">
        <v>183</v>
      </c>
      <c r="C656" s="137" t="s">
        <v>17</v>
      </c>
      <c r="D656" s="137" t="s">
        <v>17</v>
      </c>
      <c r="E656">
        <v>1983</v>
      </c>
      <c r="F656">
        <v>3</v>
      </c>
      <c r="G656">
        <v>9</v>
      </c>
      <c r="H656">
        <v>50.7</v>
      </c>
      <c r="I656">
        <v>2.1175000000000002</v>
      </c>
      <c r="J656" s="14">
        <v>2940</v>
      </c>
      <c r="K656" s="14">
        <v>3696</v>
      </c>
      <c r="L656" s="14">
        <v>5</v>
      </c>
      <c r="M656" s="14">
        <v>1</v>
      </c>
      <c r="N656" s="14">
        <v>180</v>
      </c>
      <c r="O656" s="14">
        <v>822</v>
      </c>
      <c r="P656" s="14" t="s">
        <v>17</v>
      </c>
      <c r="Q656" s="14" t="s">
        <v>17</v>
      </c>
      <c r="R656" s="14" t="s">
        <v>17</v>
      </c>
      <c r="S656" s="14">
        <v>6.5</v>
      </c>
    </row>
    <row r="657" spans="1:19" x14ac:dyDescent="0.2">
      <c r="A657" t="s">
        <v>143</v>
      </c>
      <c r="B657" t="s">
        <v>183</v>
      </c>
      <c r="C657" s="137" t="s">
        <v>17</v>
      </c>
      <c r="D657" s="137" t="s">
        <v>17</v>
      </c>
      <c r="E657">
        <v>1983</v>
      </c>
      <c r="F657">
        <v>3</v>
      </c>
      <c r="G657">
        <v>10</v>
      </c>
      <c r="H657">
        <v>51.67</v>
      </c>
      <c r="I657">
        <v>2.1208999999999998</v>
      </c>
      <c r="J657" s="14">
        <v>3374</v>
      </c>
      <c r="K657" s="14">
        <v>3766</v>
      </c>
      <c r="L657" s="14">
        <v>5</v>
      </c>
      <c r="M657" s="14">
        <v>2</v>
      </c>
      <c r="N657" s="14">
        <v>208</v>
      </c>
      <c r="O657" s="14">
        <v>877</v>
      </c>
      <c r="P657" s="14" t="s">
        <v>17</v>
      </c>
      <c r="Q657" s="14" t="s">
        <v>17</v>
      </c>
      <c r="R657" s="14" t="s">
        <v>17</v>
      </c>
      <c r="S657" s="14">
        <v>6.5</v>
      </c>
    </row>
    <row r="658" spans="1:19" x14ac:dyDescent="0.2">
      <c r="A658" t="s">
        <v>143</v>
      </c>
      <c r="B658" t="s">
        <v>183</v>
      </c>
      <c r="C658" s="137" t="s">
        <v>17</v>
      </c>
      <c r="D658" s="137" t="s">
        <v>17</v>
      </c>
      <c r="E658">
        <v>1983</v>
      </c>
      <c r="F658">
        <v>3</v>
      </c>
      <c r="G658">
        <v>11</v>
      </c>
      <c r="H658">
        <v>53.24</v>
      </c>
      <c r="I658">
        <v>1.9683999999999999</v>
      </c>
      <c r="J658" s="14">
        <v>3164</v>
      </c>
      <c r="K658" s="14">
        <v>3605</v>
      </c>
      <c r="L658" s="14">
        <v>4.9000000000000004</v>
      </c>
      <c r="M658" s="14">
        <v>2</v>
      </c>
      <c r="N658" s="14">
        <v>318</v>
      </c>
      <c r="O658" s="14">
        <v>930</v>
      </c>
      <c r="P658" s="14" t="s">
        <v>17</v>
      </c>
      <c r="Q658" s="14" t="s">
        <v>17</v>
      </c>
      <c r="R658" s="14" t="s">
        <v>17</v>
      </c>
      <c r="S658" s="14">
        <v>6.5</v>
      </c>
    </row>
    <row r="659" spans="1:19" x14ac:dyDescent="0.2">
      <c r="A659" t="s">
        <v>143</v>
      </c>
      <c r="B659" t="s">
        <v>183</v>
      </c>
      <c r="C659" s="137" t="s">
        <v>17</v>
      </c>
      <c r="D659" s="137" t="s">
        <v>17</v>
      </c>
      <c r="E659">
        <v>1983</v>
      </c>
      <c r="F659">
        <v>3</v>
      </c>
      <c r="G659">
        <v>12</v>
      </c>
      <c r="H659">
        <v>49.37</v>
      </c>
      <c r="I659">
        <v>2.0937999999999999</v>
      </c>
      <c r="J659" s="14">
        <v>3374</v>
      </c>
      <c r="K659" s="14">
        <v>3143</v>
      </c>
      <c r="L659" s="14">
        <v>5.0999999999999996</v>
      </c>
      <c r="M659" s="14">
        <v>1</v>
      </c>
      <c r="N659" s="14">
        <v>223</v>
      </c>
      <c r="O659" s="14">
        <v>660</v>
      </c>
      <c r="P659" s="14" t="s">
        <v>17</v>
      </c>
      <c r="Q659" s="14" t="s">
        <v>17</v>
      </c>
      <c r="R659" s="14" t="s">
        <v>17</v>
      </c>
      <c r="S659" s="14">
        <v>6.6</v>
      </c>
    </row>
    <row r="660" spans="1:19" x14ac:dyDescent="0.2">
      <c r="A660" t="s">
        <v>143</v>
      </c>
      <c r="B660" t="s">
        <v>183</v>
      </c>
      <c r="C660" s="137" t="s">
        <v>17</v>
      </c>
      <c r="D660" s="137" t="s">
        <v>17</v>
      </c>
      <c r="E660">
        <v>1983</v>
      </c>
      <c r="F660">
        <v>3</v>
      </c>
      <c r="G660">
        <v>13</v>
      </c>
      <c r="H660">
        <v>31.1</v>
      </c>
      <c r="I660">
        <v>2.3479000000000001</v>
      </c>
      <c r="J660" s="14">
        <v>3878</v>
      </c>
      <c r="K660" s="14">
        <v>3759</v>
      </c>
      <c r="L660" s="14">
        <v>4.9000000000000004</v>
      </c>
      <c r="M660" s="14">
        <v>5</v>
      </c>
      <c r="N660" s="14">
        <v>313</v>
      </c>
      <c r="O660" s="14">
        <v>863</v>
      </c>
      <c r="P660" s="14" t="s">
        <v>17</v>
      </c>
      <c r="Q660" s="14" t="s">
        <v>17</v>
      </c>
      <c r="R660" s="14" t="s">
        <v>17</v>
      </c>
      <c r="S660" s="14">
        <v>6.5</v>
      </c>
    </row>
    <row r="661" spans="1:19" x14ac:dyDescent="0.2">
      <c r="A661" t="s">
        <v>143</v>
      </c>
      <c r="B661" t="s">
        <v>183</v>
      </c>
      <c r="C661" s="137" t="s">
        <v>17</v>
      </c>
      <c r="D661" s="137" t="s">
        <v>17</v>
      </c>
      <c r="E661">
        <v>1983</v>
      </c>
      <c r="F661">
        <v>3</v>
      </c>
      <c r="G661">
        <v>14</v>
      </c>
      <c r="H661">
        <v>52.03</v>
      </c>
      <c r="I661">
        <v>2.0598999999999998</v>
      </c>
      <c r="J661" s="14">
        <v>3024</v>
      </c>
      <c r="K661" s="14">
        <v>3430</v>
      </c>
      <c r="L661" s="14">
        <v>5</v>
      </c>
      <c r="M661" s="14">
        <v>0</v>
      </c>
      <c r="N661" s="14">
        <v>134</v>
      </c>
      <c r="O661" s="14">
        <v>759</v>
      </c>
      <c r="P661" s="14" t="s">
        <v>17</v>
      </c>
      <c r="Q661" s="14" t="s">
        <v>17</v>
      </c>
      <c r="R661" s="14" t="s">
        <v>17</v>
      </c>
      <c r="S661" s="14">
        <v>6.6</v>
      </c>
    </row>
    <row r="662" spans="1:19" x14ac:dyDescent="0.2">
      <c r="A662" t="s">
        <v>143</v>
      </c>
      <c r="B662" t="s">
        <v>183</v>
      </c>
      <c r="C662" s="137" t="s">
        <v>17</v>
      </c>
      <c r="D662" s="137" t="s">
        <v>17</v>
      </c>
      <c r="E662">
        <v>1983</v>
      </c>
      <c r="F662">
        <v>4</v>
      </c>
      <c r="G662">
        <v>1</v>
      </c>
      <c r="H662">
        <v>40.049999999999997</v>
      </c>
      <c r="I662">
        <v>1.9582999999999999</v>
      </c>
      <c r="J662" s="14">
        <v>3486</v>
      </c>
      <c r="K662" s="14">
        <v>4305</v>
      </c>
      <c r="L662" s="14">
        <v>5.2</v>
      </c>
      <c r="M662" s="14">
        <v>0</v>
      </c>
      <c r="N662" s="14">
        <v>78</v>
      </c>
      <c r="O662" s="14">
        <v>670</v>
      </c>
      <c r="P662" s="14" t="s">
        <v>17</v>
      </c>
      <c r="Q662" s="14" t="s">
        <v>17</v>
      </c>
      <c r="R662" s="14" t="s">
        <v>17</v>
      </c>
      <c r="S662" s="14">
        <v>6.7</v>
      </c>
    </row>
    <row r="663" spans="1:19" x14ac:dyDescent="0.2">
      <c r="A663" t="s">
        <v>143</v>
      </c>
      <c r="B663" t="s">
        <v>183</v>
      </c>
      <c r="C663" s="137" t="s">
        <v>17</v>
      </c>
      <c r="D663" s="137" t="s">
        <v>17</v>
      </c>
      <c r="E663">
        <v>1983</v>
      </c>
      <c r="F663">
        <v>4</v>
      </c>
      <c r="G663">
        <v>2</v>
      </c>
      <c r="H663">
        <v>38.96</v>
      </c>
      <c r="I663">
        <v>1.9988999999999999</v>
      </c>
      <c r="J663" s="14">
        <v>3976</v>
      </c>
      <c r="K663" s="14">
        <v>4137</v>
      </c>
      <c r="L663" s="14">
        <v>5.3</v>
      </c>
      <c r="M663" s="14">
        <v>0</v>
      </c>
      <c r="N663" s="14">
        <v>211</v>
      </c>
      <c r="O663" s="14">
        <v>826</v>
      </c>
      <c r="P663" s="14" t="s">
        <v>17</v>
      </c>
      <c r="Q663" s="14" t="s">
        <v>17</v>
      </c>
      <c r="R663" s="14" t="s">
        <v>17</v>
      </c>
      <c r="S663" s="14">
        <v>6.7</v>
      </c>
    </row>
    <row r="664" spans="1:19" x14ac:dyDescent="0.2">
      <c r="A664" t="s">
        <v>143</v>
      </c>
      <c r="B664" t="s">
        <v>183</v>
      </c>
      <c r="C664" s="137" t="s">
        <v>17</v>
      </c>
      <c r="D664" s="137" t="s">
        <v>17</v>
      </c>
      <c r="E664">
        <v>1983</v>
      </c>
      <c r="F664">
        <v>4</v>
      </c>
      <c r="G664">
        <v>3</v>
      </c>
      <c r="H664">
        <v>51.06</v>
      </c>
      <c r="I664">
        <v>1.9413</v>
      </c>
      <c r="J664" s="14">
        <v>3248</v>
      </c>
      <c r="K664" s="14">
        <v>4179</v>
      </c>
      <c r="L664" s="14">
        <v>5.0999999999999996</v>
      </c>
      <c r="M664" s="14">
        <v>0</v>
      </c>
      <c r="N664" s="14">
        <v>225</v>
      </c>
      <c r="O664" s="14">
        <v>781</v>
      </c>
      <c r="P664" s="14" t="s">
        <v>17</v>
      </c>
      <c r="Q664" s="14" t="s">
        <v>17</v>
      </c>
      <c r="R664" s="14" t="s">
        <v>17</v>
      </c>
      <c r="S664" s="14">
        <v>6.6</v>
      </c>
    </row>
    <row r="665" spans="1:19" x14ac:dyDescent="0.2">
      <c r="A665" t="s">
        <v>143</v>
      </c>
      <c r="B665" t="s">
        <v>183</v>
      </c>
      <c r="C665" s="137" t="s">
        <v>17</v>
      </c>
      <c r="D665" s="137" t="s">
        <v>17</v>
      </c>
      <c r="E665">
        <v>1983</v>
      </c>
      <c r="F665">
        <v>4</v>
      </c>
      <c r="G665">
        <v>4</v>
      </c>
      <c r="H665">
        <v>53.72</v>
      </c>
      <c r="I665">
        <v>1.9718</v>
      </c>
      <c r="J665" s="14">
        <v>3290</v>
      </c>
      <c r="K665" s="14">
        <v>4060</v>
      </c>
      <c r="L665" s="14">
        <v>5</v>
      </c>
      <c r="M665" s="14">
        <v>1</v>
      </c>
      <c r="N665" s="14">
        <v>212</v>
      </c>
      <c r="O665" s="14">
        <v>828</v>
      </c>
      <c r="P665" s="14" t="s">
        <v>17</v>
      </c>
      <c r="Q665" s="14" t="s">
        <v>17</v>
      </c>
      <c r="R665" s="14" t="s">
        <v>17</v>
      </c>
      <c r="S665" s="14">
        <v>6.5</v>
      </c>
    </row>
    <row r="666" spans="1:19" x14ac:dyDescent="0.2">
      <c r="A666" t="s">
        <v>143</v>
      </c>
      <c r="B666" t="s">
        <v>183</v>
      </c>
      <c r="C666" s="137" t="s">
        <v>17</v>
      </c>
      <c r="D666" s="137" t="s">
        <v>17</v>
      </c>
      <c r="E666">
        <v>1983</v>
      </c>
      <c r="F666">
        <v>4</v>
      </c>
      <c r="G666">
        <v>5</v>
      </c>
      <c r="H666">
        <v>48.64</v>
      </c>
      <c r="I666">
        <v>2.1175000000000002</v>
      </c>
      <c r="J666" s="14">
        <v>3276</v>
      </c>
      <c r="K666" s="14">
        <v>4053</v>
      </c>
      <c r="L666" s="14">
        <v>4.8</v>
      </c>
      <c r="M666" s="14">
        <v>2</v>
      </c>
      <c r="N666" s="14">
        <v>251</v>
      </c>
      <c r="O666" s="14">
        <v>967</v>
      </c>
      <c r="P666" s="14" t="s">
        <v>17</v>
      </c>
      <c r="Q666" s="14" t="s">
        <v>17</v>
      </c>
      <c r="R666" s="14" t="s">
        <v>17</v>
      </c>
      <c r="S666" s="14">
        <v>6.5</v>
      </c>
    </row>
    <row r="667" spans="1:19" x14ac:dyDescent="0.2">
      <c r="A667" t="s">
        <v>143</v>
      </c>
      <c r="B667" t="s">
        <v>183</v>
      </c>
      <c r="C667" s="137" t="s">
        <v>17</v>
      </c>
      <c r="D667" s="137" t="s">
        <v>17</v>
      </c>
      <c r="E667">
        <v>1983</v>
      </c>
      <c r="F667">
        <v>4</v>
      </c>
      <c r="G667">
        <v>6</v>
      </c>
      <c r="H667">
        <v>47.67</v>
      </c>
      <c r="I667">
        <v>2.3071999999999999</v>
      </c>
      <c r="J667" s="14">
        <v>2996</v>
      </c>
      <c r="K667" s="14">
        <v>3871</v>
      </c>
      <c r="L667" s="14">
        <v>4.8</v>
      </c>
      <c r="M667" s="14">
        <v>0</v>
      </c>
      <c r="N667" s="14">
        <v>254</v>
      </c>
      <c r="O667" s="14">
        <v>932</v>
      </c>
      <c r="P667" s="14" t="s">
        <v>17</v>
      </c>
      <c r="Q667" s="14" t="s">
        <v>17</v>
      </c>
      <c r="R667" s="14" t="s">
        <v>17</v>
      </c>
      <c r="S667" s="14">
        <v>6.5</v>
      </c>
    </row>
    <row r="668" spans="1:19" x14ac:dyDescent="0.2">
      <c r="A668" t="s">
        <v>143</v>
      </c>
      <c r="B668" t="s">
        <v>183</v>
      </c>
      <c r="C668" s="137" t="s">
        <v>17</v>
      </c>
      <c r="D668" s="137" t="s">
        <v>17</v>
      </c>
      <c r="E668">
        <v>1983</v>
      </c>
      <c r="F668">
        <v>4</v>
      </c>
      <c r="G668">
        <v>7</v>
      </c>
      <c r="H668">
        <v>45.01</v>
      </c>
      <c r="I668">
        <v>2.4529000000000001</v>
      </c>
      <c r="J668" s="14">
        <v>3276</v>
      </c>
      <c r="K668" s="14">
        <v>4018</v>
      </c>
      <c r="L668" s="14">
        <v>4.7</v>
      </c>
      <c r="M668" s="14">
        <v>1</v>
      </c>
      <c r="N668" s="14">
        <v>110</v>
      </c>
      <c r="O668" s="14">
        <v>711</v>
      </c>
      <c r="P668" s="14" t="s">
        <v>17</v>
      </c>
      <c r="Q668" s="14" t="s">
        <v>17</v>
      </c>
      <c r="R668" s="14" t="s">
        <v>17</v>
      </c>
      <c r="S668" s="14">
        <v>6.5</v>
      </c>
    </row>
    <row r="669" spans="1:19" x14ac:dyDescent="0.2">
      <c r="A669" t="s">
        <v>143</v>
      </c>
      <c r="B669" t="s">
        <v>183</v>
      </c>
      <c r="C669" s="137" t="s">
        <v>17</v>
      </c>
      <c r="D669" s="137" t="s">
        <v>17</v>
      </c>
      <c r="E669">
        <v>1983</v>
      </c>
      <c r="F669">
        <v>4</v>
      </c>
      <c r="G669">
        <v>8</v>
      </c>
      <c r="H669">
        <v>39.93</v>
      </c>
      <c r="I669">
        <v>2.2021999999999999</v>
      </c>
      <c r="J669" s="14">
        <v>2674</v>
      </c>
      <c r="K669" s="14">
        <v>3395</v>
      </c>
      <c r="L669" s="14">
        <v>4.8</v>
      </c>
      <c r="M669" s="14">
        <v>0</v>
      </c>
      <c r="N669" s="14">
        <v>100</v>
      </c>
      <c r="O669" s="14">
        <v>826</v>
      </c>
      <c r="P669" s="14" t="s">
        <v>17</v>
      </c>
      <c r="Q669" s="14" t="s">
        <v>17</v>
      </c>
      <c r="R669" s="14" t="s">
        <v>17</v>
      </c>
      <c r="S669" s="14">
        <v>6.5</v>
      </c>
    </row>
    <row r="670" spans="1:19" x14ac:dyDescent="0.2">
      <c r="A670" t="s">
        <v>143</v>
      </c>
      <c r="B670" t="s">
        <v>183</v>
      </c>
      <c r="C670" s="137" t="s">
        <v>17</v>
      </c>
      <c r="D670" s="137" t="s">
        <v>17</v>
      </c>
      <c r="E670">
        <v>1983</v>
      </c>
      <c r="F670">
        <v>4</v>
      </c>
      <c r="G670">
        <v>9</v>
      </c>
      <c r="H670">
        <v>50.21</v>
      </c>
      <c r="I670">
        <v>2.3037999999999998</v>
      </c>
      <c r="J670" s="14">
        <v>3584</v>
      </c>
      <c r="K670" s="14">
        <v>3577</v>
      </c>
      <c r="L670" s="14">
        <v>4.9000000000000004</v>
      </c>
      <c r="M670" s="14">
        <v>0</v>
      </c>
      <c r="N670" s="14">
        <v>176</v>
      </c>
      <c r="O670" s="14">
        <v>828</v>
      </c>
      <c r="P670" s="14" t="s">
        <v>17</v>
      </c>
      <c r="Q670" s="14" t="s">
        <v>17</v>
      </c>
      <c r="R670" s="14" t="s">
        <v>17</v>
      </c>
      <c r="S670" s="14">
        <v>6.5</v>
      </c>
    </row>
    <row r="671" spans="1:19" x14ac:dyDescent="0.2">
      <c r="A671" t="s">
        <v>143</v>
      </c>
      <c r="B671" t="s">
        <v>183</v>
      </c>
      <c r="C671" s="137" t="s">
        <v>17</v>
      </c>
      <c r="D671" s="137" t="s">
        <v>17</v>
      </c>
      <c r="E671">
        <v>1983</v>
      </c>
      <c r="F671">
        <v>4</v>
      </c>
      <c r="G671">
        <v>10</v>
      </c>
      <c r="H671">
        <v>49.49</v>
      </c>
      <c r="I671">
        <v>2.2225000000000001</v>
      </c>
      <c r="J671" s="14">
        <v>4102</v>
      </c>
      <c r="K671" s="14">
        <v>4214</v>
      </c>
      <c r="L671" s="14">
        <v>5</v>
      </c>
      <c r="M671" s="14">
        <v>1</v>
      </c>
      <c r="N671" s="14">
        <v>247</v>
      </c>
      <c r="O671" s="14">
        <v>914</v>
      </c>
      <c r="P671" s="14" t="s">
        <v>17</v>
      </c>
      <c r="Q671" s="14" t="s">
        <v>17</v>
      </c>
      <c r="R671" s="14" t="s">
        <v>17</v>
      </c>
      <c r="S671" s="14">
        <v>6.6</v>
      </c>
    </row>
    <row r="672" spans="1:19" x14ac:dyDescent="0.2">
      <c r="A672" t="s">
        <v>143</v>
      </c>
      <c r="B672" t="s">
        <v>183</v>
      </c>
      <c r="C672" s="137" t="s">
        <v>17</v>
      </c>
      <c r="D672" s="137" t="s">
        <v>17</v>
      </c>
      <c r="E672">
        <v>1983</v>
      </c>
      <c r="F672">
        <v>4</v>
      </c>
      <c r="G672">
        <v>11</v>
      </c>
      <c r="H672">
        <v>46.1</v>
      </c>
      <c r="I672">
        <v>2.1343999999999999</v>
      </c>
      <c r="J672" s="14">
        <v>3486</v>
      </c>
      <c r="K672" s="14">
        <v>3815</v>
      </c>
      <c r="L672" s="14">
        <v>4.9000000000000004</v>
      </c>
      <c r="M672" s="14">
        <v>0</v>
      </c>
      <c r="N672" s="14">
        <v>256</v>
      </c>
      <c r="O672" s="14">
        <v>767</v>
      </c>
      <c r="P672" s="14" t="s">
        <v>17</v>
      </c>
      <c r="Q672" s="14" t="s">
        <v>17</v>
      </c>
      <c r="R672" s="14" t="s">
        <v>17</v>
      </c>
      <c r="S672" s="14">
        <v>6.5</v>
      </c>
    </row>
    <row r="673" spans="1:19" x14ac:dyDescent="0.2">
      <c r="A673" t="s">
        <v>143</v>
      </c>
      <c r="B673" t="s">
        <v>183</v>
      </c>
      <c r="C673" s="137" t="s">
        <v>17</v>
      </c>
      <c r="D673" s="137" t="s">
        <v>17</v>
      </c>
      <c r="E673">
        <v>1983</v>
      </c>
      <c r="F673">
        <v>4</v>
      </c>
      <c r="G673">
        <v>12</v>
      </c>
      <c r="H673">
        <v>47.92</v>
      </c>
      <c r="I673">
        <v>2.2429000000000001</v>
      </c>
      <c r="J673" s="14">
        <v>3836</v>
      </c>
      <c r="K673" s="14">
        <v>4935</v>
      </c>
      <c r="L673" s="14">
        <v>5</v>
      </c>
      <c r="M673" s="14">
        <v>0</v>
      </c>
      <c r="N673" s="14">
        <v>195</v>
      </c>
      <c r="O673" s="14">
        <v>574</v>
      </c>
      <c r="P673" s="14" t="s">
        <v>17</v>
      </c>
      <c r="Q673" s="14" t="s">
        <v>17</v>
      </c>
      <c r="R673" s="14" t="s">
        <v>17</v>
      </c>
      <c r="S673" s="14">
        <v>6.6</v>
      </c>
    </row>
    <row r="674" spans="1:19" x14ac:dyDescent="0.2">
      <c r="A674" t="s">
        <v>143</v>
      </c>
      <c r="B674" t="s">
        <v>183</v>
      </c>
      <c r="C674" s="137" t="s">
        <v>17</v>
      </c>
      <c r="D674" s="137" t="s">
        <v>17</v>
      </c>
      <c r="E674">
        <v>1983</v>
      </c>
      <c r="F674">
        <v>4</v>
      </c>
      <c r="G674">
        <v>13</v>
      </c>
      <c r="H674">
        <v>33.880000000000003</v>
      </c>
      <c r="I674">
        <v>2.375</v>
      </c>
      <c r="J674" s="14">
        <v>2940</v>
      </c>
      <c r="K674" s="14">
        <v>4032</v>
      </c>
      <c r="L674" s="14">
        <v>4.7</v>
      </c>
      <c r="M674" s="14">
        <v>2</v>
      </c>
      <c r="N674" s="14">
        <v>308</v>
      </c>
      <c r="O674" s="14">
        <v>934</v>
      </c>
      <c r="P674" s="14" t="s">
        <v>17</v>
      </c>
      <c r="Q674" s="14" t="s">
        <v>17</v>
      </c>
      <c r="R674" s="14" t="s">
        <v>17</v>
      </c>
      <c r="S674" s="14">
        <v>6.3</v>
      </c>
    </row>
    <row r="675" spans="1:19" x14ac:dyDescent="0.2">
      <c r="A675" t="s">
        <v>143</v>
      </c>
      <c r="B675" t="s">
        <v>183</v>
      </c>
      <c r="C675" s="137" t="s">
        <v>17</v>
      </c>
      <c r="D675" s="137" t="s">
        <v>17</v>
      </c>
      <c r="E675">
        <v>1983</v>
      </c>
      <c r="F675">
        <v>4</v>
      </c>
      <c r="G675">
        <v>14</v>
      </c>
      <c r="H675">
        <v>43.56</v>
      </c>
      <c r="I675">
        <v>2.3953000000000002</v>
      </c>
      <c r="J675" s="14">
        <v>3808</v>
      </c>
      <c r="K675" s="14">
        <v>3507</v>
      </c>
      <c r="L675" s="14">
        <v>4.9000000000000004</v>
      </c>
      <c r="M675" s="14">
        <v>0</v>
      </c>
      <c r="N675" s="14">
        <v>166</v>
      </c>
      <c r="O675" s="14">
        <v>792</v>
      </c>
      <c r="P675" s="14" t="s">
        <v>17</v>
      </c>
      <c r="Q675" s="14" t="s">
        <v>17</v>
      </c>
      <c r="R675" s="14" t="s">
        <v>17</v>
      </c>
      <c r="S675" s="14">
        <v>6.5</v>
      </c>
    </row>
    <row r="676" spans="1:19" x14ac:dyDescent="0.2">
      <c r="A676" t="s">
        <v>143</v>
      </c>
      <c r="B676" t="s">
        <v>183</v>
      </c>
      <c r="C676" s="137" t="s">
        <v>17</v>
      </c>
      <c r="D676" s="137" t="s">
        <v>17</v>
      </c>
      <c r="E676">
        <v>1984</v>
      </c>
      <c r="F676">
        <v>1</v>
      </c>
      <c r="G676">
        <v>1</v>
      </c>
      <c r="H676">
        <v>29.77</v>
      </c>
      <c r="I676">
        <v>2.16</v>
      </c>
      <c r="J676" s="14">
        <v>4300</v>
      </c>
      <c r="K676" s="14">
        <v>3400</v>
      </c>
      <c r="L676" s="14" t="s">
        <v>17</v>
      </c>
      <c r="M676" s="14" t="s">
        <v>17</v>
      </c>
      <c r="N676" s="14" t="s">
        <v>17</v>
      </c>
      <c r="O676" s="14" t="s">
        <v>17</v>
      </c>
      <c r="P676" s="14" t="s">
        <v>17</v>
      </c>
      <c r="Q676" s="14" t="s">
        <v>17</v>
      </c>
      <c r="R676" s="14" t="s">
        <v>17</v>
      </c>
      <c r="S676" s="14" t="s">
        <v>17</v>
      </c>
    </row>
    <row r="677" spans="1:19" x14ac:dyDescent="0.2">
      <c r="A677" t="s">
        <v>143</v>
      </c>
      <c r="B677" t="s">
        <v>183</v>
      </c>
      <c r="C677" s="137" t="s">
        <v>17</v>
      </c>
      <c r="D677" s="137" t="s">
        <v>17</v>
      </c>
      <c r="E677">
        <v>1984</v>
      </c>
      <c r="F677">
        <v>1</v>
      </c>
      <c r="G677">
        <v>2</v>
      </c>
      <c r="H677">
        <v>31.1</v>
      </c>
      <c r="I677">
        <v>2.2000000000000002</v>
      </c>
      <c r="J677" s="14">
        <v>4100</v>
      </c>
      <c r="K677" s="14">
        <v>3300</v>
      </c>
      <c r="L677" s="14" t="s">
        <v>17</v>
      </c>
      <c r="M677" s="14" t="s">
        <v>17</v>
      </c>
      <c r="N677" s="14" t="s">
        <v>17</v>
      </c>
      <c r="O677" s="14" t="s">
        <v>17</v>
      </c>
      <c r="P677" s="14" t="s">
        <v>17</v>
      </c>
      <c r="Q677" s="14" t="s">
        <v>17</v>
      </c>
      <c r="R677" s="14" t="s">
        <v>17</v>
      </c>
      <c r="S677" s="14" t="s">
        <v>17</v>
      </c>
    </row>
    <row r="678" spans="1:19" x14ac:dyDescent="0.2">
      <c r="A678" t="s">
        <v>143</v>
      </c>
      <c r="B678" t="s">
        <v>183</v>
      </c>
      <c r="C678" s="137" t="s">
        <v>17</v>
      </c>
      <c r="D678" s="137" t="s">
        <v>17</v>
      </c>
      <c r="E678">
        <v>1984</v>
      </c>
      <c r="F678">
        <v>1</v>
      </c>
      <c r="G678">
        <v>3</v>
      </c>
      <c r="H678">
        <v>45.13</v>
      </c>
      <c r="I678">
        <v>2.0299999999999998</v>
      </c>
      <c r="J678" s="14">
        <v>3600</v>
      </c>
      <c r="K678" s="14">
        <v>3100</v>
      </c>
      <c r="L678" s="14" t="s">
        <v>17</v>
      </c>
      <c r="M678" s="14" t="s">
        <v>17</v>
      </c>
      <c r="N678" s="14" t="s">
        <v>17</v>
      </c>
      <c r="O678" s="14" t="s">
        <v>17</v>
      </c>
      <c r="P678" s="14" t="s">
        <v>17</v>
      </c>
      <c r="Q678" s="14" t="s">
        <v>17</v>
      </c>
      <c r="R678" s="14" t="s">
        <v>17</v>
      </c>
      <c r="S678" s="14" t="s">
        <v>17</v>
      </c>
    </row>
    <row r="679" spans="1:19" x14ac:dyDescent="0.2">
      <c r="A679" t="s">
        <v>143</v>
      </c>
      <c r="B679" t="s">
        <v>183</v>
      </c>
      <c r="C679" s="137" t="s">
        <v>17</v>
      </c>
      <c r="D679" s="137" t="s">
        <v>17</v>
      </c>
      <c r="E679">
        <v>1984</v>
      </c>
      <c r="F679">
        <v>1</v>
      </c>
      <c r="G679">
        <v>4</v>
      </c>
      <c r="H679">
        <v>36.54</v>
      </c>
      <c r="I679">
        <v>1.89</v>
      </c>
      <c r="J679" s="14">
        <v>3400</v>
      </c>
      <c r="K679" s="14">
        <v>2900</v>
      </c>
      <c r="L679" s="14" t="s">
        <v>17</v>
      </c>
      <c r="M679" s="14" t="s">
        <v>17</v>
      </c>
      <c r="N679" s="14" t="s">
        <v>17</v>
      </c>
      <c r="O679" s="14" t="s">
        <v>17</v>
      </c>
      <c r="P679" s="14" t="s">
        <v>17</v>
      </c>
      <c r="Q679" s="14" t="s">
        <v>17</v>
      </c>
      <c r="R679" s="14" t="s">
        <v>17</v>
      </c>
      <c r="S679" s="14" t="s">
        <v>17</v>
      </c>
    </row>
    <row r="680" spans="1:19" x14ac:dyDescent="0.2">
      <c r="A680" t="s">
        <v>143</v>
      </c>
      <c r="B680" t="s">
        <v>183</v>
      </c>
      <c r="C680" s="137" t="s">
        <v>17</v>
      </c>
      <c r="D680" s="137" t="s">
        <v>17</v>
      </c>
      <c r="E680">
        <v>1984</v>
      </c>
      <c r="F680">
        <v>1</v>
      </c>
      <c r="G680">
        <v>5</v>
      </c>
      <c r="H680">
        <v>45.5</v>
      </c>
      <c r="I680">
        <v>2.31</v>
      </c>
      <c r="J680" s="14">
        <v>3700</v>
      </c>
      <c r="K680" s="14">
        <v>3300</v>
      </c>
      <c r="L680" s="14" t="s">
        <v>17</v>
      </c>
      <c r="M680" s="14" t="s">
        <v>17</v>
      </c>
      <c r="N680" s="14" t="s">
        <v>17</v>
      </c>
      <c r="O680" s="14" t="s">
        <v>17</v>
      </c>
      <c r="P680" s="14" t="s">
        <v>17</v>
      </c>
      <c r="Q680" s="14" t="s">
        <v>17</v>
      </c>
      <c r="R680" s="14" t="s">
        <v>17</v>
      </c>
      <c r="S680" s="14" t="s">
        <v>17</v>
      </c>
    </row>
    <row r="681" spans="1:19" x14ac:dyDescent="0.2">
      <c r="A681" t="s">
        <v>143</v>
      </c>
      <c r="B681" t="s">
        <v>183</v>
      </c>
      <c r="C681" s="137" t="s">
        <v>17</v>
      </c>
      <c r="D681" s="137" t="s">
        <v>17</v>
      </c>
      <c r="E681">
        <v>1984</v>
      </c>
      <c r="F681">
        <v>1</v>
      </c>
      <c r="G681">
        <v>6</v>
      </c>
      <c r="H681">
        <v>42.35</v>
      </c>
      <c r="I681">
        <v>2.33</v>
      </c>
      <c r="J681" s="14">
        <v>4100</v>
      </c>
      <c r="K681" s="14">
        <v>3600</v>
      </c>
      <c r="L681" s="14" t="s">
        <v>17</v>
      </c>
      <c r="M681" s="14" t="s">
        <v>17</v>
      </c>
      <c r="N681" s="14" t="s">
        <v>17</v>
      </c>
      <c r="O681" s="14" t="s">
        <v>17</v>
      </c>
      <c r="P681" s="14" t="s">
        <v>17</v>
      </c>
      <c r="Q681" s="14" t="s">
        <v>17</v>
      </c>
      <c r="R681" s="14" t="s">
        <v>17</v>
      </c>
      <c r="S681" s="14" t="s">
        <v>17</v>
      </c>
    </row>
    <row r="682" spans="1:19" x14ac:dyDescent="0.2">
      <c r="A682" t="s">
        <v>143</v>
      </c>
      <c r="B682" t="s">
        <v>183</v>
      </c>
      <c r="C682" s="137" t="s">
        <v>17</v>
      </c>
      <c r="D682" s="137" t="s">
        <v>17</v>
      </c>
      <c r="E682">
        <v>1984</v>
      </c>
      <c r="F682">
        <v>1</v>
      </c>
      <c r="G682">
        <v>7</v>
      </c>
      <c r="H682">
        <v>42.23</v>
      </c>
      <c r="I682">
        <v>2.41</v>
      </c>
      <c r="J682" s="14">
        <v>3500</v>
      </c>
      <c r="K682" s="14">
        <v>3200</v>
      </c>
      <c r="L682" s="14" t="s">
        <v>17</v>
      </c>
      <c r="M682" s="14" t="s">
        <v>17</v>
      </c>
      <c r="N682" s="14" t="s">
        <v>17</v>
      </c>
      <c r="O682" s="14" t="s">
        <v>17</v>
      </c>
      <c r="P682" s="14" t="s">
        <v>17</v>
      </c>
      <c r="Q682" s="14" t="s">
        <v>17</v>
      </c>
      <c r="R682" s="14" t="s">
        <v>17</v>
      </c>
      <c r="S682" s="14" t="s">
        <v>17</v>
      </c>
    </row>
    <row r="683" spans="1:19" x14ac:dyDescent="0.2">
      <c r="A683" t="s">
        <v>143</v>
      </c>
      <c r="B683" t="s">
        <v>183</v>
      </c>
      <c r="C683" s="137" t="s">
        <v>17</v>
      </c>
      <c r="D683" s="137" t="s">
        <v>17</v>
      </c>
      <c r="E683">
        <v>1984</v>
      </c>
      <c r="F683">
        <v>1</v>
      </c>
      <c r="G683">
        <v>8</v>
      </c>
      <c r="H683">
        <v>31.1</v>
      </c>
      <c r="I683">
        <v>2.42</v>
      </c>
      <c r="J683" s="14">
        <v>2900</v>
      </c>
      <c r="K683" s="14">
        <v>3100</v>
      </c>
      <c r="L683" s="14" t="s">
        <v>17</v>
      </c>
      <c r="M683" s="14" t="s">
        <v>17</v>
      </c>
      <c r="N683" s="14" t="s">
        <v>17</v>
      </c>
      <c r="O683" s="14" t="s">
        <v>17</v>
      </c>
      <c r="P683" s="14" t="s">
        <v>17</v>
      </c>
      <c r="Q683" s="14" t="s">
        <v>17</v>
      </c>
      <c r="R683" s="14" t="s">
        <v>17</v>
      </c>
      <c r="S683" s="14" t="s">
        <v>17</v>
      </c>
    </row>
    <row r="684" spans="1:19" x14ac:dyDescent="0.2">
      <c r="A684" t="s">
        <v>143</v>
      </c>
      <c r="B684" t="s">
        <v>183</v>
      </c>
      <c r="C684" s="137" t="s">
        <v>17</v>
      </c>
      <c r="D684" s="137" t="s">
        <v>17</v>
      </c>
      <c r="E684">
        <v>1984</v>
      </c>
      <c r="F684">
        <v>1</v>
      </c>
      <c r="G684">
        <v>9</v>
      </c>
      <c r="H684">
        <v>40.9</v>
      </c>
      <c r="I684">
        <v>2.1800000000000002</v>
      </c>
      <c r="J684" s="14">
        <v>3600</v>
      </c>
      <c r="K684" s="14">
        <v>3300</v>
      </c>
      <c r="L684" s="14" t="s">
        <v>17</v>
      </c>
      <c r="M684" s="14" t="s">
        <v>17</v>
      </c>
      <c r="N684" s="14" t="s">
        <v>17</v>
      </c>
      <c r="O684" s="14" t="s">
        <v>17</v>
      </c>
      <c r="P684" s="14" t="s">
        <v>17</v>
      </c>
      <c r="Q684" s="14" t="s">
        <v>17</v>
      </c>
      <c r="R684" s="14" t="s">
        <v>17</v>
      </c>
      <c r="S684" s="14" t="s">
        <v>17</v>
      </c>
    </row>
    <row r="685" spans="1:19" x14ac:dyDescent="0.2">
      <c r="A685" t="s">
        <v>143</v>
      </c>
      <c r="B685" t="s">
        <v>183</v>
      </c>
      <c r="C685" s="137" t="s">
        <v>17</v>
      </c>
      <c r="D685" s="137" t="s">
        <v>17</v>
      </c>
      <c r="E685">
        <v>1984</v>
      </c>
      <c r="F685">
        <v>1</v>
      </c>
      <c r="G685">
        <v>10</v>
      </c>
      <c r="H685">
        <v>38.6</v>
      </c>
      <c r="I685">
        <v>2.09</v>
      </c>
      <c r="J685" s="14">
        <v>3400</v>
      </c>
      <c r="K685" s="14">
        <v>3100</v>
      </c>
      <c r="L685" s="14" t="s">
        <v>17</v>
      </c>
      <c r="M685" s="14" t="s">
        <v>17</v>
      </c>
      <c r="N685" s="14" t="s">
        <v>17</v>
      </c>
      <c r="O685" s="14" t="s">
        <v>17</v>
      </c>
      <c r="P685" s="14" t="s">
        <v>17</v>
      </c>
      <c r="Q685" s="14" t="s">
        <v>17</v>
      </c>
      <c r="R685" s="14" t="s">
        <v>17</v>
      </c>
      <c r="S685" s="14" t="s">
        <v>17</v>
      </c>
    </row>
    <row r="686" spans="1:19" x14ac:dyDescent="0.2">
      <c r="A686" t="s">
        <v>143</v>
      </c>
      <c r="B686" t="s">
        <v>183</v>
      </c>
      <c r="C686" s="137" t="s">
        <v>17</v>
      </c>
      <c r="D686" s="137" t="s">
        <v>17</v>
      </c>
      <c r="E686">
        <v>1984</v>
      </c>
      <c r="F686">
        <v>1</v>
      </c>
      <c r="G686">
        <v>11</v>
      </c>
      <c r="H686">
        <v>60.38</v>
      </c>
      <c r="I686">
        <v>2.54</v>
      </c>
      <c r="J686" s="14">
        <v>3900</v>
      </c>
      <c r="K686" s="14">
        <v>3700</v>
      </c>
      <c r="L686" s="14" t="s">
        <v>17</v>
      </c>
      <c r="M686" s="14" t="s">
        <v>17</v>
      </c>
      <c r="N686" s="14" t="s">
        <v>17</v>
      </c>
      <c r="O686" s="14" t="s">
        <v>17</v>
      </c>
      <c r="P686" s="14" t="s">
        <v>17</v>
      </c>
      <c r="Q686" s="14" t="s">
        <v>17</v>
      </c>
      <c r="R686" s="14" t="s">
        <v>17</v>
      </c>
      <c r="S686" s="14" t="s">
        <v>17</v>
      </c>
    </row>
    <row r="687" spans="1:19" x14ac:dyDescent="0.2">
      <c r="A687" t="s">
        <v>143</v>
      </c>
      <c r="B687" t="s">
        <v>183</v>
      </c>
      <c r="C687" s="137" t="s">
        <v>17</v>
      </c>
      <c r="D687" s="137" t="s">
        <v>17</v>
      </c>
      <c r="E687">
        <v>1984</v>
      </c>
      <c r="F687">
        <v>1</v>
      </c>
      <c r="G687">
        <v>12</v>
      </c>
      <c r="H687">
        <v>43.56</v>
      </c>
      <c r="I687">
        <v>2.4</v>
      </c>
      <c r="J687" s="14">
        <v>3300</v>
      </c>
      <c r="K687" s="14">
        <v>3200</v>
      </c>
      <c r="L687" s="14" t="s">
        <v>17</v>
      </c>
      <c r="M687" s="14" t="s">
        <v>17</v>
      </c>
      <c r="N687" s="14" t="s">
        <v>17</v>
      </c>
      <c r="O687" s="14" t="s">
        <v>17</v>
      </c>
      <c r="P687" s="14" t="s">
        <v>17</v>
      </c>
      <c r="Q687" s="14" t="s">
        <v>17</v>
      </c>
      <c r="R687" s="14" t="s">
        <v>17</v>
      </c>
      <c r="S687" s="14" t="s">
        <v>17</v>
      </c>
    </row>
    <row r="688" spans="1:19" x14ac:dyDescent="0.2">
      <c r="A688" t="s">
        <v>143</v>
      </c>
      <c r="B688" t="s">
        <v>183</v>
      </c>
      <c r="C688" s="137" t="s">
        <v>17</v>
      </c>
      <c r="D688" s="137" t="s">
        <v>17</v>
      </c>
      <c r="E688">
        <v>1984</v>
      </c>
      <c r="F688">
        <v>1</v>
      </c>
      <c r="G688">
        <v>13</v>
      </c>
      <c r="H688">
        <v>40.409999999999997</v>
      </c>
      <c r="I688">
        <v>1.91</v>
      </c>
      <c r="J688" s="14">
        <v>3300</v>
      </c>
      <c r="K688" s="14">
        <v>3100</v>
      </c>
      <c r="L688" s="14" t="s">
        <v>17</v>
      </c>
      <c r="M688" s="14" t="s">
        <v>17</v>
      </c>
      <c r="N688" s="14" t="s">
        <v>17</v>
      </c>
      <c r="O688" s="14" t="s">
        <v>17</v>
      </c>
      <c r="P688" s="14" t="s">
        <v>17</v>
      </c>
      <c r="Q688" s="14" t="s">
        <v>17</v>
      </c>
      <c r="R688" s="14" t="s">
        <v>17</v>
      </c>
      <c r="S688" s="14" t="s">
        <v>17</v>
      </c>
    </row>
    <row r="689" spans="1:19" x14ac:dyDescent="0.2">
      <c r="A689" t="s">
        <v>143</v>
      </c>
      <c r="B689" t="s">
        <v>183</v>
      </c>
      <c r="C689" s="137" t="s">
        <v>17</v>
      </c>
      <c r="D689" s="137" t="s">
        <v>17</v>
      </c>
      <c r="E689">
        <v>1984</v>
      </c>
      <c r="F689">
        <v>1</v>
      </c>
      <c r="G689">
        <v>14</v>
      </c>
      <c r="H689">
        <v>37.99</v>
      </c>
      <c r="I689">
        <v>2.2799999999999998</v>
      </c>
      <c r="J689" s="14">
        <v>3200</v>
      </c>
      <c r="K689" s="14">
        <v>3100</v>
      </c>
      <c r="L689" s="14" t="s">
        <v>17</v>
      </c>
      <c r="M689" s="14" t="s">
        <v>17</v>
      </c>
      <c r="N689" s="14" t="s">
        <v>17</v>
      </c>
      <c r="O689" s="14" t="s">
        <v>17</v>
      </c>
      <c r="P689" s="14" t="s">
        <v>17</v>
      </c>
      <c r="Q689" s="14" t="s">
        <v>17</v>
      </c>
      <c r="R689" s="14" t="s">
        <v>17</v>
      </c>
      <c r="S689" s="14" t="s">
        <v>17</v>
      </c>
    </row>
    <row r="690" spans="1:19" x14ac:dyDescent="0.2">
      <c r="A690" t="s">
        <v>143</v>
      </c>
      <c r="B690" t="s">
        <v>183</v>
      </c>
      <c r="C690" s="137" t="s">
        <v>17</v>
      </c>
      <c r="D690" s="137" t="s">
        <v>17</v>
      </c>
      <c r="E690">
        <v>1984</v>
      </c>
      <c r="F690">
        <v>2</v>
      </c>
      <c r="G690">
        <v>1</v>
      </c>
      <c r="H690">
        <v>28.56</v>
      </c>
      <c r="I690">
        <v>2.2999999999999998</v>
      </c>
      <c r="J690" s="14">
        <v>3400</v>
      </c>
      <c r="K690" s="14">
        <v>3200</v>
      </c>
      <c r="L690" s="14" t="s">
        <v>17</v>
      </c>
      <c r="M690" s="14" t="s">
        <v>17</v>
      </c>
      <c r="N690" s="14" t="s">
        <v>17</v>
      </c>
      <c r="O690" s="14" t="s">
        <v>17</v>
      </c>
      <c r="P690" s="14" t="s">
        <v>17</v>
      </c>
      <c r="Q690" s="14" t="s">
        <v>17</v>
      </c>
      <c r="R690" s="14" t="s">
        <v>17</v>
      </c>
      <c r="S690" s="14" t="s">
        <v>17</v>
      </c>
    </row>
    <row r="691" spans="1:19" x14ac:dyDescent="0.2">
      <c r="A691" t="s">
        <v>143</v>
      </c>
      <c r="B691" t="s">
        <v>183</v>
      </c>
      <c r="C691" s="137" t="s">
        <v>17</v>
      </c>
      <c r="D691" s="137" t="s">
        <v>17</v>
      </c>
      <c r="E691">
        <v>1984</v>
      </c>
      <c r="F691">
        <v>2</v>
      </c>
      <c r="G691">
        <v>2</v>
      </c>
      <c r="H691">
        <v>36.9</v>
      </c>
      <c r="I691">
        <v>1.94</v>
      </c>
      <c r="J691" s="14">
        <v>3700</v>
      </c>
      <c r="K691" s="14">
        <v>4100</v>
      </c>
      <c r="L691" s="14" t="s">
        <v>17</v>
      </c>
      <c r="M691" s="14" t="s">
        <v>17</v>
      </c>
      <c r="N691" s="14" t="s">
        <v>17</v>
      </c>
      <c r="O691" s="14" t="s">
        <v>17</v>
      </c>
      <c r="P691" s="14" t="s">
        <v>17</v>
      </c>
      <c r="Q691" s="14" t="s">
        <v>17</v>
      </c>
      <c r="R691" s="14" t="s">
        <v>17</v>
      </c>
      <c r="S691" s="14" t="s">
        <v>17</v>
      </c>
    </row>
    <row r="692" spans="1:19" x14ac:dyDescent="0.2">
      <c r="A692" t="s">
        <v>143</v>
      </c>
      <c r="B692" t="s">
        <v>183</v>
      </c>
      <c r="C692" s="137" t="s">
        <v>17</v>
      </c>
      <c r="D692" s="137" t="s">
        <v>17</v>
      </c>
      <c r="E692">
        <v>1984</v>
      </c>
      <c r="F692">
        <v>2</v>
      </c>
      <c r="G692">
        <v>3</v>
      </c>
      <c r="H692">
        <v>40.659999999999997</v>
      </c>
      <c r="I692">
        <v>1.93</v>
      </c>
      <c r="J692" s="14">
        <v>4300</v>
      </c>
      <c r="K692" s="14">
        <v>4300</v>
      </c>
      <c r="L692" s="14" t="s">
        <v>17</v>
      </c>
      <c r="M692" s="14" t="s">
        <v>17</v>
      </c>
      <c r="N692" s="14" t="s">
        <v>17</v>
      </c>
      <c r="O692" s="14" t="s">
        <v>17</v>
      </c>
      <c r="P692" s="14" t="s">
        <v>17</v>
      </c>
      <c r="Q692" s="14" t="s">
        <v>17</v>
      </c>
      <c r="R692" s="14" t="s">
        <v>17</v>
      </c>
      <c r="S692" s="14" t="s">
        <v>17</v>
      </c>
    </row>
    <row r="693" spans="1:19" x14ac:dyDescent="0.2">
      <c r="A693" t="s">
        <v>143</v>
      </c>
      <c r="B693" t="s">
        <v>183</v>
      </c>
      <c r="C693" s="137" t="s">
        <v>17</v>
      </c>
      <c r="D693" s="137" t="s">
        <v>17</v>
      </c>
      <c r="E693">
        <v>1984</v>
      </c>
      <c r="F693">
        <v>2</v>
      </c>
      <c r="G693">
        <v>4</v>
      </c>
      <c r="H693">
        <v>42.71</v>
      </c>
      <c r="I693">
        <v>2.2599999999999998</v>
      </c>
      <c r="J693" s="14">
        <v>3200</v>
      </c>
      <c r="K693" s="14">
        <v>3800</v>
      </c>
      <c r="L693" s="14" t="s">
        <v>17</v>
      </c>
      <c r="M693" s="14" t="s">
        <v>17</v>
      </c>
      <c r="N693" s="14" t="s">
        <v>17</v>
      </c>
      <c r="O693" s="14" t="s">
        <v>17</v>
      </c>
      <c r="P693" s="14" t="s">
        <v>17</v>
      </c>
      <c r="Q693" s="14" t="s">
        <v>17</v>
      </c>
      <c r="R693" s="14" t="s">
        <v>17</v>
      </c>
      <c r="S693" s="14" t="s">
        <v>17</v>
      </c>
    </row>
    <row r="694" spans="1:19" x14ac:dyDescent="0.2">
      <c r="A694" t="s">
        <v>143</v>
      </c>
      <c r="B694" t="s">
        <v>183</v>
      </c>
      <c r="C694" s="137" t="s">
        <v>17</v>
      </c>
      <c r="D694" s="137" t="s">
        <v>17</v>
      </c>
      <c r="E694">
        <v>1984</v>
      </c>
      <c r="F694">
        <v>2</v>
      </c>
      <c r="G694">
        <v>5</v>
      </c>
      <c r="H694">
        <v>47.79</v>
      </c>
      <c r="I694">
        <v>2.16</v>
      </c>
      <c r="J694" s="14">
        <v>3100</v>
      </c>
      <c r="K694" s="14">
        <v>3600</v>
      </c>
      <c r="L694" s="14" t="s">
        <v>17</v>
      </c>
      <c r="M694" s="14" t="s">
        <v>17</v>
      </c>
      <c r="N694" s="14" t="s">
        <v>17</v>
      </c>
      <c r="O694" s="14" t="s">
        <v>17</v>
      </c>
      <c r="P694" s="14" t="s">
        <v>17</v>
      </c>
      <c r="Q694" s="14" t="s">
        <v>17</v>
      </c>
      <c r="R694" s="14" t="s">
        <v>17</v>
      </c>
      <c r="S694" s="14" t="s">
        <v>17</v>
      </c>
    </row>
    <row r="695" spans="1:19" x14ac:dyDescent="0.2">
      <c r="A695" t="s">
        <v>143</v>
      </c>
      <c r="B695" t="s">
        <v>183</v>
      </c>
      <c r="C695" s="137" t="s">
        <v>17</v>
      </c>
      <c r="D695" s="137" t="s">
        <v>17</v>
      </c>
      <c r="E695">
        <v>1984</v>
      </c>
      <c r="F695">
        <v>2</v>
      </c>
      <c r="G695">
        <v>6</v>
      </c>
      <c r="H695">
        <v>39.93</v>
      </c>
      <c r="I695">
        <v>2.58</v>
      </c>
      <c r="J695" s="14">
        <v>3300</v>
      </c>
      <c r="K695" s="14">
        <v>3800</v>
      </c>
      <c r="L695" s="14" t="s">
        <v>17</v>
      </c>
      <c r="M695" s="14" t="s">
        <v>17</v>
      </c>
      <c r="N695" s="14" t="s">
        <v>17</v>
      </c>
      <c r="O695" s="14" t="s">
        <v>17</v>
      </c>
      <c r="P695" s="14" t="s">
        <v>17</v>
      </c>
      <c r="Q695" s="14" t="s">
        <v>17</v>
      </c>
      <c r="R695" s="14" t="s">
        <v>17</v>
      </c>
      <c r="S695" s="14" t="s">
        <v>17</v>
      </c>
    </row>
    <row r="696" spans="1:19" x14ac:dyDescent="0.2">
      <c r="A696" t="s">
        <v>143</v>
      </c>
      <c r="B696" t="s">
        <v>183</v>
      </c>
      <c r="C696" s="137" t="s">
        <v>17</v>
      </c>
      <c r="D696" s="137" t="s">
        <v>17</v>
      </c>
      <c r="E696">
        <v>1984</v>
      </c>
      <c r="F696">
        <v>2</v>
      </c>
      <c r="G696">
        <v>7</v>
      </c>
      <c r="H696">
        <v>42.95</v>
      </c>
      <c r="I696">
        <v>2.5099999999999998</v>
      </c>
      <c r="J696" s="14">
        <v>3500</v>
      </c>
      <c r="K696" s="14">
        <v>3900</v>
      </c>
      <c r="L696" s="14" t="s">
        <v>17</v>
      </c>
      <c r="M696" s="14" t="s">
        <v>17</v>
      </c>
      <c r="N696" s="14" t="s">
        <v>17</v>
      </c>
      <c r="O696" s="14" t="s">
        <v>17</v>
      </c>
      <c r="P696" s="14" t="s">
        <v>17</v>
      </c>
      <c r="Q696" s="14" t="s">
        <v>17</v>
      </c>
      <c r="R696" s="14" t="s">
        <v>17</v>
      </c>
      <c r="S696" s="14" t="s">
        <v>17</v>
      </c>
    </row>
    <row r="697" spans="1:19" x14ac:dyDescent="0.2">
      <c r="A697" t="s">
        <v>143</v>
      </c>
      <c r="B697" t="s">
        <v>183</v>
      </c>
      <c r="C697" s="137" t="s">
        <v>17</v>
      </c>
      <c r="D697" s="137" t="s">
        <v>17</v>
      </c>
      <c r="E697">
        <v>1984</v>
      </c>
      <c r="F697">
        <v>2</v>
      </c>
      <c r="G697">
        <v>8</v>
      </c>
      <c r="H697">
        <v>39.93</v>
      </c>
      <c r="I697">
        <v>2.21</v>
      </c>
      <c r="J697" s="14">
        <v>3200</v>
      </c>
      <c r="K697" s="14">
        <v>3600</v>
      </c>
      <c r="L697" s="14" t="s">
        <v>17</v>
      </c>
      <c r="M697" s="14" t="s">
        <v>17</v>
      </c>
      <c r="N697" s="14" t="s">
        <v>17</v>
      </c>
      <c r="O697" s="14" t="s">
        <v>17</v>
      </c>
      <c r="P697" s="14" t="s">
        <v>17</v>
      </c>
      <c r="Q697" s="14" t="s">
        <v>17</v>
      </c>
      <c r="R697" s="14" t="s">
        <v>17</v>
      </c>
      <c r="S697" s="14" t="s">
        <v>17</v>
      </c>
    </row>
    <row r="698" spans="1:19" x14ac:dyDescent="0.2">
      <c r="A698" t="s">
        <v>143</v>
      </c>
      <c r="B698" t="s">
        <v>183</v>
      </c>
      <c r="C698" s="137" t="s">
        <v>17</v>
      </c>
      <c r="D698" s="137" t="s">
        <v>17</v>
      </c>
      <c r="E698">
        <v>1984</v>
      </c>
      <c r="F698">
        <v>2</v>
      </c>
      <c r="G698">
        <v>9</v>
      </c>
      <c r="H698">
        <v>34.479999999999997</v>
      </c>
      <c r="I698">
        <v>2.4700000000000002</v>
      </c>
      <c r="J698" s="14">
        <v>3600</v>
      </c>
      <c r="K698" s="14">
        <v>4000</v>
      </c>
      <c r="L698" s="14" t="s">
        <v>17</v>
      </c>
      <c r="M698" s="14" t="s">
        <v>17</v>
      </c>
      <c r="N698" s="14" t="s">
        <v>17</v>
      </c>
      <c r="O698" s="14" t="s">
        <v>17</v>
      </c>
      <c r="P698" s="14" t="s">
        <v>17</v>
      </c>
      <c r="Q698" s="14" t="s">
        <v>17</v>
      </c>
      <c r="R698" s="14" t="s">
        <v>17</v>
      </c>
      <c r="S698" s="14" t="s">
        <v>17</v>
      </c>
    </row>
    <row r="699" spans="1:19" x14ac:dyDescent="0.2">
      <c r="A699" t="s">
        <v>143</v>
      </c>
      <c r="B699" t="s">
        <v>183</v>
      </c>
      <c r="C699" s="137" t="s">
        <v>17</v>
      </c>
      <c r="D699" s="137" t="s">
        <v>17</v>
      </c>
      <c r="E699">
        <v>1984</v>
      </c>
      <c r="F699">
        <v>2</v>
      </c>
      <c r="G699">
        <v>10</v>
      </c>
      <c r="H699">
        <v>49.61</v>
      </c>
      <c r="I699">
        <v>2.41</v>
      </c>
      <c r="J699" s="14">
        <v>3300</v>
      </c>
      <c r="K699" s="14">
        <v>3600</v>
      </c>
      <c r="L699" s="14" t="s">
        <v>17</v>
      </c>
      <c r="M699" s="14" t="s">
        <v>17</v>
      </c>
      <c r="N699" s="14" t="s">
        <v>17</v>
      </c>
      <c r="O699" s="14" t="s">
        <v>17</v>
      </c>
      <c r="P699" s="14" t="s">
        <v>17</v>
      </c>
      <c r="Q699" s="14" t="s">
        <v>17</v>
      </c>
      <c r="R699" s="14" t="s">
        <v>17</v>
      </c>
      <c r="S699" s="14" t="s">
        <v>17</v>
      </c>
    </row>
    <row r="700" spans="1:19" x14ac:dyDescent="0.2">
      <c r="A700" t="s">
        <v>143</v>
      </c>
      <c r="B700" t="s">
        <v>183</v>
      </c>
      <c r="C700" s="137" t="s">
        <v>17</v>
      </c>
      <c r="D700" s="137" t="s">
        <v>17</v>
      </c>
      <c r="E700">
        <v>1984</v>
      </c>
      <c r="F700">
        <v>2</v>
      </c>
      <c r="G700">
        <v>11</v>
      </c>
      <c r="H700">
        <v>46.34</v>
      </c>
      <c r="I700">
        <v>2.2400000000000002</v>
      </c>
      <c r="J700" s="14">
        <v>3600</v>
      </c>
      <c r="K700" s="14">
        <v>4000</v>
      </c>
      <c r="L700" s="14" t="s">
        <v>17</v>
      </c>
      <c r="M700" s="14" t="s">
        <v>17</v>
      </c>
      <c r="N700" s="14" t="s">
        <v>17</v>
      </c>
      <c r="O700" s="14" t="s">
        <v>17</v>
      </c>
      <c r="P700" s="14" t="s">
        <v>17</v>
      </c>
      <c r="Q700" s="14" t="s">
        <v>17</v>
      </c>
      <c r="R700" s="14" t="s">
        <v>17</v>
      </c>
      <c r="S700" s="14" t="s">
        <v>17</v>
      </c>
    </row>
    <row r="701" spans="1:19" x14ac:dyDescent="0.2">
      <c r="A701" t="s">
        <v>143</v>
      </c>
      <c r="B701" t="s">
        <v>183</v>
      </c>
      <c r="C701" s="137" t="s">
        <v>17</v>
      </c>
      <c r="D701" s="137" t="s">
        <v>17</v>
      </c>
      <c r="E701">
        <v>1984</v>
      </c>
      <c r="F701">
        <v>2</v>
      </c>
      <c r="G701">
        <v>12</v>
      </c>
      <c r="H701">
        <v>43.08</v>
      </c>
      <c r="I701">
        <v>2.25</v>
      </c>
      <c r="J701" s="14">
        <v>4100</v>
      </c>
      <c r="K701" s="14">
        <v>3700</v>
      </c>
      <c r="L701" s="14" t="s">
        <v>17</v>
      </c>
      <c r="M701" s="14" t="s">
        <v>17</v>
      </c>
      <c r="N701" s="14" t="s">
        <v>17</v>
      </c>
      <c r="O701" s="14" t="s">
        <v>17</v>
      </c>
      <c r="P701" s="14" t="s">
        <v>17</v>
      </c>
      <c r="Q701" s="14" t="s">
        <v>17</v>
      </c>
      <c r="R701" s="14" t="s">
        <v>17</v>
      </c>
      <c r="S701" s="14" t="s">
        <v>17</v>
      </c>
    </row>
    <row r="702" spans="1:19" x14ac:dyDescent="0.2">
      <c r="A702" t="s">
        <v>143</v>
      </c>
      <c r="B702" t="s">
        <v>183</v>
      </c>
      <c r="C702" s="137" t="s">
        <v>17</v>
      </c>
      <c r="D702" s="137" t="s">
        <v>17</v>
      </c>
      <c r="E702">
        <v>1984</v>
      </c>
      <c r="F702">
        <v>2</v>
      </c>
      <c r="G702">
        <v>13</v>
      </c>
      <c r="H702">
        <v>41.62</v>
      </c>
      <c r="I702">
        <v>2.33</v>
      </c>
      <c r="J702" s="14">
        <v>4100</v>
      </c>
      <c r="K702" s="14">
        <v>3800</v>
      </c>
      <c r="L702" s="14" t="s">
        <v>17</v>
      </c>
      <c r="M702" s="14" t="s">
        <v>17</v>
      </c>
      <c r="N702" s="14" t="s">
        <v>17</v>
      </c>
      <c r="O702" s="14" t="s">
        <v>17</v>
      </c>
      <c r="P702" s="14" t="s">
        <v>17</v>
      </c>
      <c r="Q702" s="14" t="s">
        <v>17</v>
      </c>
      <c r="R702" s="14" t="s">
        <v>17</v>
      </c>
      <c r="S702" s="14" t="s">
        <v>17</v>
      </c>
    </row>
    <row r="703" spans="1:19" x14ac:dyDescent="0.2">
      <c r="A703" t="s">
        <v>143</v>
      </c>
      <c r="B703" t="s">
        <v>183</v>
      </c>
      <c r="C703" s="137" t="s">
        <v>17</v>
      </c>
      <c r="D703" s="137" t="s">
        <v>17</v>
      </c>
      <c r="E703">
        <v>1984</v>
      </c>
      <c r="F703">
        <v>2</v>
      </c>
      <c r="G703">
        <v>14</v>
      </c>
      <c r="H703">
        <v>38.72</v>
      </c>
      <c r="I703">
        <v>2.41</v>
      </c>
      <c r="J703" s="14">
        <v>3100</v>
      </c>
      <c r="K703" s="14">
        <v>3400</v>
      </c>
      <c r="L703" s="14" t="s">
        <v>17</v>
      </c>
      <c r="M703" s="14" t="s">
        <v>17</v>
      </c>
      <c r="N703" s="14" t="s">
        <v>17</v>
      </c>
      <c r="O703" s="14" t="s">
        <v>17</v>
      </c>
      <c r="P703" s="14" t="s">
        <v>17</v>
      </c>
      <c r="Q703" s="14" t="s">
        <v>17</v>
      </c>
      <c r="R703" s="14" t="s">
        <v>17</v>
      </c>
      <c r="S703" s="14" t="s">
        <v>17</v>
      </c>
    </row>
    <row r="704" spans="1:19" x14ac:dyDescent="0.2">
      <c r="A704" t="s">
        <v>143</v>
      </c>
      <c r="B704" t="s">
        <v>183</v>
      </c>
      <c r="C704" s="137" t="s">
        <v>17</v>
      </c>
      <c r="D704" s="137" t="s">
        <v>17</v>
      </c>
      <c r="E704">
        <v>1984</v>
      </c>
      <c r="F704">
        <v>3</v>
      </c>
      <c r="G704">
        <v>1</v>
      </c>
      <c r="H704">
        <v>37.51</v>
      </c>
      <c r="I704">
        <v>2.2400000000000002</v>
      </c>
      <c r="J704" s="14">
        <v>3100</v>
      </c>
      <c r="K704" s="14">
        <v>3400</v>
      </c>
      <c r="L704" s="14" t="s">
        <v>17</v>
      </c>
      <c r="M704" s="14" t="s">
        <v>17</v>
      </c>
      <c r="N704" s="14" t="s">
        <v>17</v>
      </c>
      <c r="O704" s="14" t="s">
        <v>17</v>
      </c>
      <c r="P704" s="14" t="s">
        <v>17</v>
      </c>
      <c r="Q704" s="14" t="s">
        <v>17</v>
      </c>
      <c r="R704" s="14" t="s">
        <v>17</v>
      </c>
      <c r="S704" s="14" t="s">
        <v>17</v>
      </c>
    </row>
    <row r="705" spans="1:19" x14ac:dyDescent="0.2">
      <c r="A705" t="s">
        <v>143</v>
      </c>
      <c r="B705" t="s">
        <v>183</v>
      </c>
      <c r="C705" s="137" t="s">
        <v>17</v>
      </c>
      <c r="D705" s="137" t="s">
        <v>17</v>
      </c>
      <c r="E705">
        <v>1984</v>
      </c>
      <c r="F705">
        <v>3</v>
      </c>
      <c r="G705">
        <v>2</v>
      </c>
      <c r="H705">
        <v>30.37</v>
      </c>
      <c r="I705">
        <v>1.81</v>
      </c>
      <c r="J705" s="14">
        <v>3700</v>
      </c>
      <c r="K705" s="14">
        <v>3900</v>
      </c>
      <c r="L705" s="14" t="s">
        <v>17</v>
      </c>
      <c r="M705" s="14" t="s">
        <v>17</v>
      </c>
      <c r="N705" s="14" t="s">
        <v>17</v>
      </c>
      <c r="O705" s="14" t="s">
        <v>17</v>
      </c>
      <c r="P705" s="14" t="s">
        <v>17</v>
      </c>
      <c r="Q705" s="14" t="s">
        <v>17</v>
      </c>
      <c r="R705" s="14" t="s">
        <v>17</v>
      </c>
      <c r="S705" s="14" t="s">
        <v>17</v>
      </c>
    </row>
    <row r="706" spans="1:19" x14ac:dyDescent="0.2">
      <c r="A706" t="s">
        <v>143</v>
      </c>
      <c r="B706" t="s">
        <v>183</v>
      </c>
      <c r="C706" s="137" t="s">
        <v>17</v>
      </c>
      <c r="D706" s="137" t="s">
        <v>17</v>
      </c>
      <c r="E706">
        <v>1984</v>
      </c>
      <c r="F706">
        <v>3</v>
      </c>
      <c r="G706">
        <v>3</v>
      </c>
      <c r="H706">
        <v>43.44</v>
      </c>
      <c r="I706">
        <v>1.97</v>
      </c>
      <c r="J706" s="14">
        <v>4200</v>
      </c>
      <c r="K706" s="14">
        <v>4100</v>
      </c>
      <c r="L706" s="14" t="s">
        <v>17</v>
      </c>
      <c r="M706" s="14" t="s">
        <v>17</v>
      </c>
      <c r="N706" s="14" t="s">
        <v>17</v>
      </c>
      <c r="O706" s="14" t="s">
        <v>17</v>
      </c>
      <c r="P706" s="14" t="s">
        <v>17</v>
      </c>
      <c r="Q706" s="14" t="s">
        <v>17</v>
      </c>
      <c r="R706" s="14" t="s">
        <v>17</v>
      </c>
      <c r="S706" s="14" t="s">
        <v>17</v>
      </c>
    </row>
    <row r="707" spans="1:19" x14ac:dyDescent="0.2">
      <c r="A707" t="s">
        <v>143</v>
      </c>
      <c r="B707" t="s">
        <v>183</v>
      </c>
      <c r="C707" s="137" t="s">
        <v>17</v>
      </c>
      <c r="D707" s="137" t="s">
        <v>17</v>
      </c>
      <c r="E707">
        <v>1984</v>
      </c>
      <c r="F707">
        <v>3</v>
      </c>
      <c r="G707">
        <v>4</v>
      </c>
      <c r="H707">
        <v>42.83</v>
      </c>
      <c r="I707">
        <v>2.4</v>
      </c>
      <c r="J707" s="14">
        <v>3400</v>
      </c>
      <c r="K707" s="14">
        <v>3800</v>
      </c>
      <c r="L707" s="14" t="s">
        <v>17</v>
      </c>
      <c r="M707" s="14" t="s">
        <v>17</v>
      </c>
      <c r="N707" s="14" t="s">
        <v>17</v>
      </c>
      <c r="O707" s="14" t="s">
        <v>17</v>
      </c>
      <c r="P707" s="14" t="s">
        <v>17</v>
      </c>
      <c r="Q707" s="14" t="s">
        <v>17</v>
      </c>
      <c r="R707" s="14" t="s">
        <v>17</v>
      </c>
      <c r="S707" s="14" t="s">
        <v>17</v>
      </c>
    </row>
    <row r="708" spans="1:19" x14ac:dyDescent="0.2">
      <c r="A708" t="s">
        <v>143</v>
      </c>
      <c r="B708" t="s">
        <v>183</v>
      </c>
      <c r="C708" s="137" t="s">
        <v>17</v>
      </c>
      <c r="D708" s="137" t="s">
        <v>17</v>
      </c>
      <c r="E708">
        <v>1984</v>
      </c>
      <c r="F708">
        <v>3</v>
      </c>
      <c r="G708">
        <v>5</v>
      </c>
      <c r="H708">
        <v>37.630000000000003</v>
      </c>
      <c r="I708">
        <v>2.48</v>
      </c>
      <c r="J708" s="14">
        <v>3700</v>
      </c>
      <c r="K708" s="14">
        <v>4100</v>
      </c>
      <c r="L708" s="14" t="s">
        <v>17</v>
      </c>
      <c r="M708" s="14" t="s">
        <v>17</v>
      </c>
      <c r="N708" s="14" t="s">
        <v>17</v>
      </c>
      <c r="O708" s="14" t="s">
        <v>17</v>
      </c>
      <c r="P708" s="14" t="s">
        <v>17</v>
      </c>
      <c r="Q708" s="14" t="s">
        <v>17</v>
      </c>
      <c r="R708" s="14" t="s">
        <v>17</v>
      </c>
      <c r="S708" s="14" t="s">
        <v>17</v>
      </c>
    </row>
    <row r="709" spans="1:19" x14ac:dyDescent="0.2">
      <c r="A709" t="s">
        <v>143</v>
      </c>
      <c r="B709" t="s">
        <v>183</v>
      </c>
      <c r="C709" s="137" t="s">
        <v>17</v>
      </c>
      <c r="D709" s="137" t="s">
        <v>17</v>
      </c>
      <c r="E709">
        <v>1984</v>
      </c>
      <c r="F709">
        <v>3</v>
      </c>
      <c r="G709">
        <v>6</v>
      </c>
      <c r="H709">
        <v>46.34</v>
      </c>
      <c r="I709">
        <v>2.31</v>
      </c>
      <c r="J709" s="14">
        <v>3400</v>
      </c>
      <c r="K709" s="14">
        <v>3600</v>
      </c>
      <c r="L709" s="14" t="s">
        <v>17</v>
      </c>
      <c r="M709" s="14" t="s">
        <v>17</v>
      </c>
      <c r="N709" s="14" t="s">
        <v>17</v>
      </c>
      <c r="O709" s="14" t="s">
        <v>17</v>
      </c>
      <c r="P709" s="14" t="s">
        <v>17</v>
      </c>
      <c r="Q709" s="14" t="s">
        <v>17</v>
      </c>
      <c r="R709" s="14" t="s">
        <v>17</v>
      </c>
      <c r="S709" s="14" t="s">
        <v>17</v>
      </c>
    </row>
    <row r="710" spans="1:19" x14ac:dyDescent="0.2">
      <c r="A710" t="s">
        <v>143</v>
      </c>
      <c r="B710" t="s">
        <v>183</v>
      </c>
      <c r="C710" s="137" t="s">
        <v>17</v>
      </c>
      <c r="D710" s="137" t="s">
        <v>17</v>
      </c>
      <c r="E710">
        <v>1984</v>
      </c>
      <c r="F710">
        <v>3</v>
      </c>
      <c r="G710">
        <v>7</v>
      </c>
      <c r="H710">
        <v>39.32</v>
      </c>
      <c r="I710">
        <v>2.65</v>
      </c>
      <c r="J710" s="14">
        <v>3600</v>
      </c>
      <c r="K710" s="14">
        <v>6700</v>
      </c>
      <c r="L710" s="14" t="s">
        <v>17</v>
      </c>
      <c r="M710" s="14" t="s">
        <v>17</v>
      </c>
      <c r="N710" s="14" t="s">
        <v>17</v>
      </c>
      <c r="O710" s="14" t="s">
        <v>17</v>
      </c>
      <c r="P710" s="14" t="s">
        <v>17</v>
      </c>
      <c r="Q710" s="14" t="s">
        <v>17</v>
      </c>
      <c r="R710" s="14" t="s">
        <v>17</v>
      </c>
      <c r="S710" s="14" t="s">
        <v>17</v>
      </c>
    </row>
    <row r="711" spans="1:19" x14ac:dyDescent="0.2">
      <c r="A711" t="s">
        <v>143</v>
      </c>
      <c r="B711" t="s">
        <v>183</v>
      </c>
      <c r="C711" s="137" t="s">
        <v>17</v>
      </c>
      <c r="D711" s="137" t="s">
        <v>17</v>
      </c>
      <c r="E711">
        <v>1984</v>
      </c>
      <c r="F711">
        <v>3</v>
      </c>
      <c r="G711">
        <v>8</v>
      </c>
      <c r="H711">
        <v>39.32</v>
      </c>
      <c r="I711">
        <v>2.37</v>
      </c>
      <c r="J711" s="14">
        <v>3700</v>
      </c>
      <c r="K711" s="14">
        <v>3900</v>
      </c>
      <c r="L711" s="14" t="s">
        <v>17</v>
      </c>
      <c r="M711" s="14" t="s">
        <v>17</v>
      </c>
      <c r="N711" s="14" t="s">
        <v>17</v>
      </c>
      <c r="O711" s="14" t="s">
        <v>17</v>
      </c>
      <c r="P711" s="14" t="s">
        <v>17</v>
      </c>
      <c r="Q711" s="14" t="s">
        <v>17</v>
      </c>
      <c r="R711" s="14" t="s">
        <v>17</v>
      </c>
      <c r="S711" s="14" t="s">
        <v>17</v>
      </c>
    </row>
    <row r="712" spans="1:19" x14ac:dyDescent="0.2">
      <c r="A712" t="s">
        <v>143</v>
      </c>
      <c r="B712" t="s">
        <v>183</v>
      </c>
      <c r="C712" s="137" t="s">
        <v>17</v>
      </c>
      <c r="D712" s="137" t="s">
        <v>17</v>
      </c>
      <c r="E712">
        <v>1984</v>
      </c>
      <c r="F712">
        <v>3</v>
      </c>
      <c r="G712">
        <v>9</v>
      </c>
      <c r="H712">
        <v>41.14</v>
      </c>
      <c r="I712">
        <v>2.23</v>
      </c>
      <c r="J712" s="14">
        <v>3800</v>
      </c>
      <c r="K712" s="14">
        <v>3800</v>
      </c>
      <c r="L712" s="14" t="s">
        <v>17</v>
      </c>
      <c r="M712" s="14" t="s">
        <v>17</v>
      </c>
      <c r="N712" s="14" t="s">
        <v>17</v>
      </c>
      <c r="O712" s="14" t="s">
        <v>17</v>
      </c>
      <c r="P712" s="14" t="s">
        <v>17</v>
      </c>
      <c r="Q712" s="14" t="s">
        <v>17</v>
      </c>
      <c r="R712" s="14" t="s">
        <v>17</v>
      </c>
      <c r="S712" s="14" t="s">
        <v>17</v>
      </c>
    </row>
    <row r="713" spans="1:19" x14ac:dyDescent="0.2">
      <c r="A713" t="s">
        <v>143</v>
      </c>
      <c r="B713" t="s">
        <v>183</v>
      </c>
      <c r="C713" s="137" t="s">
        <v>17</v>
      </c>
      <c r="D713" s="137" t="s">
        <v>17</v>
      </c>
      <c r="E713">
        <v>1984</v>
      </c>
      <c r="F713">
        <v>3</v>
      </c>
      <c r="G713">
        <v>10</v>
      </c>
      <c r="H713">
        <v>41.5</v>
      </c>
      <c r="I713">
        <v>2.19</v>
      </c>
      <c r="J713" s="14">
        <v>3500</v>
      </c>
      <c r="K713" s="14">
        <v>3800</v>
      </c>
      <c r="L713" s="14" t="s">
        <v>17</v>
      </c>
      <c r="M713" s="14" t="s">
        <v>17</v>
      </c>
      <c r="N713" s="14" t="s">
        <v>17</v>
      </c>
      <c r="O713" s="14" t="s">
        <v>17</v>
      </c>
      <c r="P713" s="14" t="s">
        <v>17</v>
      </c>
      <c r="Q713" s="14" t="s">
        <v>17</v>
      </c>
      <c r="R713" s="14" t="s">
        <v>17</v>
      </c>
      <c r="S713" s="14" t="s">
        <v>17</v>
      </c>
    </row>
    <row r="714" spans="1:19" x14ac:dyDescent="0.2">
      <c r="A714" t="s">
        <v>143</v>
      </c>
      <c r="B714" t="s">
        <v>183</v>
      </c>
      <c r="C714" s="137" t="s">
        <v>17</v>
      </c>
      <c r="D714" s="137" t="s">
        <v>17</v>
      </c>
      <c r="E714">
        <v>1984</v>
      </c>
      <c r="F714">
        <v>3</v>
      </c>
      <c r="G714">
        <v>11</v>
      </c>
      <c r="H714">
        <v>48.16</v>
      </c>
      <c r="I714">
        <v>2.15</v>
      </c>
      <c r="J714" s="14">
        <v>3900</v>
      </c>
      <c r="K714" s="14">
        <v>3900</v>
      </c>
      <c r="L714" s="14" t="s">
        <v>17</v>
      </c>
      <c r="M714" s="14" t="s">
        <v>17</v>
      </c>
      <c r="N714" s="14" t="s">
        <v>17</v>
      </c>
      <c r="O714" s="14" t="s">
        <v>17</v>
      </c>
      <c r="P714" s="14" t="s">
        <v>17</v>
      </c>
      <c r="Q714" s="14" t="s">
        <v>17</v>
      </c>
      <c r="R714" s="14" t="s">
        <v>17</v>
      </c>
      <c r="S714" s="14" t="s">
        <v>17</v>
      </c>
    </row>
    <row r="715" spans="1:19" x14ac:dyDescent="0.2">
      <c r="A715" t="s">
        <v>143</v>
      </c>
      <c r="B715" t="s">
        <v>183</v>
      </c>
      <c r="C715" s="137" t="s">
        <v>17</v>
      </c>
      <c r="D715" s="137" t="s">
        <v>17</v>
      </c>
      <c r="E715">
        <v>1984</v>
      </c>
      <c r="F715">
        <v>3</v>
      </c>
      <c r="G715">
        <v>12</v>
      </c>
      <c r="H715">
        <v>43.2</v>
      </c>
      <c r="I715">
        <v>2.33</v>
      </c>
      <c r="J715" s="14">
        <v>4000</v>
      </c>
      <c r="K715" s="14">
        <v>4300</v>
      </c>
      <c r="L715" s="14" t="s">
        <v>17</v>
      </c>
      <c r="M715" s="14" t="s">
        <v>17</v>
      </c>
      <c r="N715" s="14" t="s">
        <v>17</v>
      </c>
      <c r="O715" s="14" t="s">
        <v>17</v>
      </c>
      <c r="P715" s="14" t="s">
        <v>17</v>
      </c>
      <c r="Q715" s="14" t="s">
        <v>17</v>
      </c>
      <c r="R715" s="14" t="s">
        <v>17</v>
      </c>
      <c r="S715" s="14" t="s">
        <v>17</v>
      </c>
    </row>
    <row r="716" spans="1:19" x14ac:dyDescent="0.2">
      <c r="A716" t="s">
        <v>143</v>
      </c>
      <c r="B716" t="s">
        <v>183</v>
      </c>
      <c r="C716" s="137" t="s">
        <v>17</v>
      </c>
      <c r="D716" s="137" t="s">
        <v>17</v>
      </c>
      <c r="E716">
        <v>1984</v>
      </c>
      <c r="F716">
        <v>3</v>
      </c>
      <c r="G716">
        <v>13</v>
      </c>
      <c r="H716">
        <v>37.39</v>
      </c>
      <c r="I716">
        <v>2.44</v>
      </c>
      <c r="J716" s="14">
        <v>4500</v>
      </c>
      <c r="K716" s="14">
        <v>5100</v>
      </c>
      <c r="L716" s="14" t="s">
        <v>17</v>
      </c>
      <c r="M716" s="14" t="s">
        <v>17</v>
      </c>
      <c r="N716" s="14" t="s">
        <v>17</v>
      </c>
      <c r="O716" s="14" t="s">
        <v>17</v>
      </c>
      <c r="P716" s="14" t="s">
        <v>17</v>
      </c>
      <c r="Q716" s="14" t="s">
        <v>17</v>
      </c>
      <c r="R716" s="14" t="s">
        <v>17</v>
      </c>
      <c r="S716" s="14" t="s">
        <v>17</v>
      </c>
    </row>
    <row r="717" spans="1:19" x14ac:dyDescent="0.2">
      <c r="A717" t="s">
        <v>143</v>
      </c>
      <c r="B717" t="s">
        <v>183</v>
      </c>
      <c r="C717" s="137" t="s">
        <v>17</v>
      </c>
      <c r="D717" s="137" t="s">
        <v>17</v>
      </c>
      <c r="E717">
        <v>1984</v>
      </c>
      <c r="F717">
        <v>3</v>
      </c>
      <c r="G717">
        <v>14</v>
      </c>
      <c r="H717">
        <v>44.77</v>
      </c>
      <c r="I717">
        <v>2.34</v>
      </c>
      <c r="J717" s="14">
        <v>3700</v>
      </c>
      <c r="K717" s="14">
        <v>3500</v>
      </c>
      <c r="L717" s="14" t="s">
        <v>17</v>
      </c>
      <c r="M717" s="14" t="s">
        <v>17</v>
      </c>
      <c r="N717" s="14" t="s">
        <v>17</v>
      </c>
      <c r="O717" s="14" t="s">
        <v>17</v>
      </c>
      <c r="P717" s="14" t="s">
        <v>17</v>
      </c>
      <c r="Q717" s="14" t="s">
        <v>17</v>
      </c>
      <c r="R717" s="14" t="s">
        <v>17</v>
      </c>
      <c r="S717" s="14" t="s">
        <v>17</v>
      </c>
    </row>
    <row r="718" spans="1:19" x14ac:dyDescent="0.2">
      <c r="A718" t="s">
        <v>143</v>
      </c>
      <c r="B718" t="s">
        <v>183</v>
      </c>
      <c r="C718" s="137" t="s">
        <v>17</v>
      </c>
      <c r="D718" s="137" t="s">
        <v>17</v>
      </c>
      <c r="E718">
        <v>1984</v>
      </c>
      <c r="F718">
        <v>4</v>
      </c>
      <c r="G718">
        <v>1</v>
      </c>
      <c r="H718">
        <v>35.94</v>
      </c>
      <c r="I718">
        <v>2.16</v>
      </c>
      <c r="J718" s="14">
        <v>4000</v>
      </c>
      <c r="K718" s="14">
        <v>4200</v>
      </c>
      <c r="L718" s="14" t="s">
        <v>17</v>
      </c>
      <c r="M718" s="14" t="s">
        <v>17</v>
      </c>
      <c r="N718" s="14" t="s">
        <v>17</v>
      </c>
      <c r="O718" s="14" t="s">
        <v>17</v>
      </c>
      <c r="P718" s="14" t="s">
        <v>17</v>
      </c>
      <c r="Q718" s="14" t="s">
        <v>17</v>
      </c>
      <c r="R718" s="14" t="s">
        <v>17</v>
      </c>
      <c r="S718" s="14" t="s">
        <v>17</v>
      </c>
    </row>
    <row r="719" spans="1:19" x14ac:dyDescent="0.2">
      <c r="A719" t="s">
        <v>143</v>
      </c>
      <c r="B719" t="s">
        <v>183</v>
      </c>
      <c r="C719" s="137" t="s">
        <v>17</v>
      </c>
      <c r="D719" s="137" t="s">
        <v>17</v>
      </c>
      <c r="E719">
        <v>1984</v>
      </c>
      <c r="F719">
        <v>4</v>
      </c>
      <c r="G719">
        <v>2</v>
      </c>
      <c r="H719">
        <v>35.090000000000003</v>
      </c>
      <c r="I719">
        <v>2.0299999999999998</v>
      </c>
      <c r="J719" s="14">
        <v>4500</v>
      </c>
      <c r="K719" s="14">
        <v>4000</v>
      </c>
      <c r="L719" s="14" t="s">
        <v>17</v>
      </c>
      <c r="M719" s="14" t="s">
        <v>17</v>
      </c>
      <c r="N719" s="14" t="s">
        <v>17</v>
      </c>
      <c r="O719" s="14" t="s">
        <v>17</v>
      </c>
      <c r="P719" s="14" t="s">
        <v>17</v>
      </c>
      <c r="Q719" s="14" t="s">
        <v>17</v>
      </c>
      <c r="R719" s="14" t="s">
        <v>17</v>
      </c>
      <c r="S719" s="14" t="s">
        <v>17</v>
      </c>
    </row>
    <row r="720" spans="1:19" x14ac:dyDescent="0.2">
      <c r="A720" t="s">
        <v>143</v>
      </c>
      <c r="B720" t="s">
        <v>183</v>
      </c>
      <c r="C720" s="137" t="s">
        <v>17</v>
      </c>
      <c r="D720" s="137" t="s">
        <v>17</v>
      </c>
      <c r="E720">
        <v>1984</v>
      </c>
      <c r="F720">
        <v>4</v>
      </c>
      <c r="G720">
        <v>3</v>
      </c>
      <c r="H720">
        <v>45.62</v>
      </c>
      <c r="I720">
        <v>2.0499999999999998</v>
      </c>
      <c r="J720" s="14">
        <v>3300</v>
      </c>
      <c r="K720" s="14">
        <v>4100</v>
      </c>
      <c r="L720" s="14" t="s">
        <v>17</v>
      </c>
      <c r="M720" s="14" t="s">
        <v>17</v>
      </c>
      <c r="N720" s="14" t="s">
        <v>17</v>
      </c>
      <c r="O720" s="14" t="s">
        <v>17</v>
      </c>
      <c r="P720" s="14" t="s">
        <v>17</v>
      </c>
      <c r="Q720" s="14" t="s">
        <v>17</v>
      </c>
      <c r="R720" s="14" t="s">
        <v>17</v>
      </c>
      <c r="S720" s="14" t="s">
        <v>17</v>
      </c>
    </row>
    <row r="721" spans="1:19" x14ac:dyDescent="0.2">
      <c r="A721" t="s">
        <v>143</v>
      </c>
      <c r="B721" t="s">
        <v>183</v>
      </c>
      <c r="C721" s="137" t="s">
        <v>17</v>
      </c>
      <c r="D721" s="137" t="s">
        <v>17</v>
      </c>
      <c r="E721">
        <v>1984</v>
      </c>
      <c r="F721">
        <v>4</v>
      </c>
      <c r="G721">
        <v>4</v>
      </c>
      <c r="H721">
        <v>48.16</v>
      </c>
      <c r="I721">
        <v>2.19</v>
      </c>
      <c r="J721" s="14">
        <v>4100</v>
      </c>
      <c r="K721" s="14">
        <v>4300</v>
      </c>
      <c r="L721" s="14" t="s">
        <v>17</v>
      </c>
      <c r="M721" s="14" t="s">
        <v>17</v>
      </c>
      <c r="N721" s="14" t="s">
        <v>17</v>
      </c>
      <c r="O721" s="14" t="s">
        <v>17</v>
      </c>
      <c r="P721" s="14" t="s">
        <v>17</v>
      </c>
      <c r="Q721" s="14" t="s">
        <v>17</v>
      </c>
      <c r="R721" s="14" t="s">
        <v>17</v>
      </c>
      <c r="S721" s="14" t="s">
        <v>17</v>
      </c>
    </row>
    <row r="722" spans="1:19" x14ac:dyDescent="0.2">
      <c r="A722" t="s">
        <v>143</v>
      </c>
      <c r="B722" t="s">
        <v>183</v>
      </c>
      <c r="C722" s="137" t="s">
        <v>17</v>
      </c>
      <c r="D722" s="137" t="s">
        <v>17</v>
      </c>
      <c r="E722">
        <v>1984</v>
      </c>
      <c r="F722">
        <v>4</v>
      </c>
      <c r="G722">
        <v>5</v>
      </c>
      <c r="H722">
        <v>47.55</v>
      </c>
      <c r="I722">
        <v>2.0299999999999998</v>
      </c>
      <c r="J722" s="14">
        <v>4000</v>
      </c>
      <c r="K722" s="14">
        <v>4000</v>
      </c>
      <c r="L722" s="14" t="s">
        <v>17</v>
      </c>
      <c r="M722" s="14" t="s">
        <v>17</v>
      </c>
      <c r="N722" s="14" t="s">
        <v>17</v>
      </c>
      <c r="O722" s="14" t="s">
        <v>17</v>
      </c>
      <c r="P722" s="14" t="s">
        <v>17</v>
      </c>
      <c r="Q722" s="14" t="s">
        <v>17</v>
      </c>
      <c r="R722" s="14" t="s">
        <v>17</v>
      </c>
      <c r="S722" s="14" t="s">
        <v>17</v>
      </c>
    </row>
    <row r="723" spans="1:19" x14ac:dyDescent="0.2">
      <c r="A723" t="s">
        <v>143</v>
      </c>
      <c r="B723" t="s">
        <v>183</v>
      </c>
      <c r="C723" s="137" t="s">
        <v>17</v>
      </c>
      <c r="D723" s="137" t="s">
        <v>17</v>
      </c>
      <c r="E723">
        <v>1984</v>
      </c>
      <c r="F723">
        <v>4</v>
      </c>
      <c r="G723">
        <v>6</v>
      </c>
      <c r="H723">
        <v>40.29</v>
      </c>
      <c r="I723">
        <v>2.5499999999999998</v>
      </c>
      <c r="J723" s="14">
        <v>4500</v>
      </c>
      <c r="K723" s="14">
        <v>4600</v>
      </c>
      <c r="L723" s="14" t="s">
        <v>17</v>
      </c>
      <c r="M723" s="14" t="s">
        <v>17</v>
      </c>
      <c r="N723" s="14" t="s">
        <v>17</v>
      </c>
      <c r="O723" s="14" t="s">
        <v>17</v>
      </c>
      <c r="P723" s="14" t="s">
        <v>17</v>
      </c>
      <c r="Q723" s="14" t="s">
        <v>17</v>
      </c>
      <c r="R723" s="14" t="s">
        <v>17</v>
      </c>
      <c r="S723" s="14" t="s">
        <v>17</v>
      </c>
    </row>
    <row r="724" spans="1:19" x14ac:dyDescent="0.2">
      <c r="A724" t="s">
        <v>143</v>
      </c>
      <c r="B724" t="s">
        <v>183</v>
      </c>
      <c r="C724" s="137" t="s">
        <v>17</v>
      </c>
      <c r="D724" s="137" t="s">
        <v>17</v>
      </c>
      <c r="E724">
        <v>1984</v>
      </c>
      <c r="F724">
        <v>4</v>
      </c>
      <c r="G724">
        <v>7</v>
      </c>
      <c r="H724">
        <v>36.9</v>
      </c>
      <c r="I724">
        <v>2.5</v>
      </c>
      <c r="J724" s="14">
        <v>3800</v>
      </c>
      <c r="K724" s="14">
        <v>4000</v>
      </c>
      <c r="L724" s="14" t="s">
        <v>17</v>
      </c>
      <c r="M724" s="14" t="s">
        <v>17</v>
      </c>
      <c r="N724" s="14" t="s">
        <v>17</v>
      </c>
      <c r="O724" s="14" t="s">
        <v>17</v>
      </c>
      <c r="P724" s="14" t="s">
        <v>17</v>
      </c>
      <c r="Q724" s="14" t="s">
        <v>17</v>
      </c>
      <c r="R724" s="14" t="s">
        <v>17</v>
      </c>
      <c r="S724" s="14" t="s">
        <v>17</v>
      </c>
    </row>
    <row r="725" spans="1:19" x14ac:dyDescent="0.2">
      <c r="A725" t="s">
        <v>143</v>
      </c>
      <c r="B725" t="s">
        <v>183</v>
      </c>
      <c r="C725" s="137" t="s">
        <v>17</v>
      </c>
      <c r="D725" s="137" t="s">
        <v>17</v>
      </c>
      <c r="E725">
        <v>1984</v>
      </c>
      <c r="F725">
        <v>4</v>
      </c>
      <c r="G725">
        <v>8</v>
      </c>
      <c r="H725">
        <v>36.54</v>
      </c>
      <c r="I725">
        <v>2.4700000000000002</v>
      </c>
      <c r="J725" s="14">
        <v>4000</v>
      </c>
      <c r="K725" s="14">
        <v>5000</v>
      </c>
      <c r="L725" s="14" t="s">
        <v>17</v>
      </c>
      <c r="M725" s="14" t="s">
        <v>17</v>
      </c>
      <c r="N725" s="14" t="s">
        <v>17</v>
      </c>
      <c r="O725" s="14" t="s">
        <v>17</v>
      </c>
      <c r="P725" s="14" t="s">
        <v>17</v>
      </c>
      <c r="Q725" s="14" t="s">
        <v>17</v>
      </c>
      <c r="R725" s="14" t="s">
        <v>17</v>
      </c>
      <c r="S725" s="14" t="s">
        <v>17</v>
      </c>
    </row>
    <row r="726" spans="1:19" x14ac:dyDescent="0.2">
      <c r="A726" t="s">
        <v>143</v>
      </c>
      <c r="B726" t="s">
        <v>183</v>
      </c>
      <c r="C726" s="137" t="s">
        <v>17</v>
      </c>
      <c r="D726" s="137" t="s">
        <v>17</v>
      </c>
      <c r="E726">
        <v>1984</v>
      </c>
      <c r="F726">
        <v>4</v>
      </c>
      <c r="G726">
        <v>9</v>
      </c>
      <c r="H726">
        <v>48.52</v>
      </c>
      <c r="I726">
        <v>2.37</v>
      </c>
      <c r="J726" s="14">
        <v>3700</v>
      </c>
      <c r="K726" s="14">
        <v>3700</v>
      </c>
      <c r="L726" s="14" t="s">
        <v>17</v>
      </c>
      <c r="M726" s="14" t="s">
        <v>17</v>
      </c>
      <c r="N726" s="14" t="s">
        <v>17</v>
      </c>
      <c r="O726" s="14" t="s">
        <v>17</v>
      </c>
      <c r="P726" s="14" t="s">
        <v>17</v>
      </c>
      <c r="Q726" s="14" t="s">
        <v>17</v>
      </c>
      <c r="R726" s="14" t="s">
        <v>17</v>
      </c>
      <c r="S726" s="14" t="s">
        <v>17</v>
      </c>
    </row>
    <row r="727" spans="1:19" x14ac:dyDescent="0.2">
      <c r="A727" t="s">
        <v>143</v>
      </c>
      <c r="B727" t="s">
        <v>183</v>
      </c>
      <c r="C727" s="137" t="s">
        <v>17</v>
      </c>
      <c r="D727" s="137" t="s">
        <v>17</v>
      </c>
      <c r="E727">
        <v>1984</v>
      </c>
      <c r="F727">
        <v>4</v>
      </c>
      <c r="G727">
        <v>10</v>
      </c>
      <c r="H727">
        <v>40.9</v>
      </c>
      <c r="I727">
        <v>2.27</v>
      </c>
      <c r="J727" s="14">
        <v>4400</v>
      </c>
      <c r="K727" s="14">
        <v>3800</v>
      </c>
      <c r="L727" s="14" t="s">
        <v>17</v>
      </c>
      <c r="M727" s="14" t="s">
        <v>17</v>
      </c>
      <c r="N727" s="14" t="s">
        <v>17</v>
      </c>
      <c r="O727" s="14" t="s">
        <v>17</v>
      </c>
      <c r="P727" s="14" t="s">
        <v>17</v>
      </c>
      <c r="Q727" s="14" t="s">
        <v>17</v>
      </c>
      <c r="R727" s="14" t="s">
        <v>17</v>
      </c>
      <c r="S727" s="14" t="s">
        <v>17</v>
      </c>
    </row>
    <row r="728" spans="1:19" x14ac:dyDescent="0.2">
      <c r="A728" t="s">
        <v>143</v>
      </c>
      <c r="B728" t="s">
        <v>183</v>
      </c>
      <c r="C728" s="137" t="s">
        <v>17</v>
      </c>
      <c r="D728" s="137" t="s">
        <v>17</v>
      </c>
      <c r="E728">
        <v>1984</v>
      </c>
      <c r="F728">
        <v>4</v>
      </c>
      <c r="G728">
        <v>11</v>
      </c>
      <c r="H728">
        <v>47.79</v>
      </c>
      <c r="I728">
        <v>2.2200000000000002</v>
      </c>
      <c r="J728" s="14">
        <v>3800</v>
      </c>
      <c r="K728" s="14">
        <v>4200</v>
      </c>
      <c r="L728" s="14" t="s">
        <v>17</v>
      </c>
      <c r="M728" s="14" t="s">
        <v>17</v>
      </c>
      <c r="N728" s="14" t="s">
        <v>17</v>
      </c>
      <c r="O728" s="14" t="s">
        <v>17</v>
      </c>
      <c r="P728" s="14" t="s">
        <v>17</v>
      </c>
      <c r="Q728" s="14" t="s">
        <v>17</v>
      </c>
      <c r="R728" s="14" t="s">
        <v>17</v>
      </c>
      <c r="S728" s="14" t="s">
        <v>17</v>
      </c>
    </row>
    <row r="729" spans="1:19" x14ac:dyDescent="0.2">
      <c r="A729" t="s">
        <v>143</v>
      </c>
      <c r="B729" t="s">
        <v>183</v>
      </c>
      <c r="C729" s="137" t="s">
        <v>17</v>
      </c>
      <c r="D729" s="137" t="s">
        <v>17</v>
      </c>
      <c r="E729">
        <v>1984</v>
      </c>
      <c r="F729">
        <v>4</v>
      </c>
      <c r="G729">
        <v>12</v>
      </c>
      <c r="H729">
        <v>43.8</v>
      </c>
      <c r="I729">
        <v>2.23</v>
      </c>
      <c r="J729" s="14">
        <v>3300</v>
      </c>
      <c r="K729" s="14">
        <v>3500</v>
      </c>
      <c r="L729" s="14" t="s">
        <v>17</v>
      </c>
      <c r="M729" s="14" t="s">
        <v>17</v>
      </c>
      <c r="N729" s="14" t="s">
        <v>17</v>
      </c>
      <c r="O729" s="14" t="s">
        <v>17</v>
      </c>
      <c r="P729" s="14" t="s">
        <v>17</v>
      </c>
      <c r="Q729" s="14" t="s">
        <v>17</v>
      </c>
      <c r="R729" s="14" t="s">
        <v>17</v>
      </c>
      <c r="S729" s="14" t="s">
        <v>17</v>
      </c>
    </row>
    <row r="730" spans="1:19" x14ac:dyDescent="0.2">
      <c r="A730" t="s">
        <v>143</v>
      </c>
      <c r="B730" t="s">
        <v>183</v>
      </c>
      <c r="C730" s="137" t="s">
        <v>17</v>
      </c>
      <c r="D730" s="137" t="s">
        <v>17</v>
      </c>
      <c r="E730">
        <v>1984</v>
      </c>
      <c r="F730">
        <v>4</v>
      </c>
      <c r="G730">
        <v>13</v>
      </c>
      <c r="H730">
        <v>33.270000000000003</v>
      </c>
      <c r="I730">
        <v>2.19</v>
      </c>
      <c r="J730" s="14">
        <v>4100</v>
      </c>
      <c r="K730" s="14">
        <v>3600</v>
      </c>
      <c r="L730" s="14" t="s">
        <v>17</v>
      </c>
      <c r="M730" s="14" t="s">
        <v>17</v>
      </c>
      <c r="N730" s="14" t="s">
        <v>17</v>
      </c>
      <c r="O730" s="14" t="s">
        <v>17</v>
      </c>
      <c r="P730" s="14" t="s">
        <v>17</v>
      </c>
      <c r="Q730" s="14" t="s">
        <v>17</v>
      </c>
      <c r="R730" s="14" t="s">
        <v>17</v>
      </c>
      <c r="S730" s="14" t="s">
        <v>17</v>
      </c>
    </row>
    <row r="731" spans="1:19" x14ac:dyDescent="0.2">
      <c r="A731" t="s">
        <v>143</v>
      </c>
      <c r="B731" t="s">
        <v>183</v>
      </c>
      <c r="C731" s="137" t="s">
        <v>17</v>
      </c>
      <c r="D731" s="137" t="s">
        <v>17</v>
      </c>
      <c r="E731">
        <v>1984</v>
      </c>
      <c r="F731">
        <v>4</v>
      </c>
      <c r="G731">
        <v>14</v>
      </c>
      <c r="H731">
        <v>46.46</v>
      </c>
      <c r="I731">
        <v>2.46</v>
      </c>
      <c r="J731" s="14">
        <v>3300</v>
      </c>
      <c r="K731" s="14">
        <v>4400</v>
      </c>
      <c r="L731" s="14" t="s">
        <v>17</v>
      </c>
      <c r="M731" s="14" t="s">
        <v>17</v>
      </c>
      <c r="N731" s="14" t="s">
        <v>17</v>
      </c>
      <c r="O731" s="14" t="s">
        <v>17</v>
      </c>
      <c r="P731" s="14" t="s">
        <v>17</v>
      </c>
      <c r="Q731" s="14" t="s">
        <v>17</v>
      </c>
      <c r="R731" s="14" t="s">
        <v>17</v>
      </c>
      <c r="S731" s="14" t="s">
        <v>17</v>
      </c>
    </row>
    <row r="732" spans="1:19" x14ac:dyDescent="0.2">
      <c r="A732" t="s">
        <v>143</v>
      </c>
      <c r="B732" t="s">
        <v>183</v>
      </c>
      <c r="C732" s="137" t="s">
        <v>17</v>
      </c>
      <c r="D732" s="137" t="s">
        <v>17</v>
      </c>
      <c r="E732">
        <v>1985</v>
      </c>
      <c r="F732">
        <v>1</v>
      </c>
      <c r="G732">
        <v>1</v>
      </c>
      <c r="H732">
        <v>20.57</v>
      </c>
      <c r="I732">
        <v>0.93</v>
      </c>
      <c r="J732" s="14">
        <v>4300</v>
      </c>
      <c r="K732" s="14">
        <v>5500</v>
      </c>
      <c r="L732" s="14" t="s">
        <v>17</v>
      </c>
      <c r="M732" s="14" t="s">
        <v>17</v>
      </c>
      <c r="N732" s="14" t="s">
        <v>17</v>
      </c>
      <c r="O732" s="14" t="s">
        <v>17</v>
      </c>
      <c r="P732" s="14" t="s">
        <v>17</v>
      </c>
      <c r="Q732" s="14" t="s">
        <v>17</v>
      </c>
      <c r="R732" s="14" t="s">
        <v>17</v>
      </c>
      <c r="S732" s="14" t="s">
        <v>17</v>
      </c>
    </row>
    <row r="733" spans="1:19" x14ac:dyDescent="0.2">
      <c r="A733" t="s">
        <v>143</v>
      </c>
      <c r="B733" t="s">
        <v>183</v>
      </c>
      <c r="C733" s="137" t="s">
        <v>17</v>
      </c>
      <c r="D733" s="137" t="s">
        <v>17</v>
      </c>
      <c r="E733">
        <v>1985</v>
      </c>
      <c r="F733">
        <v>1</v>
      </c>
      <c r="G733">
        <v>2</v>
      </c>
      <c r="H733">
        <v>19.84</v>
      </c>
      <c r="I733">
        <v>1.91</v>
      </c>
      <c r="J733" s="14">
        <v>4200</v>
      </c>
      <c r="K733" s="14">
        <v>5900</v>
      </c>
      <c r="L733" s="14" t="s">
        <v>17</v>
      </c>
      <c r="M733" s="14" t="s">
        <v>17</v>
      </c>
      <c r="N733" s="14" t="s">
        <v>17</v>
      </c>
      <c r="O733" s="14" t="s">
        <v>17</v>
      </c>
      <c r="P733" s="14" t="s">
        <v>17</v>
      </c>
      <c r="Q733" s="14" t="s">
        <v>17</v>
      </c>
      <c r="R733" s="14" t="s">
        <v>17</v>
      </c>
      <c r="S733" s="14" t="s">
        <v>17</v>
      </c>
    </row>
    <row r="734" spans="1:19" x14ac:dyDescent="0.2">
      <c r="A734" t="s">
        <v>143</v>
      </c>
      <c r="B734" t="s">
        <v>183</v>
      </c>
      <c r="C734" s="137" t="s">
        <v>17</v>
      </c>
      <c r="D734" s="137" t="s">
        <v>17</v>
      </c>
      <c r="E734">
        <v>1985</v>
      </c>
      <c r="F734">
        <v>1</v>
      </c>
      <c r="G734">
        <v>3</v>
      </c>
      <c r="H734">
        <v>28.56</v>
      </c>
      <c r="I734">
        <v>1.6</v>
      </c>
      <c r="J734" s="14">
        <v>4000</v>
      </c>
      <c r="K734" s="14">
        <v>5500</v>
      </c>
      <c r="L734" s="14" t="s">
        <v>17</v>
      </c>
      <c r="M734" s="14" t="s">
        <v>17</v>
      </c>
      <c r="N734" s="14" t="s">
        <v>17</v>
      </c>
      <c r="O734" s="14" t="s">
        <v>17</v>
      </c>
      <c r="P734" s="14" t="s">
        <v>17</v>
      </c>
      <c r="Q734" s="14" t="s">
        <v>17</v>
      </c>
      <c r="R734" s="14" t="s">
        <v>17</v>
      </c>
      <c r="S734" s="14" t="s">
        <v>17</v>
      </c>
    </row>
    <row r="735" spans="1:19" x14ac:dyDescent="0.2">
      <c r="A735" t="s">
        <v>143</v>
      </c>
      <c r="B735" t="s">
        <v>183</v>
      </c>
      <c r="C735" s="137" t="s">
        <v>17</v>
      </c>
      <c r="D735" s="137" t="s">
        <v>17</v>
      </c>
      <c r="E735">
        <v>1985</v>
      </c>
      <c r="F735">
        <v>1</v>
      </c>
      <c r="G735">
        <v>4</v>
      </c>
      <c r="H735">
        <v>32.549999999999997</v>
      </c>
      <c r="I735">
        <v>1.75</v>
      </c>
      <c r="J735" s="14">
        <v>5100</v>
      </c>
      <c r="K735" s="14">
        <v>5300</v>
      </c>
      <c r="L735" s="14" t="s">
        <v>17</v>
      </c>
      <c r="M735" s="14" t="s">
        <v>17</v>
      </c>
      <c r="N735" s="14" t="s">
        <v>17</v>
      </c>
      <c r="O735" s="14" t="s">
        <v>17</v>
      </c>
      <c r="P735" s="14" t="s">
        <v>17</v>
      </c>
      <c r="Q735" s="14" t="s">
        <v>17</v>
      </c>
      <c r="R735" s="14" t="s">
        <v>17</v>
      </c>
      <c r="S735" s="14" t="s">
        <v>17</v>
      </c>
    </row>
    <row r="736" spans="1:19" x14ac:dyDescent="0.2">
      <c r="A736" t="s">
        <v>143</v>
      </c>
      <c r="B736" t="s">
        <v>183</v>
      </c>
      <c r="C736" s="137" t="s">
        <v>17</v>
      </c>
      <c r="D736" s="137" t="s">
        <v>17</v>
      </c>
      <c r="E736">
        <v>1985</v>
      </c>
      <c r="F736">
        <v>1</v>
      </c>
      <c r="G736">
        <v>5</v>
      </c>
      <c r="H736">
        <v>37.51</v>
      </c>
      <c r="I736">
        <v>2.04</v>
      </c>
      <c r="J736" s="14">
        <v>4700</v>
      </c>
      <c r="K736" s="14">
        <v>4800</v>
      </c>
      <c r="L736" s="14" t="s">
        <v>17</v>
      </c>
      <c r="M736" s="14" t="s">
        <v>17</v>
      </c>
      <c r="N736" s="14" t="s">
        <v>17</v>
      </c>
      <c r="O736" s="14" t="s">
        <v>17</v>
      </c>
      <c r="P736" s="14" t="s">
        <v>17</v>
      </c>
      <c r="Q736" s="14" t="s">
        <v>17</v>
      </c>
      <c r="R736" s="14" t="s">
        <v>17</v>
      </c>
      <c r="S736" s="14" t="s">
        <v>17</v>
      </c>
    </row>
    <row r="737" spans="1:19" x14ac:dyDescent="0.2">
      <c r="A737" t="s">
        <v>143</v>
      </c>
      <c r="B737" t="s">
        <v>183</v>
      </c>
      <c r="C737" s="137" t="s">
        <v>17</v>
      </c>
      <c r="D737" s="137" t="s">
        <v>17</v>
      </c>
      <c r="E737">
        <v>1985</v>
      </c>
      <c r="F737">
        <v>1</v>
      </c>
      <c r="G737">
        <v>6</v>
      </c>
      <c r="H737">
        <v>36.659999999999997</v>
      </c>
      <c r="I737">
        <v>2.23</v>
      </c>
      <c r="J737" s="14">
        <v>4500</v>
      </c>
      <c r="K737" s="14">
        <v>5900</v>
      </c>
      <c r="L737" s="14" t="s">
        <v>17</v>
      </c>
      <c r="M737" s="14" t="s">
        <v>17</v>
      </c>
      <c r="N737" s="14" t="s">
        <v>17</v>
      </c>
      <c r="O737" s="14" t="s">
        <v>17</v>
      </c>
      <c r="P737" s="14" t="s">
        <v>17</v>
      </c>
      <c r="Q737" s="14" t="s">
        <v>17</v>
      </c>
      <c r="R737" s="14" t="s">
        <v>17</v>
      </c>
      <c r="S737" s="14" t="s">
        <v>17</v>
      </c>
    </row>
    <row r="738" spans="1:19" x14ac:dyDescent="0.2">
      <c r="A738" t="s">
        <v>143</v>
      </c>
      <c r="B738" t="s">
        <v>183</v>
      </c>
      <c r="C738" s="137" t="s">
        <v>17</v>
      </c>
      <c r="D738" s="137" t="s">
        <v>17</v>
      </c>
      <c r="E738">
        <v>1985</v>
      </c>
      <c r="F738">
        <v>1</v>
      </c>
      <c r="G738">
        <v>7</v>
      </c>
      <c r="H738">
        <v>32.549999999999997</v>
      </c>
      <c r="I738">
        <v>2.88</v>
      </c>
      <c r="J738" s="14">
        <v>4700</v>
      </c>
      <c r="K738" s="14">
        <v>5800</v>
      </c>
      <c r="L738" s="14" t="s">
        <v>17</v>
      </c>
      <c r="M738" s="14" t="s">
        <v>17</v>
      </c>
      <c r="N738" s="14" t="s">
        <v>17</v>
      </c>
      <c r="O738" s="14" t="s">
        <v>17</v>
      </c>
      <c r="P738" s="14" t="s">
        <v>17</v>
      </c>
      <c r="Q738" s="14" t="s">
        <v>17</v>
      </c>
      <c r="R738" s="14" t="s">
        <v>17</v>
      </c>
      <c r="S738" s="14" t="s">
        <v>17</v>
      </c>
    </row>
    <row r="739" spans="1:19" x14ac:dyDescent="0.2">
      <c r="A739" t="s">
        <v>143</v>
      </c>
      <c r="B739" t="s">
        <v>183</v>
      </c>
      <c r="C739" s="137" t="s">
        <v>17</v>
      </c>
      <c r="D739" s="137" t="s">
        <v>17</v>
      </c>
      <c r="E739">
        <v>1985</v>
      </c>
      <c r="F739">
        <v>1</v>
      </c>
      <c r="G739">
        <v>8</v>
      </c>
      <c r="H739">
        <v>29.4</v>
      </c>
      <c r="I739">
        <v>2.59</v>
      </c>
      <c r="J739" s="14">
        <v>5300</v>
      </c>
      <c r="K739" s="14">
        <v>5800</v>
      </c>
      <c r="L739" s="14" t="s">
        <v>17</v>
      </c>
      <c r="M739" s="14" t="s">
        <v>17</v>
      </c>
      <c r="N739" s="14" t="s">
        <v>17</v>
      </c>
      <c r="O739" s="14" t="s">
        <v>17</v>
      </c>
      <c r="P739" s="14" t="s">
        <v>17</v>
      </c>
      <c r="Q739" s="14" t="s">
        <v>17</v>
      </c>
      <c r="R739" s="14" t="s">
        <v>17</v>
      </c>
      <c r="S739" s="14" t="s">
        <v>17</v>
      </c>
    </row>
    <row r="740" spans="1:19" x14ac:dyDescent="0.2">
      <c r="A740" t="s">
        <v>143</v>
      </c>
      <c r="B740" t="s">
        <v>183</v>
      </c>
      <c r="C740" s="137" t="s">
        <v>17</v>
      </c>
      <c r="D740" s="137" t="s">
        <v>17</v>
      </c>
      <c r="E740">
        <v>1985</v>
      </c>
      <c r="F740">
        <v>1</v>
      </c>
      <c r="G740">
        <v>9</v>
      </c>
      <c r="H740">
        <v>35.450000000000003</v>
      </c>
      <c r="I740">
        <v>2.14</v>
      </c>
      <c r="J740" s="14">
        <v>5200</v>
      </c>
      <c r="K740" s="14">
        <v>4800</v>
      </c>
      <c r="L740" s="14" t="s">
        <v>17</v>
      </c>
      <c r="M740" s="14" t="s">
        <v>17</v>
      </c>
      <c r="N740" s="14" t="s">
        <v>17</v>
      </c>
      <c r="O740" s="14" t="s">
        <v>17</v>
      </c>
      <c r="P740" s="14" t="s">
        <v>17</v>
      </c>
      <c r="Q740" s="14" t="s">
        <v>17</v>
      </c>
      <c r="R740" s="14" t="s">
        <v>17</v>
      </c>
      <c r="S740" s="14" t="s">
        <v>17</v>
      </c>
    </row>
    <row r="741" spans="1:19" x14ac:dyDescent="0.2">
      <c r="A741" t="s">
        <v>143</v>
      </c>
      <c r="B741" t="s">
        <v>183</v>
      </c>
      <c r="C741" s="137" t="s">
        <v>17</v>
      </c>
      <c r="D741" s="137" t="s">
        <v>17</v>
      </c>
      <c r="E741">
        <v>1985</v>
      </c>
      <c r="F741">
        <v>1</v>
      </c>
      <c r="G741">
        <v>10</v>
      </c>
      <c r="H741">
        <v>36.54</v>
      </c>
      <c r="I741">
        <v>2.12</v>
      </c>
      <c r="J741" s="14">
        <v>5700</v>
      </c>
      <c r="K741" s="14">
        <v>5500</v>
      </c>
      <c r="L741" s="14" t="s">
        <v>17</v>
      </c>
      <c r="M741" s="14" t="s">
        <v>17</v>
      </c>
      <c r="N741" s="14" t="s">
        <v>17</v>
      </c>
      <c r="O741" s="14" t="s">
        <v>17</v>
      </c>
      <c r="P741" s="14" t="s">
        <v>17</v>
      </c>
      <c r="Q741" s="14" t="s">
        <v>17</v>
      </c>
      <c r="R741" s="14" t="s">
        <v>17</v>
      </c>
      <c r="S741" s="14" t="s">
        <v>17</v>
      </c>
    </row>
    <row r="742" spans="1:19" x14ac:dyDescent="0.2">
      <c r="A742" t="s">
        <v>143</v>
      </c>
      <c r="B742" t="s">
        <v>183</v>
      </c>
      <c r="C742" s="137" t="s">
        <v>17</v>
      </c>
      <c r="D742" s="137" t="s">
        <v>17</v>
      </c>
      <c r="E742">
        <v>1985</v>
      </c>
      <c r="F742">
        <v>1</v>
      </c>
      <c r="G742">
        <v>11</v>
      </c>
      <c r="H742">
        <v>35.94</v>
      </c>
      <c r="I742">
        <v>2.1800000000000002</v>
      </c>
      <c r="J742" s="14">
        <v>5700</v>
      </c>
      <c r="K742" s="14">
        <v>5400</v>
      </c>
      <c r="L742" s="14" t="s">
        <v>17</v>
      </c>
      <c r="M742" s="14" t="s">
        <v>17</v>
      </c>
      <c r="N742" s="14" t="s">
        <v>17</v>
      </c>
      <c r="O742" s="14" t="s">
        <v>17</v>
      </c>
      <c r="P742" s="14" t="s">
        <v>17</v>
      </c>
      <c r="Q742" s="14" t="s">
        <v>17</v>
      </c>
      <c r="R742" s="14" t="s">
        <v>17</v>
      </c>
      <c r="S742" s="14" t="s">
        <v>17</v>
      </c>
    </row>
    <row r="743" spans="1:19" x14ac:dyDescent="0.2">
      <c r="A743" t="s">
        <v>143</v>
      </c>
      <c r="B743" t="s">
        <v>183</v>
      </c>
      <c r="C743" s="137" t="s">
        <v>17</v>
      </c>
      <c r="D743" s="137" t="s">
        <v>17</v>
      </c>
      <c r="E743">
        <v>1985</v>
      </c>
      <c r="F743">
        <v>1</v>
      </c>
      <c r="G743">
        <v>12</v>
      </c>
      <c r="H743">
        <v>37.630000000000003</v>
      </c>
      <c r="I743">
        <v>2.33</v>
      </c>
      <c r="J743" s="14">
        <v>5500</v>
      </c>
      <c r="K743" s="14">
        <v>5200</v>
      </c>
      <c r="L743" s="14" t="s">
        <v>17</v>
      </c>
      <c r="M743" s="14" t="s">
        <v>17</v>
      </c>
      <c r="N743" s="14" t="s">
        <v>17</v>
      </c>
      <c r="O743" s="14" t="s">
        <v>17</v>
      </c>
      <c r="P743" s="14" t="s">
        <v>17</v>
      </c>
      <c r="Q743" s="14" t="s">
        <v>17</v>
      </c>
      <c r="R743" s="14" t="s">
        <v>17</v>
      </c>
      <c r="S743" s="14" t="s">
        <v>17</v>
      </c>
    </row>
    <row r="744" spans="1:19" x14ac:dyDescent="0.2">
      <c r="A744" t="s">
        <v>143</v>
      </c>
      <c r="B744" t="s">
        <v>183</v>
      </c>
      <c r="C744" s="137" t="s">
        <v>17</v>
      </c>
      <c r="D744" s="137" t="s">
        <v>17</v>
      </c>
      <c r="E744">
        <v>1985</v>
      </c>
      <c r="F744">
        <v>1</v>
      </c>
      <c r="G744">
        <v>13</v>
      </c>
      <c r="H744">
        <v>34.729999999999997</v>
      </c>
      <c r="I744">
        <v>2.5299999999999998</v>
      </c>
      <c r="J744" s="14">
        <v>5900</v>
      </c>
      <c r="K744" s="14">
        <v>6000</v>
      </c>
      <c r="L744" s="14" t="s">
        <v>17</v>
      </c>
      <c r="M744" s="14" t="s">
        <v>17</v>
      </c>
      <c r="N744" s="14" t="s">
        <v>17</v>
      </c>
      <c r="O744" s="14" t="s">
        <v>17</v>
      </c>
      <c r="P744" s="14" t="s">
        <v>17</v>
      </c>
      <c r="Q744" s="14" t="s">
        <v>17</v>
      </c>
      <c r="R744" s="14" t="s">
        <v>17</v>
      </c>
      <c r="S744" s="14" t="s">
        <v>17</v>
      </c>
    </row>
    <row r="745" spans="1:19" x14ac:dyDescent="0.2">
      <c r="A745" t="s">
        <v>143</v>
      </c>
      <c r="B745" t="s">
        <v>183</v>
      </c>
      <c r="C745" s="137" t="s">
        <v>17</v>
      </c>
      <c r="D745" s="137" t="s">
        <v>17</v>
      </c>
      <c r="E745">
        <v>1985</v>
      </c>
      <c r="F745">
        <v>1</v>
      </c>
      <c r="G745">
        <v>14</v>
      </c>
      <c r="H745">
        <v>32.06</v>
      </c>
      <c r="I745">
        <v>2.25</v>
      </c>
      <c r="J745" s="14">
        <v>5100</v>
      </c>
      <c r="K745" s="14">
        <v>5600</v>
      </c>
      <c r="L745" s="14" t="s">
        <v>17</v>
      </c>
      <c r="M745" s="14" t="s">
        <v>17</v>
      </c>
      <c r="N745" s="14" t="s">
        <v>17</v>
      </c>
      <c r="O745" s="14" t="s">
        <v>17</v>
      </c>
      <c r="P745" s="14" t="s">
        <v>17</v>
      </c>
      <c r="Q745" s="14" t="s">
        <v>17</v>
      </c>
      <c r="R745" s="14" t="s">
        <v>17</v>
      </c>
      <c r="S745" s="14" t="s">
        <v>17</v>
      </c>
    </row>
    <row r="746" spans="1:19" x14ac:dyDescent="0.2">
      <c r="A746" t="s">
        <v>143</v>
      </c>
      <c r="B746" t="s">
        <v>183</v>
      </c>
      <c r="C746" s="137" t="s">
        <v>17</v>
      </c>
      <c r="D746" s="137" t="s">
        <v>17</v>
      </c>
      <c r="E746">
        <v>1985</v>
      </c>
      <c r="F746">
        <v>2</v>
      </c>
      <c r="G746">
        <v>1</v>
      </c>
      <c r="H746">
        <v>19.600000000000001</v>
      </c>
      <c r="I746">
        <v>1.86</v>
      </c>
      <c r="J746" s="14">
        <v>5700</v>
      </c>
      <c r="K746" s="14">
        <v>5500</v>
      </c>
      <c r="L746" s="14" t="s">
        <v>17</v>
      </c>
      <c r="M746" s="14" t="s">
        <v>17</v>
      </c>
      <c r="N746" s="14" t="s">
        <v>17</v>
      </c>
      <c r="O746" s="14" t="s">
        <v>17</v>
      </c>
      <c r="P746" s="14" t="s">
        <v>17</v>
      </c>
      <c r="Q746" s="14" t="s">
        <v>17</v>
      </c>
      <c r="R746" s="14" t="s">
        <v>17</v>
      </c>
      <c r="S746" s="14" t="s">
        <v>17</v>
      </c>
    </row>
    <row r="747" spans="1:19" x14ac:dyDescent="0.2">
      <c r="A747" t="s">
        <v>143</v>
      </c>
      <c r="B747" t="s">
        <v>183</v>
      </c>
      <c r="C747" s="137" t="s">
        <v>17</v>
      </c>
      <c r="D747" s="137" t="s">
        <v>17</v>
      </c>
      <c r="E747">
        <v>1985</v>
      </c>
      <c r="F747">
        <v>2</v>
      </c>
      <c r="G747">
        <v>2</v>
      </c>
      <c r="H747">
        <v>20.81</v>
      </c>
      <c r="I747">
        <v>1.86</v>
      </c>
      <c r="J747" s="14">
        <v>5500</v>
      </c>
      <c r="K747" s="14">
        <v>6000</v>
      </c>
      <c r="L747" s="14" t="s">
        <v>17</v>
      </c>
      <c r="M747" s="14" t="s">
        <v>17</v>
      </c>
      <c r="N747" s="14" t="s">
        <v>17</v>
      </c>
      <c r="O747" s="14" t="s">
        <v>17</v>
      </c>
      <c r="P747" s="14" t="s">
        <v>17</v>
      </c>
      <c r="Q747" s="14" t="s">
        <v>17</v>
      </c>
      <c r="R747" s="14" t="s">
        <v>17</v>
      </c>
      <c r="S747" s="14" t="s">
        <v>17</v>
      </c>
    </row>
    <row r="748" spans="1:19" x14ac:dyDescent="0.2">
      <c r="A748" t="s">
        <v>143</v>
      </c>
      <c r="B748" t="s">
        <v>183</v>
      </c>
      <c r="C748" s="137" t="s">
        <v>17</v>
      </c>
      <c r="D748" s="137" t="s">
        <v>17</v>
      </c>
      <c r="E748">
        <v>1985</v>
      </c>
      <c r="F748">
        <v>2</v>
      </c>
      <c r="G748">
        <v>3</v>
      </c>
      <c r="H748">
        <v>28.19</v>
      </c>
      <c r="I748">
        <v>1.76</v>
      </c>
      <c r="J748" s="14">
        <v>5100</v>
      </c>
      <c r="K748" s="14">
        <v>5700</v>
      </c>
      <c r="L748" s="14" t="s">
        <v>17</v>
      </c>
      <c r="M748" s="14" t="s">
        <v>17</v>
      </c>
      <c r="N748" s="14" t="s">
        <v>17</v>
      </c>
      <c r="O748" s="14" t="s">
        <v>17</v>
      </c>
      <c r="P748" s="14" t="s">
        <v>17</v>
      </c>
      <c r="Q748" s="14" t="s">
        <v>17</v>
      </c>
      <c r="R748" s="14" t="s">
        <v>17</v>
      </c>
      <c r="S748" s="14" t="s">
        <v>17</v>
      </c>
    </row>
    <row r="749" spans="1:19" x14ac:dyDescent="0.2">
      <c r="A749" t="s">
        <v>143</v>
      </c>
      <c r="B749" t="s">
        <v>183</v>
      </c>
      <c r="C749" s="137" t="s">
        <v>17</v>
      </c>
      <c r="D749" s="137" t="s">
        <v>17</v>
      </c>
      <c r="E749">
        <v>1985</v>
      </c>
      <c r="F749">
        <v>2</v>
      </c>
      <c r="G749">
        <v>4</v>
      </c>
      <c r="H749">
        <v>37.15</v>
      </c>
      <c r="I749">
        <v>1.88</v>
      </c>
      <c r="J749" s="14">
        <v>5200</v>
      </c>
      <c r="K749" s="14">
        <v>5400</v>
      </c>
      <c r="L749" s="14" t="s">
        <v>17</v>
      </c>
      <c r="M749" s="14" t="s">
        <v>17</v>
      </c>
      <c r="N749" s="14" t="s">
        <v>17</v>
      </c>
      <c r="O749" s="14" t="s">
        <v>17</v>
      </c>
      <c r="P749" s="14" t="s">
        <v>17</v>
      </c>
      <c r="Q749" s="14" t="s">
        <v>17</v>
      </c>
      <c r="R749" s="14" t="s">
        <v>17</v>
      </c>
      <c r="S749" s="14" t="s">
        <v>17</v>
      </c>
    </row>
    <row r="750" spans="1:19" x14ac:dyDescent="0.2">
      <c r="A750" t="s">
        <v>143</v>
      </c>
      <c r="B750" t="s">
        <v>183</v>
      </c>
      <c r="C750" s="137" t="s">
        <v>17</v>
      </c>
      <c r="D750" s="137" t="s">
        <v>17</v>
      </c>
      <c r="E750">
        <v>1985</v>
      </c>
      <c r="F750">
        <v>2</v>
      </c>
      <c r="G750">
        <v>5</v>
      </c>
      <c r="H750">
        <v>33.76</v>
      </c>
      <c r="I750">
        <v>2.1</v>
      </c>
      <c r="J750" s="14">
        <v>5300</v>
      </c>
      <c r="K750" s="14">
        <v>4500</v>
      </c>
      <c r="L750" s="14" t="s">
        <v>17</v>
      </c>
      <c r="M750" s="14" t="s">
        <v>17</v>
      </c>
      <c r="N750" s="14" t="s">
        <v>17</v>
      </c>
      <c r="O750" s="14" t="s">
        <v>17</v>
      </c>
      <c r="P750" s="14" t="s">
        <v>17</v>
      </c>
      <c r="Q750" s="14" t="s">
        <v>17</v>
      </c>
      <c r="R750" s="14" t="s">
        <v>17</v>
      </c>
      <c r="S750" s="14" t="s">
        <v>17</v>
      </c>
    </row>
    <row r="751" spans="1:19" x14ac:dyDescent="0.2">
      <c r="A751" t="s">
        <v>143</v>
      </c>
      <c r="B751" t="s">
        <v>183</v>
      </c>
      <c r="C751" s="137" t="s">
        <v>17</v>
      </c>
      <c r="D751" s="137" t="s">
        <v>17</v>
      </c>
      <c r="E751">
        <v>1985</v>
      </c>
      <c r="F751">
        <v>2</v>
      </c>
      <c r="G751">
        <v>6</v>
      </c>
      <c r="H751">
        <v>30.85</v>
      </c>
      <c r="I751">
        <v>2.4700000000000002</v>
      </c>
      <c r="J751" s="14">
        <v>4100</v>
      </c>
      <c r="K751" s="14">
        <v>4600</v>
      </c>
      <c r="L751" s="14" t="s">
        <v>17</v>
      </c>
      <c r="M751" s="14" t="s">
        <v>17</v>
      </c>
      <c r="N751" s="14" t="s">
        <v>17</v>
      </c>
      <c r="O751" s="14" t="s">
        <v>17</v>
      </c>
      <c r="P751" s="14" t="s">
        <v>17</v>
      </c>
      <c r="Q751" s="14" t="s">
        <v>17</v>
      </c>
      <c r="R751" s="14" t="s">
        <v>17</v>
      </c>
      <c r="S751" s="14" t="s">
        <v>17</v>
      </c>
    </row>
    <row r="752" spans="1:19" x14ac:dyDescent="0.2">
      <c r="A752" t="s">
        <v>143</v>
      </c>
      <c r="B752" t="s">
        <v>183</v>
      </c>
      <c r="C752" s="137" t="s">
        <v>17</v>
      </c>
      <c r="D752" s="137" t="s">
        <v>17</v>
      </c>
      <c r="E752">
        <v>1985</v>
      </c>
      <c r="F752">
        <v>2</v>
      </c>
      <c r="G752">
        <v>7</v>
      </c>
      <c r="H752">
        <v>28.68</v>
      </c>
      <c r="I752">
        <v>2.4300000000000002</v>
      </c>
      <c r="J752" s="14">
        <v>4300</v>
      </c>
      <c r="K752" s="14">
        <v>4600</v>
      </c>
      <c r="L752" s="14" t="s">
        <v>17</v>
      </c>
      <c r="M752" s="14" t="s">
        <v>17</v>
      </c>
      <c r="N752" s="14" t="s">
        <v>17</v>
      </c>
      <c r="O752" s="14" t="s">
        <v>17</v>
      </c>
      <c r="P752" s="14" t="s">
        <v>17</v>
      </c>
      <c r="Q752" s="14" t="s">
        <v>17</v>
      </c>
      <c r="R752" s="14" t="s">
        <v>17</v>
      </c>
      <c r="S752" s="14" t="s">
        <v>17</v>
      </c>
    </row>
    <row r="753" spans="1:19" x14ac:dyDescent="0.2">
      <c r="A753" t="s">
        <v>143</v>
      </c>
      <c r="B753" t="s">
        <v>183</v>
      </c>
      <c r="C753" s="137" t="s">
        <v>17</v>
      </c>
      <c r="D753" s="137" t="s">
        <v>17</v>
      </c>
      <c r="E753">
        <v>1985</v>
      </c>
      <c r="F753">
        <v>2</v>
      </c>
      <c r="G753">
        <v>8</v>
      </c>
      <c r="H753">
        <v>30.73</v>
      </c>
      <c r="I753">
        <v>2.65</v>
      </c>
      <c r="J753" s="14">
        <v>3800</v>
      </c>
      <c r="K753" s="14">
        <v>5600</v>
      </c>
      <c r="L753" s="14" t="s">
        <v>17</v>
      </c>
      <c r="M753" s="14" t="s">
        <v>17</v>
      </c>
      <c r="N753" s="14" t="s">
        <v>17</v>
      </c>
      <c r="O753" s="14" t="s">
        <v>17</v>
      </c>
      <c r="P753" s="14" t="s">
        <v>17</v>
      </c>
      <c r="Q753" s="14" t="s">
        <v>17</v>
      </c>
      <c r="R753" s="14" t="s">
        <v>17</v>
      </c>
      <c r="S753" s="14" t="s">
        <v>17</v>
      </c>
    </row>
    <row r="754" spans="1:19" x14ac:dyDescent="0.2">
      <c r="A754" t="s">
        <v>143</v>
      </c>
      <c r="B754" t="s">
        <v>183</v>
      </c>
      <c r="C754" s="137" t="s">
        <v>17</v>
      </c>
      <c r="D754" s="137" t="s">
        <v>17</v>
      </c>
      <c r="E754">
        <v>1985</v>
      </c>
      <c r="F754">
        <v>2</v>
      </c>
      <c r="G754">
        <v>9</v>
      </c>
      <c r="H754">
        <v>31.94</v>
      </c>
      <c r="I754">
        <v>2.5299999999999998</v>
      </c>
      <c r="J754" s="14">
        <v>4500</v>
      </c>
      <c r="K754" s="14">
        <v>4400</v>
      </c>
      <c r="L754" s="14" t="s">
        <v>17</v>
      </c>
      <c r="M754" s="14" t="s">
        <v>17</v>
      </c>
      <c r="N754" s="14" t="s">
        <v>17</v>
      </c>
      <c r="O754" s="14" t="s">
        <v>17</v>
      </c>
      <c r="P754" s="14" t="s">
        <v>17</v>
      </c>
      <c r="Q754" s="14" t="s">
        <v>17</v>
      </c>
      <c r="R754" s="14" t="s">
        <v>17</v>
      </c>
      <c r="S754" s="14" t="s">
        <v>17</v>
      </c>
    </row>
    <row r="755" spans="1:19" x14ac:dyDescent="0.2">
      <c r="A755" t="s">
        <v>143</v>
      </c>
      <c r="B755" t="s">
        <v>183</v>
      </c>
      <c r="C755" s="137" t="s">
        <v>17</v>
      </c>
      <c r="D755" s="137" t="s">
        <v>17</v>
      </c>
      <c r="E755">
        <v>1985</v>
      </c>
      <c r="F755">
        <v>2</v>
      </c>
      <c r="G755">
        <v>10</v>
      </c>
      <c r="H755">
        <v>36.54</v>
      </c>
      <c r="I755">
        <v>2.14</v>
      </c>
      <c r="J755" s="14">
        <v>5400</v>
      </c>
      <c r="K755" s="14">
        <v>5100</v>
      </c>
      <c r="L755" s="14" t="s">
        <v>17</v>
      </c>
      <c r="M755" s="14" t="s">
        <v>17</v>
      </c>
      <c r="N755" s="14" t="s">
        <v>17</v>
      </c>
      <c r="O755" s="14" t="s">
        <v>17</v>
      </c>
      <c r="P755" s="14" t="s">
        <v>17</v>
      </c>
      <c r="Q755" s="14" t="s">
        <v>17</v>
      </c>
      <c r="R755" s="14" t="s">
        <v>17</v>
      </c>
      <c r="S755" s="14" t="s">
        <v>17</v>
      </c>
    </row>
    <row r="756" spans="1:19" x14ac:dyDescent="0.2">
      <c r="A756" t="s">
        <v>143</v>
      </c>
      <c r="B756" t="s">
        <v>183</v>
      </c>
      <c r="C756" s="137" t="s">
        <v>17</v>
      </c>
      <c r="D756" s="137" t="s">
        <v>17</v>
      </c>
      <c r="E756">
        <v>1985</v>
      </c>
      <c r="F756">
        <v>2</v>
      </c>
      <c r="G756">
        <v>11</v>
      </c>
      <c r="H756">
        <v>38.72</v>
      </c>
      <c r="I756">
        <v>1.9</v>
      </c>
      <c r="J756" s="14">
        <v>4400</v>
      </c>
      <c r="K756" s="14">
        <v>4300</v>
      </c>
      <c r="L756" s="14" t="s">
        <v>17</v>
      </c>
      <c r="M756" s="14" t="s">
        <v>17</v>
      </c>
      <c r="N756" s="14" t="s">
        <v>17</v>
      </c>
      <c r="O756" s="14" t="s">
        <v>17</v>
      </c>
      <c r="P756" s="14" t="s">
        <v>17</v>
      </c>
      <c r="Q756" s="14" t="s">
        <v>17</v>
      </c>
      <c r="R756" s="14" t="s">
        <v>17</v>
      </c>
      <c r="S756" s="14" t="s">
        <v>17</v>
      </c>
    </row>
    <row r="757" spans="1:19" x14ac:dyDescent="0.2">
      <c r="A757" t="s">
        <v>143</v>
      </c>
      <c r="B757" t="s">
        <v>183</v>
      </c>
      <c r="C757" s="137" t="s">
        <v>17</v>
      </c>
      <c r="D757" s="137" t="s">
        <v>17</v>
      </c>
      <c r="E757">
        <v>1985</v>
      </c>
      <c r="F757">
        <v>2</v>
      </c>
      <c r="G757">
        <v>12</v>
      </c>
      <c r="H757">
        <v>33.4</v>
      </c>
      <c r="I757">
        <v>2.4900000000000002</v>
      </c>
      <c r="J757" s="14">
        <v>4800</v>
      </c>
      <c r="K757" s="14">
        <v>4300</v>
      </c>
      <c r="L757" s="14" t="s">
        <v>17</v>
      </c>
      <c r="M757" s="14" t="s">
        <v>17</v>
      </c>
      <c r="N757" s="14" t="s">
        <v>17</v>
      </c>
      <c r="O757" s="14" t="s">
        <v>17</v>
      </c>
      <c r="P757" s="14" t="s">
        <v>17</v>
      </c>
      <c r="Q757" s="14" t="s">
        <v>17</v>
      </c>
      <c r="R757" s="14" t="s">
        <v>17</v>
      </c>
      <c r="S757" s="14" t="s">
        <v>17</v>
      </c>
    </row>
    <row r="758" spans="1:19" x14ac:dyDescent="0.2">
      <c r="A758" t="s">
        <v>143</v>
      </c>
      <c r="B758" t="s">
        <v>183</v>
      </c>
      <c r="C758" s="137" t="s">
        <v>17</v>
      </c>
      <c r="D758" s="137" t="s">
        <v>17</v>
      </c>
      <c r="E758">
        <v>1985</v>
      </c>
      <c r="F758">
        <v>2</v>
      </c>
      <c r="G758">
        <v>13</v>
      </c>
      <c r="H758">
        <v>25.41</v>
      </c>
      <c r="I758">
        <v>1.55</v>
      </c>
      <c r="J758" s="14">
        <v>5500</v>
      </c>
      <c r="K758" s="14">
        <v>5000</v>
      </c>
      <c r="L758" s="14" t="s">
        <v>17</v>
      </c>
      <c r="M758" s="14" t="s">
        <v>17</v>
      </c>
      <c r="N758" s="14" t="s">
        <v>17</v>
      </c>
      <c r="O758" s="14" t="s">
        <v>17</v>
      </c>
      <c r="P758" s="14" t="s">
        <v>17</v>
      </c>
      <c r="Q758" s="14" t="s">
        <v>17</v>
      </c>
      <c r="R758" s="14" t="s">
        <v>17</v>
      </c>
      <c r="S758" s="14" t="s">
        <v>17</v>
      </c>
    </row>
    <row r="759" spans="1:19" x14ac:dyDescent="0.2">
      <c r="A759" t="s">
        <v>143</v>
      </c>
      <c r="B759" t="s">
        <v>183</v>
      </c>
      <c r="C759" s="137" t="s">
        <v>17</v>
      </c>
      <c r="D759" s="137" t="s">
        <v>17</v>
      </c>
      <c r="E759">
        <v>1985</v>
      </c>
      <c r="F759">
        <v>2</v>
      </c>
      <c r="G759">
        <v>14</v>
      </c>
      <c r="H759">
        <v>37.75</v>
      </c>
      <c r="I759">
        <v>2.38</v>
      </c>
      <c r="J759" s="14">
        <v>4700</v>
      </c>
      <c r="K759" s="14">
        <v>4500</v>
      </c>
      <c r="L759" s="14" t="s">
        <v>17</v>
      </c>
      <c r="M759" s="14" t="s">
        <v>17</v>
      </c>
      <c r="N759" s="14" t="s">
        <v>17</v>
      </c>
      <c r="O759" s="14" t="s">
        <v>17</v>
      </c>
      <c r="P759" s="14" t="s">
        <v>17</v>
      </c>
      <c r="Q759" s="14" t="s">
        <v>17</v>
      </c>
      <c r="R759" s="14" t="s">
        <v>17</v>
      </c>
      <c r="S759" s="14" t="s">
        <v>17</v>
      </c>
    </row>
    <row r="760" spans="1:19" x14ac:dyDescent="0.2">
      <c r="A760" t="s">
        <v>143</v>
      </c>
      <c r="B760" t="s">
        <v>183</v>
      </c>
      <c r="C760" s="137" t="s">
        <v>17</v>
      </c>
      <c r="D760" s="137" t="s">
        <v>17</v>
      </c>
      <c r="E760">
        <v>1985</v>
      </c>
      <c r="F760">
        <v>3</v>
      </c>
      <c r="G760">
        <v>1</v>
      </c>
      <c r="H760">
        <v>26.5</v>
      </c>
      <c r="I760">
        <v>1.85</v>
      </c>
      <c r="J760" s="14">
        <v>4500</v>
      </c>
      <c r="K760" s="14">
        <v>5000</v>
      </c>
      <c r="L760" s="14" t="s">
        <v>17</v>
      </c>
      <c r="M760" s="14" t="s">
        <v>17</v>
      </c>
      <c r="N760" s="14" t="s">
        <v>17</v>
      </c>
      <c r="O760" s="14" t="s">
        <v>17</v>
      </c>
      <c r="P760" s="14" t="s">
        <v>17</v>
      </c>
      <c r="Q760" s="14" t="s">
        <v>17</v>
      </c>
      <c r="R760" s="14" t="s">
        <v>17</v>
      </c>
      <c r="S760" s="14" t="s">
        <v>17</v>
      </c>
    </row>
    <row r="761" spans="1:19" x14ac:dyDescent="0.2">
      <c r="A761" t="s">
        <v>143</v>
      </c>
      <c r="B761" t="s">
        <v>183</v>
      </c>
      <c r="C761" s="137" t="s">
        <v>17</v>
      </c>
      <c r="D761" s="137" t="s">
        <v>17</v>
      </c>
      <c r="E761">
        <v>1985</v>
      </c>
      <c r="F761">
        <v>3</v>
      </c>
      <c r="G761">
        <v>2</v>
      </c>
      <c r="H761">
        <v>21.66</v>
      </c>
      <c r="I761">
        <v>1.74</v>
      </c>
      <c r="J761" s="14">
        <v>5100</v>
      </c>
      <c r="K761" s="14">
        <v>5100</v>
      </c>
      <c r="L761" s="14" t="s">
        <v>17</v>
      </c>
      <c r="M761" s="14" t="s">
        <v>17</v>
      </c>
      <c r="N761" s="14" t="s">
        <v>17</v>
      </c>
      <c r="O761" s="14" t="s">
        <v>17</v>
      </c>
      <c r="P761" s="14" t="s">
        <v>17</v>
      </c>
      <c r="Q761" s="14" t="s">
        <v>17</v>
      </c>
      <c r="R761" s="14" t="s">
        <v>17</v>
      </c>
      <c r="S761" s="14" t="s">
        <v>17</v>
      </c>
    </row>
    <row r="762" spans="1:19" x14ac:dyDescent="0.2">
      <c r="A762" t="s">
        <v>143</v>
      </c>
      <c r="B762" t="s">
        <v>183</v>
      </c>
      <c r="C762" s="137" t="s">
        <v>17</v>
      </c>
      <c r="D762" s="137" t="s">
        <v>17</v>
      </c>
      <c r="E762">
        <v>1985</v>
      </c>
      <c r="F762">
        <v>3</v>
      </c>
      <c r="G762">
        <v>3</v>
      </c>
      <c r="H762">
        <v>31.82</v>
      </c>
      <c r="I762">
        <v>1.54</v>
      </c>
      <c r="J762" s="14">
        <v>5100</v>
      </c>
      <c r="K762" s="14">
        <v>4900</v>
      </c>
      <c r="L762" s="14" t="s">
        <v>17</v>
      </c>
      <c r="M762" s="14" t="s">
        <v>17</v>
      </c>
      <c r="N762" s="14" t="s">
        <v>17</v>
      </c>
      <c r="O762" s="14" t="s">
        <v>17</v>
      </c>
      <c r="P762" s="14" t="s">
        <v>17</v>
      </c>
      <c r="Q762" s="14" t="s">
        <v>17</v>
      </c>
      <c r="R762" s="14" t="s">
        <v>17</v>
      </c>
      <c r="S762" s="14" t="s">
        <v>17</v>
      </c>
    </row>
    <row r="763" spans="1:19" x14ac:dyDescent="0.2">
      <c r="A763" t="s">
        <v>143</v>
      </c>
      <c r="B763" t="s">
        <v>183</v>
      </c>
      <c r="C763" s="137" t="s">
        <v>17</v>
      </c>
      <c r="D763" s="137" t="s">
        <v>17</v>
      </c>
      <c r="E763">
        <v>1985</v>
      </c>
      <c r="F763">
        <v>3</v>
      </c>
      <c r="G763">
        <v>4</v>
      </c>
      <c r="H763">
        <v>33.64</v>
      </c>
      <c r="I763">
        <v>2.4700000000000002</v>
      </c>
      <c r="J763" s="14">
        <v>5400</v>
      </c>
      <c r="K763" s="14">
        <v>5100</v>
      </c>
      <c r="L763" s="14" t="s">
        <v>17</v>
      </c>
      <c r="M763" s="14" t="s">
        <v>17</v>
      </c>
      <c r="N763" s="14" t="s">
        <v>17</v>
      </c>
      <c r="O763" s="14" t="s">
        <v>17</v>
      </c>
      <c r="P763" s="14" t="s">
        <v>17</v>
      </c>
      <c r="Q763" s="14" t="s">
        <v>17</v>
      </c>
      <c r="R763" s="14" t="s">
        <v>17</v>
      </c>
      <c r="S763" s="14" t="s">
        <v>17</v>
      </c>
    </row>
    <row r="764" spans="1:19" x14ac:dyDescent="0.2">
      <c r="A764" t="s">
        <v>143</v>
      </c>
      <c r="B764" t="s">
        <v>183</v>
      </c>
      <c r="C764" s="137" t="s">
        <v>17</v>
      </c>
      <c r="D764" s="137" t="s">
        <v>17</v>
      </c>
      <c r="E764">
        <v>1985</v>
      </c>
      <c r="F764">
        <v>3</v>
      </c>
      <c r="G764">
        <v>5</v>
      </c>
      <c r="H764">
        <v>37.75</v>
      </c>
      <c r="I764">
        <v>2.1800000000000002</v>
      </c>
      <c r="J764" s="14">
        <v>5000</v>
      </c>
      <c r="K764" s="14">
        <v>4800</v>
      </c>
      <c r="L764" s="14" t="s">
        <v>17</v>
      </c>
      <c r="M764" s="14" t="s">
        <v>17</v>
      </c>
      <c r="N764" s="14" t="s">
        <v>17</v>
      </c>
      <c r="O764" s="14" t="s">
        <v>17</v>
      </c>
      <c r="P764" s="14" t="s">
        <v>17</v>
      </c>
      <c r="Q764" s="14" t="s">
        <v>17</v>
      </c>
      <c r="R764" s="14" t="s">
        <v>17</v>
      </c>
      <c r="S764" s="14" t="s">
        <v>17</v>
      </c>
    </row>
    <row r="765" spans="1:19" x14ac:dyDescent="0.2">
      <c r="A765" t="s">
        <v>143</v>
      </c>
      <c r="B765" t="s">
        <v>183</v>
      </c>
      <c r="C765" s="137" t="s">
        <v>17</v>
      </c>
      <c r="D765" s="137" t="s">
        <v>17</v>
      </c>
      <c r="E765">
        <v>1985</v>
      </c>
      <c r="F765">
        <v>3</v>
      </c>
      <c r="G765">
        <v>6</v>
      </c>
      <c r="H765">
        <v>35.82</v>
      </c>
      <c r="I765">
        <v>2.4700000000000002</v>
      </c>
      <c r="J765" s="14">
        <v>5400</v>
      </c>
      <c r="K765" s="14">
        <v>5000</v>
      </c>
      <c r="L765" s="14" t="s">
        <v>17</v>
      </c>
      <c r="M765" s="14" t="s">
        <v>17</v>
      </c>
      <c r="N765" s="14" t="s">
        <v>17</v>
      </c>
      <c r="O765" s="14" t="s">
        <v>17</v>
      </c>
      <c r="P765" s="14" t="s">
        <v>17</v>
      </c>
      <c r="Q765" s="14" t="s">
        <v>17</v>
      </c>
      <c r="R765" s="14" t="s">
        <v>17</v>
      </c>
      <c r="S765" s="14" t="s">
        <v>17</v>
      </c>
    </row>
    <row r="766" spans="1:19" x14ac:dyDescent="0.2">
      <c r="A766" t="s">
        <v>143</v>
      </c>
      <c r="B766" t="s">
        <v>183</v>
      </c>
      <c r="C766" s="137" t="s">
        <v>17</v>
      </c>
      <c r="D766" s="137" t="s">
        <v>17</v>
      </c>
      <c r="E766">
        <v>1985</v>
      </c>
      <c r="F766">
        <v>3</v>
      </c>
      <c r="G766">
        <v>7</v>
      </c>
      <c r="H766">
        <v>31.46</v>
      </c>
      <c r="I766">
        <v>2.71</v>
      </c>
      <c r="J766" s="14">
        <v>4900</v>
      </c>
      <c r="K766" s="14">
        <v>4500</v>
      </c>
      <c r="L766" s="14" t="s">
        <v>17</v>
      </c>
      <c r="M766" s="14" t="s">
        <v>17</v>
      </c>
      <c r="N766" s="14" t="s">
        <v>17</v>
      </c>
      <c r="O766" s="14" t="s">
        <v>17</v>
      </c>
      <c r="P766" s="14" t="s">
        <v>17</v>
      </c>
      <c r="Q766" s="14" t="s">
        <v>17</v>
      </c>
      <c r="R766" s="14" t="s">
        <v>17</v>
      </c>
      <c r="S766" s="14" t="s">
        <v>17</v>
      </c>
    </row>
    <row r="767" spans="1:19" x14ac:dyDescent="0.2">
      <c r="A767" t="s">
        <v>143</v>
      </c>
      <c r="B767" t="s">
        <v>183</v>
      </c>
      <c r="C767" s="137" t="s">
        <v>17</v>
      </c>
      <c r="D767" s="137" t="s">
        <v>17</v>
      </c>
      <c r="E767">
        <v>1985</v>
      </c>
      <c r="F767">
        <v>3</v>
      </c>
      <c r="G767">
        <v>8</v>
      </c>
      <c r="H767">
        <v>32.43</v>
      </c>
      <c r="I767">
        <v>2.61</v>
      </c>
      <c r="J767" s="14">
        <v>4700</v>
      </c>
      <c r="K767" s="14">
        <v>4900</v>
      </c>
      <c r="L767" s="14" t="s">
        <v>17</v>
      </c>
      <c r="M767" s="14" t="s">
        <v>17</v>
      </c>
      <c r="N767" s="14" t="s">
        <v>17</v>
      </c>
      <c r="O767" s="14" t="s">
        <v>17</v>
      </c>
      <c r="P767" s="14" t="s">
        <v>17</v>
      </c>
      <c r="Q767" s="14" t="s">
        <v>17</v>
      </c>
      <c r="R767" s="14" t="s">
        <v>17</v>
      </c>
      <c r="S767" s="14" t="s">
        <v>17</v>
      </c>
    </row>
    <row r="768" spans="1:19" x14ac:dyDescent="0.2">
      <c r="A768" t="s">
        <v>143</v>
      </c>
      <c r="B768" t="s">
        <v>183</v>
      </c>
      <c r="C768" s="137" t="s">
        <v>17</v>
      </c>
      <c r="D768" s="137" t="s">
        <v>17</v>
      </c>
      <c r="E768">
        <v>1985</v>
      </c>
      <c r="F768">
        <v>3</v>
      </c>
      <c r="G768">
        <v>9</v>
      </c>
      <c r="H768">
        <v>35.090000000000003</v>
      </c>
      <c r="I768">
        <v>2.21</v>
      </c>
      <c r="J768" s="14">
        <v>5100</v>
      </c>
      <c r="K768" s="14">
        <v>4900</v>
      </c>
      <c r="L768" s="14" t="s">
        <v>17</v>
      </c>
      <c r="M768" s="14" t="s">
        <v>17</v>
      </c>
      <c r="N768" s="14" t="s">
        <v>17</v>
      </c>
      <c r="O768" s="14" t="s">
        <v>17</v>
      </c>
      <c r="P768" s="14" t="s">
        <v>17</v>
      </c>
      <c r="Q768" s="14" t="s">
        <v>17</v>
      </c>
      <c r="R768" s="14" t="s">
        <v>17</v>
      </c>
      <c r="S768" s="14" t="s">
        <v>17</v>
      </c>
    </row>
    <row r="769" spans="1:19" x14ac:dyDescent="0.2">
      <c r="A769" t="s">
        <v>143</v>
      </c>
      <c r="B769" t="s">
        <v>183</v>
      </c>
      <c r="C769" s="137" t="s">
        <v>17</v>
      </c>
      <c r="D769" s="137" t="s">
        <v>17</v>
      </c>
      <c r="E769">
        <v>1985</v>
      </c>
      <c r="F769">
        <v>3</v>
      </c>
      <c r="G769">
        <v>10</v>
      </c>
      <c r="H769">
        <v>35.450000000000003</v>
      </c>
      <c r="I769">
        <v>2.23</v>
      </c>
      <c r="J769" s="14">
        <v>4700</v>
      </c>
      <c r="K769" s="14">
        <v>4400</v>
      </c>
      <c r="L769" s="14" t="s">
        <v>17</v>
      </c>
      <c r="M769" s="14" t="s">
        <v>17</v>
      </c>
      <c r="N769" s="14" t="s">
        <v>17</v>
      </c>
      <c r="O769" s="14" t="s">
        <v>17</v>
      </c>
      <c r="P769" s="14" t="s">
        <v>17</v>
      </c>
      <c r="Q769" s="14" t="s">
        <v>17</v>
      </c>
      <c r="R769" s="14" t="s">
        <v>17</v>
      </c>
      <c r="S769" s="14" t="s">
        <v>17</v>
      </c>
    </row>
    <row r="770" spans="1:19" x14ac:dyDescent="0.2">
      <c r="A770" t="s">
        <v>143</v>
      </c>
      <c r="B770" t="s">
        <v>183</v>
      </c>
      <c r="C770" s="137" t="s">
        <v>17</v>
      </c>
      <c r="D770" s="137" t="s">
        <v>17</v>
      </c>
      <c r="E770">
        <v>1985</v>
      </c>
      <c r="F770">
        <v>3</v>
      </c>
      <c r="G770">
        <v>11</v>
      </c>
      <c r="H770">
        <v>31.82</v>
      </c>
      <c r="I770">
        <v>2.56</v>
      </c>
      <c r="J770" s="14">
        <v>4300</v>
      </c>
      <c r="K770" s="14">
        <v>4800</v>
      </c>
      <c r="L770" s="14" t="s">
        <v>17</v>
      </c>
      <c r="M770" s="14" t="s">
        <v>17</v>
      </c>
      <c r="N770" s="14" t="s">
        <v>17</v>
      </c>
      <c r="O770" s="14" t="s">
        <v>17</v>
      </c>
      <c r="P770" s="14" t="s">
        <v>17</v>
      </c>
      <c r="Q770" s="14" t="s">
        <v>17</v>
      </c>
      <c r="R770" s="14" t="s">
        <v>17</v>
      </c>
      <c r="S770" s="14" t="s">
        <v>17</v>
      </c>
    </row>
    <row r="771" spans="1:19" x14ac:dyDescent="0.2">
      <c r="A771" t="s">
        <v>143</v>
      </c>
      <c r="B771" t="s">
        <v>183</v>
      </c>
      <c r="C771" s="137" t="s">
        <v>17</v>
      </c>
      <c r="D771" s="137" t="s">
        <v>17</v>
      </c>
      <c r="E771">
        <v>1985</v>
      </c>
      <c r="F771">
        <v>3</v>
      </c>
      <c r="G771">
        <v>12</v>
      </c>
      <c r="H771">
        <v>36.54</v>
      </c>
      <c r="I771">
        <v>2.3199999999999998</v>
      </c>
      <c r="J771" s="14">
        <v>3900</v>
      </c>
      <c r="K771" s="14">
        <v>4600</v>
      </c>
      <c r="L771" s="14" t="s">
        <v>17</v>
      </c>
      <c r="M771" s="14" t="s">
        <v>17</v>
      </c>
      <c r="N771" s="14" t="s">
        <v>17</v>
      </c>
      <c r="O771" s="14" t="s">
        <v>17</v>
      </c>
      <c r="P771" s="14" t="s">
        <v>17</v>
      </c>
      <c r="Q771" s="14" t="s">
        <v>17</v>
      </c>
      <c r="R771" s="14" t="s">
        <v>17</v>
      </c>
      <c r="S771" s="14" t="s">
        <v>17</v>
      </c>
    </row>
    <row r="772" spans="1:19" x14ac:dyDescent="0.2">
      <c r="A772" t="s">
        <v>143</v>
      </c>
      <c r="B772" t="s">
        <v>183</v>
      </c>
      <c r="C772" s="137" t="s">
        <v>17</v>
      </c>
      <c r="D772" s="137" t="s">
        <v>17</v>
      </c>
      <c r="E772">
        <v>1985</v>
      </c>
      <c r="F772">
        <v>3</v>
      </c>
      <c r="G772">
        <v>13</v>
      </c>
      <c r="H772">
        <v>27.83</v>
      </c>
      <c r="I772">
        <v>2.6</v>
      </c>
      <c r="J772" s="14">
        <v>4100</v>
      </c>
      <c r="K772" s="14">
        <v>4600</v>
      </c>
      <c r="L772" s="14" t="s">
        <v>17</v>
      </c>
      <c r="M772" s="14" t="s">
        <v>17</v>
      </c>
      <c r="N772" s="14" t="s">
        <v>17</v>
      </c>
      <c r="O772" s="14" t="s">
        <v>17</v>
      </c>
      <c r="P772" s="14" t="s">
        <v>17</v>
      </c>
      <c r="Q772" s="14" t="s">
        <v>17</v>
      </c>
      <c r="R772" s="14" t="s">
        <v>17</v>
      </c>
      <c r="S772" s="14" t="s">
        <v>17</v>
      </c>
    </row>
    <row r="773" spans="1:19" x14ac:dyDescent="0.2">
      <c r="A773" t="s">
        <v>143</v>
      </c>
      <c r="B773" t="s">
        <v>183</v>
      </c>
      <c r="C773" s="137" t="s">
        <v>17</v>
      </c>
      <c r="D773" s="137" t="s">
        <v>17</v>
      </c>
      <c r="E773">
        <v>1985</v>
      </c>
      <c r="F773">
        <v>3</v>
      </c>
      <c r="G773">
        <v>14</v>
      </c>
      <c r="H773">
        <v>37.15</v>
      </c>
      <c r="I773">
        <v>2.36</v>
      </c>
      <c r="J773" s="14">
        <v>4100</v>
      </c>
      <c r="K773" s="14">
        <v>4800</v>
      </c>
      <c r="L773" s="14" t="s">
        <v>17</v>
      </c>
      <c r="M773" s="14" t="s">
        <v>17</v>
      </c>
      <c r="N773" s="14" t="s">
        <v>17</v>
      </c>
      <c r="O773" s="14" t="s">
        <v>17</v>
      </c>
      <c r="P773" s="14" t="s">
        <v>17</v>
      </c>
      <c r="Q773" s="14" t="s">
        <v>17</v>
      </c>
      <c r="R773" s="14" t="s">
        <v>17</v>
      </c>
      <c r="S773" s="14" t="s">
        <v>17</v>
      </c>
    </row>
    <row r="774" spans="1:19" x14ac:dyDescent="0.2">
      <c r="A774" t="s">
        <v>143</v>
      </c>
      <c r="B774" t="s">
        <v>183</v>
      </c>
      <c r="C774" s="137" t="s">
        <v>17</v>
      </c>
      <c r="D774" s="137" t="s">
        <v>17</v>
      </c>
      <c r="E774">
        <v>1985</v>
      </c>
      <c r="F774">
        <v>4</v>
      </c>
      <c r="G774">
        <v>1</v>
      </c>
      <c r="H774">
        <v>24.56</v>
      </c>
      <c r="I774">
        <v>1.95</v>
      </c>
      <c r="J774" s="14">
        <v>4200</v>
      </c>
      <c r="K774" s="14">
        <v>5400</v>
      </c>
      <c r="L774" s="14" t="s">
        <v>17</v>
      </c>
      <c r="M774" s="14" t="s">
        <v>17</v>
      </c>
      <c r="N774" s="14" t="s">
        <v>17</v>
      </c>
      <c r="O774" s="14" t="s">
        <v>17</v>
      </c>
      <c r="P774" s="14" t="s">
        <v>17</v>
      </c>
      <c r="Q774" s="14" t="s">
        <v>17</v>
      </c>
      <c r="R774" s="14" t="s">
        <v>17</v>
      </c>
      <c r="S774" s="14" t="s">
        <v>17</v>
      </c>
    </row>
    <row r="775" spans="1:19" x14ac:dyDescent="0.2">
      <c r="A775" t="s">
        <v>143</v>
      </c>
      <c r="B775" t="s">
        <v>183</v>
      </c>
      <c r="C775" s="137" t="s">
        <v>17</v>
      </c>
      <c r="D775" s="137" t="s">
        <v>17</v>
      </c>
      <c r="E775">
        <v>1985</v>
      </c>
      <c r="F775">
        <v>4</v>
      </c>
      <c r="G775">
        <v>2</v>
      </c>
      <c r="H775">
        <v>19.36</v>
      </c>
      <c r="I775">
        <v>2.14</v>
      </c>
      <c r="J775" s="14">
        <v>4100</v>
      </c>
      <c r="K775" s="14">
        <v>4800</v>
      </c>
      <c r="L775" s="14" t="s">
        <v>17</v>
      </c>
      <c r="M775" s="14" t="s">
        <v>17</v>
      </c>
      <c r="N775" s="14" t="s">
        <v>17</v>
      </c>
      <c r="O775" s="14" t="s">
        <v>17</v>
      </c>
      <c r="P775" s="14" t="s">
        <v>17</v>
      </c>
      <c r="Q775" s="14" t="s">
        <v>17</v>
      </c>
      <c r="R775" s="14" t="s">
        <v>17</v>
      </c>
      <c r="S775" s="14" t="s">
        <v>17</v>
      </c>
    </row>
    <row r="776" spans="1:19" x14ac:dyDescent="0.2">
      <c r="A776" t="s">
        <v>143</v>
      </c>
      <c r="B776" t="s">
        <v>183</v>
      </c>
      <c r="C776" s="137" t="s">
        <v>17</v>
      </c>
      <c r="D776" s="137" t="s">
        <v>17</v>
      </c>
      <c r="E776">
        <v>1985</v>
      </c>
      <c r="F776">
        <v>4</v>
      </c>
      <c r="G776">
        <v>3</v>
      </c>
      <c r="H776">
        <v>33.4</v>
      </c>
      <c r="I776">
        <v>2.0099999999999998</v>
      </c>
      <c r="J776" s="14">
        <v>3700</v>
      </c>
      <c r="K776" s="14">
        <v>4200</v>
      </c>
      <c r="L776" s="14" t="s">
        <v>17</v>
      </c>
      <c r="M776" s="14" t="s">
        <v>17</v>
      </c>
      <c r="N776" s="14" t="s">
        <v>17</v>
      </c>
      <c r="O776" s="14" t="s">
        <v>17</v>
      </c>
      <c r="P776" s="14" t="s">
        <v>17</v>
      </c>
      <c r="Q776" s="14" t="s">
        <v>17</v>
      </c>
      <c r="R776" s="14" t="s">
        <v>17</v>
      </c>
      <c r="S776" s="14" t="s">
        <v>17</v>
      </c>
    </row>
    <row r="777" spans="1:19" x14ac:dyDescent="0.2">
      <c r="A777" t="s">
        <v>143</v>
      </c>
      <c r="B777" t="s">
        <v>183</v>
      </c>
      <c r="C777" s="137" t="s">
        <v>17</v>
      </c>
      <c r="D777" s="137" t="s">
        <v>17</v>
      </c>
      <c r="E777">
        <v>1985</v>
      </c>
      <c r="F777">
        <v>4</v>
      </c>
      <c r="G777">
        <v>4</v>
      </c>
      <c r="H777">
        <v>33.880000000000003</v>
      </c>
      <c r="I777">
        <v>2.57</v>
      </c>
      <c r="J777" s="14">
        <v>4900</v>
      </c>
      <c r="K777" s="14">
        <v>4600</v>
      </c>
      <c r="L777" s="14" t="s">
        <v>17</v>
      </c>
      <c r="M777" s="14" t="s">
        <v>17</v>
      </c>
      <c r="N777" s="14" t="s">
        <v>17</v>
      </c>
      <c r="O777" s="14" t="s">
        <v>17</v>
      </c>
      <c r="P777" s="14" t="s">
        <v>17</v>
      </c>
      <c r="Q777" s="14" t="s">
        <v>17</v>
      </c>
      <c r="R777" s="14" t="s">
        <v>17</v>
      </c>
      <c r="S777" s="14" t="s">
        <v>17</v>
      </c>
    </row>
    <row r="778" spans="1:19" x14ac:dyDescent="0.2">
      <c r="A778" t="s">
        <v>143</v>
      </c>
      <c r="B778" t="s">
        <v>183</v>
      </c>
      <c r="C778" s="137" t="s">
        <v>17</v>
      </c>
      <c r="D778" s="137" t="s">
        <v>17</v>
      </c>
      <c r="E778">
        <v>1985</v>
      </c>
      <c r="F778">
        <v>4</v>
      </c>
      <c r="G778">
        <v>5</v>
      </c>
      <c r="H778">
        <v>29.64</v>
      </c>
      <c r="I778">
        <v>2.8</v>
      </c>
      <c r="J778" s="14">
        <v>4300</v>
      </c>
      <c r="K778" s="14">
        <v>4400</v>
      </c>
      <c r="L778" s="14" t="s">
        <v>17</v>
      </c>
      <c r="M778" s="14" t="s">
        <v>17</v>
      </c>
      <c r="N778" s="14" t="s">
        <v>17</v>
      </c>
      <c r="O778" s="14" t="s">
        <v>17</v>
      </c>
      <c r="P778" s="14" t="s">
        <v>17</v>
      </c>
      <c r="Q778" s="14" t="s">
        <v>17</v>
      </c>
      <c r="R778" s="14" t="s">
        <v>17</v>
      </c>
      <c r="S778" s="14" t="s">
        <v>17</v>
      </c>
    </row>
    <row r="779" spans="1:19" x14ac:dyDescent="0.2">
      <c r="A779" t="s">
        <v>143</v>
      </c>
      <c r="B779" t="s">
        <v>183</v>
      </c>
      <c r="C779" s="137" t="s">
        <v>17</v>
      </c>
      <c r="D779" s="137" t="s">
        <v>17</v>
      </c>
      <c r="E779">
        <v>1985</v>
      </c>
      <c r="F779">
        <v>4</v>
      </c>
      <c r="G779">
        <v>6</v>
      </c>
      <c r="H779">
        <v>30.25</v>
      </c>
      <c r="I779">
        <v>2.58</v>
      </c>
      <c r="J779" s="14">
        <v>4700</v>
      </c>
      <c r="K779" s="14">
        <v>4600</v>
      </c>
      <c r="L779" s="14" t="s">
        <v>17</v>
      </c>
      <c r="M779" s="14" t="s">
        <v>17</v>
      </c>
      <c r="N779" s="14" t="s">
        <v>17</v>
      </c>
      <c r="O779" s="14" t="s">
        <v>17</v>
      </c>
      <c r="P779" s="14" t="s">
        <v>17</v>
      </c>
      <c r="Q779" s="14" t="s">
        <v>17</v>
      </c>
      <c r="R779" s="14" t="s">
        <v>17</v>
      </c>
      <c r="S779" s="14" t="s">
        <v>17</v>
      </c>
    </row>
    <row r="780" spans="1:19" x14ac:dyDescent="0.2">
      <c r="A780" t="s">
        <v>143</v>
      </c>
      <c r="B780" t="s">
        <v>183</v>
      </c>
      <c r="C780" s="137" t="s">
        <v>17</v>
      </c>
      <c r="D780" s="137" t="s">
        <v>17</v>
      </c>
      <c r="E780">
        <v>1985</v>
      </c>
      <c r="F780">
        <v>4</v>
      </c>
      <c r="G780">
        <v>7</v>
      </c>
      <c r="H780">
        <v>28.19</v>
      </c>
      <c r="I780">
        <v>2.65</v>
      </c>
      <c r="J780" s="14">
        <v>4700</v>
      </c>
      <c r="K780" s="14">
        <v>4700</v>
      </c>
      <c r="L780" s="14" t="s">
        <v>17</v>
      </c>
      <c r="M780" s="14" t="s">
        <v>17</v>
      </c>
      <c r="N780" s="14" t="s">
        <v>17</v>
      </c>
      <c r="O780" s="14" t="s">
        <v>17</v>
      </c>
      <c r="P780" s="14" t="s">
        <v>17</v>
      </c>
      <c r="Q780" s="14" t="s">
        <v>17</v>
      </c>
      <c r="R780" s="14" t="s">
        <v>17</v>
      </c>
      <c r="S780" s="14" t="s">
        <v>17</v>
      </c>
    </row>
    <row r="781" spans="1:19" x14ac:dyDescent="0.2">
      <c r="A781" t="s">
        <v>143</v>
      </c>
      <c r="B781" t="s">
        <v>183</v>
      </c>
      <c r="C781" s="137" t="s">
        <v>17</v>
      </c>
      <c r="D781" s="137" t="s">
        <v>17</v>
      </c>
      <c r="E781">
        <v>1985</v>
      </c>
      <c r="F781">
        <v>4</v>
      </c>
      <c r="G781">
        <v>8</v>
      </c>
      <c r="H781">
        <v>30.13</v>
      </c>
      <c r="I781">
        <v>2.58</v>
      </c>
      <c r="J781" s="14">
        <v>4800</v>
      </c>
      <c r="K781" s="14">
        <v>4900</v>
      </c>
      <c r="L781" s="14" t="s">
        <v>17</v>
      </c>
      <c r="M781" s="14" t="s">
        <v>17</v>
      </c>
      <c r="N781" s="14" t="s">
        <v>17</v>
      </c>
      <c r="O781" s="14" t="s">
        <v>17</v>
      </c>
      <c r="P781" s="14" t="s">
        <v>17</v>
      </c>
      <c r="Q781" s="14" t="s">
        <v>17</v>
      </c>
      <c r="R781" s="14" t="s">
        <v>17</v>
      </c>
      <c r="S781" s="14" t="s">
        <v>17</v>
      </c>
    </row>
    <row r="782" spans="1:19" x14ac:dyDescent="0.2">
      <c r="A782" t="s">
        <v>143</v>
      </c>
      <c r="B782" t="s">
        <v>183</v>
      </c>
      <c r="C782" s="137" t="s">
        <v>17</v>
      </c>
      <c r="D782" s="137" t="s">
        <v>17</v>
      </c>
      <c r="E782">
        <v>1985</v>
      </c>
      <c r="F782">
        <v>4</v>
      </c>
      <c r="G782">
        <v>9</v>
      </c>
      <c r="H782">
        <v>37.630000000000003</v>
      </c>
      <c r="I782">
        <v>2.13</v>
      </c>
      <c r="J782" s="14">
        <v>4800</v>
      </c>
      <c r="K782" s="14">
        <v>4600</v>
      </c>
      <c r="L782" s="14" t="s">
        <v>17</v>
      </c>
      <c r="M782" s="14" t="s">
        <v>17</v>
      </c>
      <c r="N782" s="14" t="s">
        <v>17</v>
      </c>
      <c r="O782" s="14" t="s">
        <v>17</v>
      </c>
      <c r="P782" s="14" t="s">
        <v>17</v>
      </c>
      <c r="Q782" s="14" t="s">
        <v>17</v>
      </c>
      <c r="R782" s="14" t="s">
        <v>17</v>
      </c>
      <c r="S782" s="14" t="s">
        <v>17</v>
      </c>
    </row>
    <row r="783" spans="1:19" x14ac:dyDescent="0.2">
      <c r="A783" t="s">
        <v>143</v>
      </c>
      <c r="B783" t="s">
        <v>183</v>
      </c>
      <c r="C783" s="137" t="s">
        <v>17</v>
      </c>
      <c r="D783" s="137" t="s">
        <v>17</v>
      </c>
      <c r="E783">
        <v>1985</v>
      </c>
      <c r="F783">
        <v>4</v>
      </c>
      <c r="G783">
        <v>10</v>
      </c>
      <c r="H783">
        <v>32.549999999999997</v>
      </c>
      <c r="I783">
        <v>2.4900000000000002</v>
      </c>
      <c r="J783" s="14">
        <v>5300</v>
      </c>
      <c r="K783" s="14">
        <v>4900</v>
      </c>
      <c r="L783" s="14" t="s">
        <v>17</v>
      </c>
      <c r="M783" s="14" t="s">
        <v>17</v>
      </c>
      <c r="N783" s="14" t="s">
        <v>17</v>
      </c>
      <c r="O783" s="14" t="s">
        <v>17</v>
      </c>
      <c r="P783" s="14" t="s">
        <v>17</v>
      </c>
      <c r="Q783" s="14" t="s">
        <v>17</v>
      </c>
      <c r="R783" s="14" t="s">
        <v>17</v>
      </c>
      <c r="S783" s="14" t="s">
        <v>17</v>
      </c>
    </row>
    <row r="784" spans="1:19" x14ac:dyDescent="0.2">
      <c r="A784" t="s">
        <v>143</v>
      </c>
      <c r="B784" t="s">
        <v>183</v>
      </c>
      <c r="C784" s="137" t="s">
        <v>17</v>
      </c>
      <c r="D784" s="137" t="s">
        <v>17</v>
      </c>
      <c r="E784">
        <v>1985</v>
      </c>
      <c r="F784">
        <v>4</v>
      </c>
      <c r="G784">
        <v>11</v>
      </c>
      <c r="H784">
        <v>32.79</v>
      </c>
      <c r="I784">
        <v>2.38</v>
      </c>
      <c r="J784" s="14">
        <v>5000</v>
      </c>
      <c r="K784" s="14">
        <v>4700</v>
      </c>
      <c r="L784" s="14" t="s">
        <v>17</v>
      </c>
      <c r="M784" s="14" t="s">
        <v>17</v>
      </c>
      <c r="N784" s="14" t="s">
        <v>17</v>
      </c>
      <c r="O784" s="14" t="s">
        <v>17</v>
      </c>
      <c r="P784" s="14" t="s">
        <v>17</v>
      </c>
      <c r="Q784" s="14" t="s">
        <v>17</v>
      </c>
      <c r="R784" s="14" t="s">
        <v>17</v>
      </c>
      <c r="S784" s="14" t="s">
        <v>17</v>
      </c>
    </row>
    <row r="785" spans="1:19" x14ac:dyDescent="0.2">
      <c r="A785" t="s">
        <v>143</v>
      </c>
      <c r="B785" t="s">
        <v>183</v>
      </c>
      <c r="C785" s="137" t="s">
        <v>17</v>
      </c>
      <c r="D785" s="137" t="s">
        <v>17</v>
      </c>
      <c r="E785">
        <v>1985</v>
      </c>
      <c r="F785">
        <v>4</v>
      </c>
      <c r="G785">
        <v>12</v>
      </c>
      <c r="H785">
        <v>35.21</v>
      </c>
      <c r="I785">
        <v>2.06</v>
      </c>
      <c r="J785" s="14">
        <v>5200</v>
      </c>
      <c r="K785" s="14">
        <v>5000</v>
      </c>
      <c r="L785" s="14" t="s">
        <v>17</v>
      </c>
      <c r="M785" s="14" t="s">
        <v>17</v>
      </c>
      <c r="N785" s="14" t="s">
        <v>17</v>
      </c>
      <c r="O785" s="14" t="s">
        <v>17</v>
      </c>
      <c r="P785" s="14" t="s">
        <v>17</v>
      </c>
      <c r="Q785" s="14" t="s">
        <v>17</v>
      </c>
      <c r="R785" s="14" t="s">
        <v>17</v>
      </c>
      <c r="S785" s="14" t="s">
        <v>17</v>
      </c>
    </row>
    <row r="786" spans="1:19" x14ac:dyDescent="0.2">
      <c r="A786" t="s">
        <v>143</v>
      </c>
      <c r="B786" t="s">
        <v>183</v>
      </c>
      <c r="C786" s="137" t="s">
        <v>17</v>
      </c>
      <c r="D786" s="137" t="s">
        <v>17</v>
      </c>
      <c r="E786">
        <v>1985</v>
      </c>
      <c r="F786">
        <v>4</v>
      </c>
      <c r="G786">
        <v>13</v>
      </c>
      <c r="H786">
        <v>23.47</v>
      </c>
      <c r="I786">
        <v>2.84</v>
      </c>
      <c r="J786" s="14">
        <v>5000</v>
      </c>
      <c r="K786" s="14">
        <v>4400</v>
      </c>
      <c r="L786" s="14" t="s">
        <v>17</v>
      </c>
      <c r="M786" s="14" t="s">
        <v>17</v>
      </c>
      <c r="N786" s="14" t="s">
        <v>17</v>
      </c>
      <c r="O786" s="14" t="s">
        <v>17</v>
      </c>
      <c r="P786" s="14" t="s">
        <v>17</v>
      </c>
      <c r="Q786" s="14" t="s">
        <v>17</v>
      </c>
      <c r="R786" s="14" t="s">
        <v>17</v>
      </c>
      <c r="S786" s="14" t="s">
        <v>17</v>
      </c>
    </row>
    <row r="787" spans="1:19" x14ac:dyDescent="0.2">
      <c r="A787" t="s">
        <v>143</v>
      </c>
      <c r="B787" t="s">
        <v>183</v>
      </c>
      <c r="C787" s="137" t="s">
        <v>17</v>
      </c>
      <c r="D787" s="137" t="s">
        <v>17</v>
      </c>
      <c r="E787">
        <v>1985</v>
      </c>
      <c r="F787">
        <v>4</v>
      </c>
      <c r="G787">
        <v>14</v>
      </c>
      <c r="H787">
        <v>33.270000000000003</v>
      </c>
      <c r="I787">
        <v>2.58</v>
      </c>
      <c r="J787" s="14">
        <v>5100</v>
      </c>
      <c r="K787" s="14">
        <v>5300</v>
      </c>
      <c r="L787" s="14" t="s">
        <v>17</v>
      </c>
      <c r="M787" s="14" t="s">
        <v>17</v>
      </c>
      <c r="N787" s="14" t="s">
        <v>17</v>
      </c>
      <c r="O787" s="14" t="s">
        <v>17</v>
      </c>
      <c r="P787" s="14" t="s">
        <v>17</v>
      </c>
      <c r="Q787" s="14" t="s">
        <v>17</v>
      </c>
      <c r="R787" s="14" t="s">
        <v>17</v>
      </c>
      <c r="S787" s="14" t="s">
        <v>17</v>
      </c>
    </row>
    <row r="788" spans="1:19" x14ac:dyDescent="0.2">
      <c r="A788" t="s">
        <v>143</v>
      </c>
      <c r="B788" t="s">
        <v>183</v>
      </c>
      <c r="C788" s="137" t="s">
        <v>17</v>
      </c>
      <c r="D788" s="137" t="s">
        <v>17</v>
      </c>
      <c r="E788">
        <v>1986</v>
      </c>
      <c r="F788">
        <v>1</v>
      </c>
      <c r="G788">
        <v>1</v>
      </c>
      <c r="H788">
        <v>38.11</v>
      </c>
      <c r="I788" t="s">
        <v>17</v>
      </c>
      <c r="J788" s="14" t="s">
        <v>17</v>
      </c>
      <c r="K788" s="14" t="s">
        <v>17</v>
      </c>
      <c r="L788" s="14">
        <v>5.6</v>
      </c>
      <c r="M788" s="14">
        <v>4</v>
      </c>
      <c r="N788" s="14">
        <v>91</v>
      </c>
      <c r="O788" s="14">
        <v>566</v>
      </c>
      <c r="P788" s="14" t="s">
        <v>17</v>
      </c>
      <c r="Q788" s="14" t="s">
        <v>17</v>
      </c>
      <c r="R788" s="14" t="s">
        <v>17</v>
      </c>
      <c r="S788" s="14">
        <v>6.7</v>
      </c>
    </row>
    <row r="789" spans="1:19" x14ac:dyDescent="0.2">
      <c r="A789" t="s">
        <v>143</v>
      </c>
      <c r="B789" t="s">
        <v>183</v>
      </c>
      <c r="C789" s="137" t="s">
        <v>17</v>
      </c>
      <c r="D789" s="137" t="s">
        <v>17</v>
      </c>
      <c r="E789">
        <v>1986</v>
      </c>
      <c r="F789">
        <v>1</v>
      </c>
      <c r="G789">
        <v>2</v>
      </c>
      <c r="H789">
        <v>38.6</v>
      </c>
      <c r="I789" t="s">
        <v>17</v>
      </c>
      <c r="J789" s="14" t="s">
        <v>17</v>
      </c>
      <c r="K789" s="14" t="s">
        <v>17</v>
      </c>
      <c r="L789" s="14">
        <v>5.8</v>
      </c>
      <c r="M789" s="14">
        <v>12</v>
      </c>
      <c r="N789" s="14">
        <v>63</v>
      </c>
      <c r="O789" s="14">
        <v>751</v>
      </c>
      <c r="P789" s="14" t="s">
        <v>17</v>
      </c>
      <c r="Q789" s="14" t="s">
        <v>17</v>
      </c>
      <c r="R789" s="14" t="s">
        <v>17</v>
      </c>
      <c r="S789" s="14">
        <v>6.8</v>
      </c>
    </row>
    <row r="790" spans="1:19" x14ac:dyDescent="0.2">
      <c r="A790" t="s">
        <v>143</v>
      </c>
      <c r="B790" t="s">
        <v>183</v>
      </c>
      <c r="C790" s="137" t="s">
        <v>17</v>
      </c>
      <c r="D790" s="137" t="s">
        <v>17</v>
      </c>
      <c r="E790">
        <v>1986</v>
      </c>
      <c r="F790">
        <v>1</v>
      </c>
      <c r="G790">
        <v>3</v>
      </c>
      <c r="H790">
        <v>44.41</v>
      </c>
      <c r="I790" t="s">
        <v>17</v>
      </c>
      <c r="J790" s="14" t="s">
        <v>17</v>
      </c>
      <c r="K790" s="14" t="s">
        <v>17</v>
      </c>
      <c r="L790" s="14">
        <v>6</v>
      </c>
      <c r="M790" s="14">
        <v>3</v>
      </c>
      <c r="N790" s="14">
        <v>65</v>
      </c>
      <c r="O790" s="14">
        <v>636</v>
      </c>
      <c r="P790" s="14" t="s">
        <v>17</v>
      </c>
      <c r="Q790" s="14" t="s">
        <v>17</v>
      </c>
      <c r="R790" s="14" t="s">
        <v>17</v>
      </c>
      <c r="S790" s="14">
        <v>6.8</v>
      </c>
    </row>
    <row r="791" spans="1:19" x14ac:dyDescent="0.2">
      <c r="A791" t="s">
        <v>143</v>
      </c>
      <c r="B791" t="s">
        <v>183</v>
      </c>
      <c r="C791" s="137" t="s">
        <v>17</v>
      </c>
      <c r="D791" s="137" t="s">
        <v>17</v>
      </c>
      <c r="E791">
        <v>1986</v>
      </c>
      <c r="F791">
        <v>1</v>
      </c>
      <c r="G791">
        <v>4</v>
      </c>
      <c r="H791">
        <v>39.81</v>
      </c>
      <c r="I791" t="s">
        <v>17</v>
      </c>
      <c r="J791" s="14" t="s">
        <v>17</v>
      </c>
      <c r="K791" s="14" t="s">
        <v>17</v>
      </c>
      <c r="L791" s="14">
        <v>5.9</v>
      </c>
      <c r="M791" s="14">
        <v>15</v>
      </c>
      <c r="N791" s="14">
        <v>148</v>
      </c>
      <c r="O791" s="14">
        <v>704</v>
      </c>
      <c r="P791" s="14" t="s">
        <v>17</v>
      </c>
      <c r="Q791" s="14" t="s">
        <v>17</v>
      </c>
      <c r="R791" s="14" t="s">
        <v>17</v>
      </c>
      <c r="S791" s="14">
        <v>6.9</v>
      </c>
    </row>
    <row r="792" spans="1:19" x14ac:dyDescent="0.2">
      <c r="A792" t="s">
        <v>143</v>
      </c>
      <c r="B792" t="s">
        <v>183</v>
      </c>
      <c r="C792" s="137" t="s">
        <v>17</v>
      </c>
      <c r="D792" s="137" t="s">
        <v>17</v>
      </c>
      <c r="E792">
        <v>1986</v>
      </c>
      <c r="F792">
        <v>1</v>
      </c>
      <c r="G792">
        <v>5</v>
      </c>
      <c r="H792">
        <v>47.07</v>
      </c>
      <c r="I792" t="s">
        <v>17</v>
      </c>
      <c r="J792" s="14" t="s">
        <v>17</v>
      </c>
      <c r="K792" s="14" t="s">
        <v>17</v>
      </c>
      <c r="L792" s="14">
        <v>5.6</v>
      </c>
      <c r="M792" s="14">
        <v>5</v>
      </c>
      <c r="N792" s="14">
        <v>106</v>
      </c>
      <c r="O792" s="14">
        <v>764</v>
      </c>
      <c r="P792" s="14" t="s">
        <v>17</v>
      </c>
      <c r="Q792" s="14" t="s">
        <v>17</v>
      </c>
      <c r="R792" s="14" t="s">
        <v>17</v>
      </c>
      <c r="S792" s="14">
        <v>6.8</v>
      </c>
    </row>
    <row r="793" spans="1:19" x14ac:dyDescent="0.2">
      <c r="A793" t="s">
        <v>143</v>
      </c>
      <c r="B793" t="s">
        <v>183</v>
      </c>
      <c r="C793" s="137" t="s">
        <v>17</v>
      </c>
      <c r="D793" s="137" t="s">
        <v>17</v>
      </c>
      <c r="E793">
        <v>1986</v>
      </c>
      <c r="F793">
        <v>1</v>
      </c>
      <c r="G793">
        <v>6</v>
      </c>
      <c r="H793">
        <v>43.8</v>
      </c>
      <c r="I793" t="s">
        <v>17</v>
      </c>
      <c r="J793" s="14" t="s">
        <v>17</v>
      </c>
      <c r="K793" s="14" t="s">
        <v>17</v>
      </c>
      <c r="L793" s="14">
        <v>5.5</v>
      </c>
      <c r="M793" s="14">
        <v>8</v>
      </c>
      <c r="N793" s="14">
        <v>79</v>
      </c>
      <c r="O793" s="14">
        <v>654</v>
      </c>
      <c r="P793" s="14" t="s">
        <v>17</v>
      </c>
      <c r="Q793" s="14" t="s">
        <v>17</v>
      </c>
      <c r="R793" s="14" t="s">
        <v>17</v>
      </c>
      <c r="S793" s="14">
        <v>6.8</v>
      </c>
    </row>
    <row r="794" spans="1:19" x14ac:dyDescent="0.2">
      <c r="A794" t="s">
        <v>143</v>
      </c>
      <c r="B794" t="s">
        <v>183</v>
      </c>
      <c r="C794" s="137" t="s">
        <v>17</v>
      </c>
      <c r="D794" s="137" t="s">
        <v>17</v>
      </c>
      <c r="E794">
        <v>1986</v>
      </c>
      <c r="F794">
        <v>1</v>
      </c>
      <c r="G794">
        <v>7</v>
      </c>
      <c r="H794">
        <v>48.16</v>
      </c>
      <c r="I794" t="s">
        <v>17</v>
      </c>
      <c r="J794" s="14" t="s">
        <v>17</v>
      </c>
      <c r="K794" s="14" t="s">
        <v>17</v>
      </c>
      <c r="L794" s="14">
        <v>5.2</v>
      </c>
      <c r="M794" s="14">
        <v>19</v>
      </c>
      <c r="N794" s="14">
        <v>108</v>
      </c>
      <c r="O794" s="14">
        <v>786</v>
      </c>
      <c r="P794" s="14" t="s">
        <v>17</v>
      </c>
      <c r="Q794" s="14" t="s">
        <v>17</v>
      </c>
      <c r="R794" s="14" t="s">
        <v>17</v>
      </c>
      <c r="S794" s="14">
        <v>6.7</v>
      </c>
    </row>
    <row r="795" spans="1:19" x14ac:dyDescent="0.2">
      <c r="A795" t="s">
        <v>143</v>
      </c>
      <c r="B795" t="s">
        <v>183</v>
      </c>
      <c r="C795" s="137" t="s">
        <v>17</v>
      </c>
      <c r="D795" s="137" t="s">
        <v>17</v>
      </c>
      <c r="E795">
        <v>1986</v>
      </c>
      <c r="F795">
        <v>1</v>
      </c>
      <c r="G795">
        <v>8</v>
      </c>
      <c r="H795">
        <v>38.840000000000003</v>
      </c>
      <c r="I795" t="s">
        <v>17</v>
      </c>
      <c r="J795" s="14" t="s">
        <v>17</v>
      </c>
      <c r="K795" s="14" t="s">
        <v>17</v>
      </c>
      <c r="L795" s="14">
        <v>5.0999999999999996</v>
      </c>
      <c r="M795" s="14">
        <v>25</v>
      </c>
      <c r="N795" s="14">
        <v>48</v>
      </c>
      <c r="O795" s="14">
        <v>744</v>
      </c>
      <c r="P795" s="14" t="s">
        <v>17</v>
      </c>
      <c r="Q795" s="14" t="s">
        <v>17</v>
      </c>
      <c r="R795" s="14" t="s">
        <v>17</v>
      </c>
      <c r="S795" s="14">
        <v>6.7</v>
      </c>
    </row>
    <row r="796" spans="1:19" x14ac:dyDescent="0.2">
      <c r="A796" t="s">
        <v>143</v>
      </c>
      <c r="B796" t="s">
        <v>183</v>
      </c>
      <c r="C796" s="137" t="s">
        <v>17</v>
      </c>
      <c r="D796" s="137" t="s">
        <v>17</v>
      </c>
      <c r="E796">
        <v>1986</v>
      </c>
      <c r="F796">
        <v>1</v>
      </c>
      <c r="G796">
        <v>9</v>
      </c>
      <c r="H796">
        <v>44.29</v>
      </c>
      <c r="I796" t="s">
        <v>17</v>
      </c>
      <c r="J796" s="14" t="s">
        <v>17</v>
      </c>
      <c r="K796" s="14" t="s">
        <v>17</v>
      </c>
      <c r="L796" s="14">
        <v>5.4</v>
      </c>
      <c r="M796" s="14">
        <v>17</v>
      </c>
      <c r="N796" s="14">
        <v>77</v>
      </c>
      <c r="O796" s="14">
        <v>777</v>
      </c>
      <c r="P796" s="14" t="s">
        <v>17</v>
      </c>
      <c r="Q796" s="14" t="s">
        <v>17</v>
      </c>
      <c r="R796" s="14" t="s">
        <v>17</v>
      </c>
      <c r="S796" s="14">
        <v>6.8</v>
      </c>
    </row>
    <row r="797" spans="1:19" x14ac:dyDescent="0.2">
      <c r="A797" t="s">
        <v>143</v>
      </c>
      <c r="B797" t="s">
        <v>183</v>
      </c>
      <c r="C797" s="137" t="s">
        <v>17</v>
      </c>
      <c r="D797" s="137" t="s">
        <v>17</v>
      </c>
      <c r="E797">
        <v>1986</v>
      </c>
      <c r="F797">
        <v>1</v>
      </c>
      <c r="G797">
        <v>10</v>
      </c>
      <c r="H797">
        <v>45.13</v>
      </c>
      <c r="I797" t="s">
        <v>17</v>
      </c>
      <c r="J797" s="14" t="s">
        <v>17</v>
      </c>
      <c r="K797" s="14" t="s">
        <v>17</v>
      </c>
      <c r="L797" s="14">
        <v>5.5</v>
      </c>
      <c r="M797" s="14">
        <v>8</v>
      </c>
      <c r="N797" s="14">
        <v>88</v>
      </c>
      <c r="O797" s="14">
        <v>767</v>
      </c>
      <c r="P797" s="14" t="s">
        <v>17</v>
      </c>
      <c r="Q797" s="14" t="s">
        <v>17</v>
      </c>
      <c r="R797" s="14" t="s">
        <v>17</v>
      </c>
      <c r="S797" s="14">
        <v>6.7</v>
      </c>
    </row>
    <row r="798" spans="1:19" x14ac:dyDescent="0.2">
      <c r="A798" t="s">
        <v>143</v>
      </c>
      <c r="B798" t="s">
        <v>183</v>
      </c>
      <c r="C798" s="137" t="s">
        <v>17</v>
      </c>
      <c r="D798" s="137" t="s">
        <v>17</v>
      </c>
      <c r="E798">
        <v>1986</v>
      </c>
      <c r="F798">
        <v>1</v>
      </c>
      <c r="G798">
        <v>11</v>
      </c>
      <c r="H798">
        <v>42.95</v>
      </c>
      <c r="I798" t="s">
        <v>17</v>
      </c>
      <c r="J798" s="14" t="s">
        <v>17</v>
      </c>
      <c r="K798" s="14" t="s">
        <v>17</v>
      </c>
      <c r="L798" s="14">
        <v>5.7</v>
      </c>
      <c r="M798" s="14">
        <v>16</v>
      </c>
      <c r="N798" s="14">
        <v>198</v>
      </c>
      <c r="O798" s="14">
        <v>819</v>
      </c>
      <c r="P798" s="14" t="s">
        <v>17</v>
      </c>
      <c r="Q798" s="14" t="s">
        <v>17</v>
      </c>
      <c r="R798" s="14" t="s">
        <v>17</v>
      </c>
      <c r="S798" s="14">
        <v>6.8</v>
      </c>
    </row>
    <row r="799" spans="1:19" x14ac:dyDescent="0.2">
      <c r="A799" t="s">
        <v>143</v>
      </c>
      <c r="B799" t="s">
        <v>183</v>
      </c>
      <c r="C799" s="137" t="s">
        <v>17</v>
      </c>
      <c r="D799" s="137" t="s">
        <v>17</v>
      </c>
      <c r="E799">
        <v>1986</v>
      </c>
      <c r="F799">
        <v>1</v>
      </c>
      <c r="G799">
        <v>12</v>
      </c>
      <c r="H799">
        <v>47.31</v>
      </c>
      <c r="I799" t="s">
        <v>17</v>
      </c>
      <c r="J799" s="14" t="s">
        <v>17</v>
      </c>
      <c r="K799" s="14" t="s">
        <v>17</v>
      </c>
      <c r="L799" s="14">
        <v>5.5</v>
      </c>
      <c r="M799" s="14">
        <v>19</v>
      </c>
      <c r="N799" s="14">
        <v>198</v>
      </c>
      <c r="O799" s="14">
        <v>697</v>
      </c>
      <c r="P799" s="14" t="s">
        <v>17</v>
      </c>
      <c r="Q799" s="14" t="s">
        <v>17</v>
      </c>
      <c r="R799" s="14" t="s">
        <v>17</v>
      </c>
      <c r="S799" s="14">
        <v>6.7</v>
      </c>
    </row>
    <row r="800" spans="1:19" x14ac:dyDescent="0.2">
      <c r="A800" t="s">
        <v>143</v>
      </c>
      <c r="B800" t="s">
        <v>183</v>
      </c>
      <c r="C800" s="137" t="s">
        <v>17</v>
      </c>
      <c r="D800" s="137" t="s">
        <v>17</v>
      </c>
      <c r="E800">
        <v>1986</v>
      </c>
      <c r="F800">
        <v>1</v>
      </c>
      <c r="G800">
        <v>13</v>
      </c>
      <c r="H800">
        <v>44.29</v>
      </c>
      <c r="I800" t="s">
        <v>17</v>
      </c>
      <c r="J800" s="14" t="s">
        <v>17</v>
      </c>
      <c r="K800" s="14" t="s">
        <v>17</v>
      </c>
      <c r="L800" s="14">
        <v>5.5</v>
      </c>
      <c r="M800" s="14">
        <v>4</v>
      </c>
      <c r="N800" s="14">
        <v>146</v>
      </c>
      <c r="O800" s="14">
        <v>724</v>
      </c>
      <c r="P800" s="14" t="s">
        <v>17</v>
      </c>
      <c r="Q800" s="14" t="s">
        <v>17</v>
      </c>
      <c r="R800" s="14" t="s">
        <v>17</v>
      </c>
      <c r="S800" s="14">
        <v>6.7</v>
      </c>
    </row>
    <row r="801" spans="1:19" x14ac:dyDescent="0.2">
      <c r="A801" t="s">
        <v>143</v>
      </c>
      <c r="B801" t="s">
        <v>183</v>
      </c>
      <c r="C801" s="137" t="s">
        <v>17</v>
      </c>
      <c r="D801" s="137" t="s">
        <v>17</v>
      </c>
      <c r="E801">
        <v>1986</v>
      </c>
      <c r="F801">
        <v>1</v>
      </c>
      <c r="G801">
        <v>14</v>
      </c>
      <c r="H801">
        <v>43.56</v>
      </c>
      <c r="I801" t="s">
        <v>17</v>
      </c>
      <c r="J801" s="14" t="s">
        <v>17</v>
      </c>
      <c r="K801" s="14" t="s">
        <v>17</v>
      </c>
      <c r="L801" s="14">
        <v>5.4</v>
      </c>
      <c r="M801" s="14">
        <v>10</v>
      </c>
      <c r="N801" s="14">
        <v>110</v>
      </c>
      <c r="O801" s="14">
        <v>692</v>
      </c>
      <c r="P801" s="14" t="s">
        <v>17</v>
      </c>
      <c r="Q801" s="14" t="s">
        <v>17</v>
      </c>
      <c r="R801" s="14" t="s">
        <v>17</v>
      </c>
      <c r="S801" s="14">
        <v>6.7</v>
      </c>
    </row>
    <row r="802" spans="1:19" x14ac:dyDescent="0.2">
      <c r="A802" t="s">
        <v>143</v>
      </c>
      <c r="B802" t="s">
        <v>183</v>
      </c>
      <c r="C802" s="137" t="s">
        <v>17</v>
      </c>
      <c r="D802" s="137" t="s">
        <v>17</v>
      </c>
      <c r="E802">
        <v>1986</v>
      </c>
      <c r="F802">
        <v>2</v>
      </c>
      <c r="G802">
        <v>1</v>
      </c>
      <c r="H802">
        <v>38.6</v>
      </c>
      <c r="I802" t="s">
        <v>17</v>
      </c>
      <c r="J802" s="14" t="s">
        <v>17</v>
      </c>
      <c r="K802" s="14" t="s">
        <v>17</v>
      </c>
      <c r="L802" s="14">
        <v>5.7</v>
      </c>
      <c r="M802" s="14">
        <v>6</v>
      </c>
      <c r="N802" s="14">
        <v>90</v>
      </c>
      <c r="O802" s="14">
        <v>597</v>
      </c>
      <c r="P802" s="14" t="s">
        <v>17</v>
      </c>
      <c r="Q802" s="14" t="s">
        <v>17</v>
      </c>
      <c r="R802" s="14" t="s">
        <v>17</v>
      </c>
      <c r="S802" s="14">
        <v>6.8</v>
      </c>
    </row>
    <row r="803" spans="1:19" x14ac:dyDescent="0.2">
      <c r="A803" t="s">
        <v>143</v>
      </c>
      <c r="B803" t="s">
        <v>183</v>
      </c>
      <c r="C803" s="137" t="s">
        <v>17</v>
      </c>
      <c r="D803" s="137" t="s">
        <v>17</v>
      </c>
      <c r="E803">
        <v>1986</v>
      </c>
      <c r="F803">
        <v>2</v>
      </c>
      <c r="G803">
        <v>2</v>
      </c>
      <c r="H803">
        <v>41.5</v>
      </c>
      <c r="I803" t="s">
        <v>17</v>
      </c>
      <c r="J803" s="14" t="s">
        <v>17</v>
      </c>
      <c r="K803" s="14" t="s">
        <v>17</v>
      </c>
      <c r="L803" s="14">
        <v>5.7</v>
      </c>
      <c r="M803" s="14">
        <v>11</v>
      </c>
      <c r="N803" s="14">
        <v>119</v>
      </c>
      <c r="O803" s="14">
        <v>774</v>
      </c>
      <c r="P803" s="14" t="s">
        <v>17</v>
      </c>
      <c r="Q803" s="14" t="s">
        <v>17</v>
      </c>
      <c r="R803" s="14" t="s">
        <v>17</v>
      </c>
      <c r="S803" s="14">
        <v>6.8</v>
      </c>
    </row>
    <row r="804" spans="1:19" x14ac:dyDescent="0.2">
      <c r="A804" t="s">
        <v>143</v>
      </c>
      <c r="B804" t="s">
        <v>183</v>
      </c>
      <c r="C804" s="137" t="s">
        <v>17</v>
      </c>
      <c r="D804" s="137" t="s">
        <v>17</v>
      </c>
      <c r="E804">
        <v>1986</v>
      </c>
      <c r="F804">
        <v>2</v>
      </c>
      <c r="G804">
        <v>3</v>
      </c>
      <c r="H804">
        <v>40.53</v>
      </c>
      <c r="I804" t="s">
        <v>17</v>
      </c>
      <c r="J804" s="14" t="s">
        <v>17</v>
      </c>
      <c r="K804" s="14" t="s">
        <v>17</v>
      </c>
      <c r="L804" s="14">
        <v>5.7</v>
      </c>
      <c r="M804" s="14">
        <v>18</v>
      </c>
      <c r="N804" s="14">
        <v>79</v>
      </c>
      <c r="O804" s="14">
        <v>672</v>
      </c>
      <c r="P804" s="14" t="s">
        <v>17</v>
      </c>
      <c r="Q804" s="14" t="s">
        <v>17</v>
      </c>
      <c r="R804" s="14" t="s">
        <v>17</v>
      </c>
      <c r="S804" s="14">
        <v>6.9</v>
      </c>
    </row>
    <row r="805" spans="1:19" x14ac:dyDescent="0.2">
      <c r="A805" t="s">
        <v>143</v>
      </c>
      <c r="B805" t="s">
        <v>183</v>
      </c>
      <c r="C805" s="137" t="s">
        <v>17</v>
      </c>
      <c r="D805" s="137" t="s">
        <v>17</v>
      </c>
      <c r="E805">
        <v>1986</v>
      </c>
      <c r="F805">
        <v>2</v>
      </c>
      <c r="G805">
        <v>4</v>
      </c>
      <c r="H805">
        <v>44.29</v>
      </c>
      <c r="I805" t="s">
        <v>17</v>
      </c>
      <c r="J805" s="14" t="s">
        <v>17</v>
      </c>
      <c r="K805" s="14" t="s">
        <v>17</v>
      </c>
      <c r="L805" s="14">
        <v>5.5</v>
      </c>
      <c r="M805" s="14">
        <v>12</v>
      </c>
      <c r="N805" s="14">
        <v>62</v>
      </c>
      <c r="O805" s="14">
        <v>765</v>
      </c>
      <c r="P805" s="14" t="s">
        <v>17</v>
      </c>
      <c r="Q805" s="14" t="s">
        <v>17</v>
      </c>
      <c r="R805" s="14" t="s">
        <v>17</v>
      </c>
      <c r="S805" s="14">
        <v>6.8</v>
      </c>
    </row>
    <row r="806" spans="1:19" x14ac:dyDescent="0.2">
      <c r="A806" t="s">
        <v>143</v>
      </c>
      <c r="B806" t="s">
        <v>183</v>
      </c>
      <c r="C806" s="137" t="s">
        <v>17</v>
      </c>
      <c r="D806" s="137" t="s">
        <v>17</v>
      </c>
      <c r="E806">
        <v>1986</v>
      </c>
      <c r="F806">
        <v>2</v>
      </c>
      <c r="G806">
        <v>5</v>
      </c>
      <c r="H806">
        <v>42.83</v>
      </c>
      <c r="I806" t="s">
        <v>17</v>
      </c>
      <c r="J806" s="14" t="s">
        <v>17</v>
      </c>
      <c r="K806" s="14" t="s">
        <v>17</v>
      </c>
      <c r="L806" s="14">
        <v>5.5</v>
      </c>
      <c r="M806" s="14">
        <v>6</v>
      </c>
      <c r="N806" s="14">
        <v>76</v>
      </c>
      <c r="O806" s="14">
        <v>691</v>
      </c>
      <c r="P806" s="14" t="s">
        <v>17</v>
      </c>
      <c r="Q806" s="14" t="s">
        <v>17</v>
      </c>
      <c r="R806" s="14" t="s">
        <v>17</v>
      </c>
      <c r="S806" s="14">
        <v>6.7</v>
      </c>
    </row>
    <row r="807" spans="1:19" x14ac:dyDescent="0.2">
      <c r="A807" t="s">
        <v>143</v>
      </c>
      <c r="B807" t="s">
        <v>183</v>
      </c>
      <c r="C807" s="137" t="s">
        <v>17</v>
      </c>
      <c r="D807" s="137" t="s">
        <v>17</v>
      </c>
      <c r="E807">
        <v>1986</v>
      </c>
      <c r="F807">
        <v>2</v>
      </c>
      <c r="G807">
        <v>6</v>
      </c>
      <c r="H807">
        <v>45.74</v>
      </c>
      <c r="I807" t="s">
        <v>17</v>
      </c>
      <c r="J807" s="14" t="s">
        <v>17</v>
      </c>
      <c r="K807" s="14" t="s">
        <v>17</v>
      </c>
      <c r="L807" s="14">
        <v>5.4</v>
      </c>
      <c r="M807" s="14">
        <v>28</v>
      </c>
      <c r="N807" s="14">
        <v>88</v>
      </c>
      <c r="O807" s="14">
        <v>758</v>
      </c>
      <c r="P807" s="14" t="s">
        <v>17</v>
      </c>
      <c r="Q807" s="14" t="s">
        <v>17</v>
      </c>
      <c r="R807" s="14" t="s">
        <v>17</v>
      </c>
      <c r="S807" s="14">
        <v>6.8</v>
      </c>
    </row>
    <row r="808" spans="1:19" x14ac:dyDescent="0.2">
      <c r="A808" t="s">
        <v>143</v>
      </c>
      <c r="B808" t="s">
        <v>183</v>
      </c>
      <c r="C808" s="137" t="s">
        <v>17</v>
      </c>
      <c r="D808" s="137" t="s">
        <v>17</v>
      </c>
      <c r="E808">
        <v>1986</v>
      </c>
      <c r="F808">
        <v>2</v>
      </c>
      <c r="G808">
        <v>7</v>
      </c>
      <c r="H808">
        <v>45.98</v>
      </c>
      <c r="I808" t="s">
        <v>17</v>
      </c>
      <c r="J808" s="14" t="s">
        <v>17</v>
      </c>
      <c r="K808" s="14" t="s">
        <v>17</v>
      </c>
      <c r="L808" s="14">
        <v>5.3</v>
      </c>
      <c r="M808" s="14">
        <v>12</v>
      </c>
      <c r="N808" s="14">
        <v>126</v>
      </c>
      <c r="O808" s="14">
        <v>773</v>
      </c>
      <c r="P808" s="14" t="s">
        <v>17</v>
      </c>
      <c r="Q808" s="14" t="s">
        <v>17</v>
      </c>
      <c r="R808" s="14" t="s">
        <v>17</v>
      </c>
      <c r="S808" s="14">
        <v>6.6</v>
      </c>
    </row>
    <row r="809" spans="1:19" x14ac:dyDescent="0.2">
      <c r="A809" t="s">
        <v>143</v>
      </c>
      <c r="B809" t="s">
        <v>183</v>
      </c>
      <c r="C809" s="137" t="s">
        <v>17</v>
      </c>
      <c r="D809" s="137" t="s">
        <v>17</v>
      </c>
      <c r="E809">
        <v>1986</v>
      </c>
      <c r="F809">
        <v>2</v>
      </c>
      <c r="G809">
        <v>8</v>
      </c>
      <c r="H809">
        <v>41.62</v>
      </c>
      <c r="I809" t="s">
        <v>17</v>
      </c>
      <c r="J809" s="14" t="s">
        <v>17</v>
      </c>
      <c r="K809" s="14" t="s">
        <v>17</v>
      </c>
      <c r="L809" s="14">
        <v>5.7</v>
      </c>
      <c r="M809" s="14">
        <v>10</v>
      </c>
      <c r="N809" s="14">
        <v>69</v>
      </c>
      <c r="O809" s="14">
        <v>801</v>
      </c>
      <c r="P809" s="14" t="s">
        <v>17</v>
      </c>
      <c r="Q809" s="14" t="s">
        <v>17</v>
      </c>
      <c r="R809" s="14" t="s">
        <v>17</v>
      </c>
      <c r="S809" s="14">
        <v>6.7</v>
      </c>
    </row>
    <row r="810" spans="1:19" x14ac:dyDescent="0.2">
      <c r="A810" t="s">
        <v>143</v>
      </c>
      <c r="B810" t="s">
        <v>183</v>
      </c>
      <c r="C810" s="137" t="s">
        <v>17</v>
      </c>
      <c r="D810" s="137" t="s">
        <v>17</v>
      </c>
      <c r="E810">
        <v>1986</v>
      </c>
      <c r="F810">
        <v>2</v>
      </c>
      <c r="G810">
        <v>9</v>
      </c>
      <c r="H810">
        <v>45.37</v>
      </c>
      <c r="I810" t="s">
        <v>17</v>
      </c>
      <c r="J810" s="14" t="s">
        <v>17</v>
      </c>
      <c r="K810" s="14" t="s">
        <v>17</v>
      </c>
      <c r="L810" s="14">
        <v>5.5</v>
      </c>
      <c r="M810" s="14">
        <v>1</v>
      </c>
      <c r="N810" s="14">
        <v>103</v>
      </c>
      <c r="O810" s="14">
        <v>795</v>
      </c>
      <c r="P810" s="14" t="s">
        <v>17</v>
      </c>
      <c r="Q810" s="14" t="s">
        <v>17</v>
      </c>
      <c r="R810" s="14" t="s">
        <v>17</v>
      </c>
      <c r="S810" s="14">
        <v>6.7</v>
      </c>
    </row>
    <row r="811" spans="1:19" x14ac:dyDescent="0.2">
      <c r="A811" t="s">
        <v>143</v>
      </c>
      <c r="B811" t="s">
        <v>183</v>
      </c>
      <c r="C811" s="137" t="s">
        <v>17</v>
      </c>
      <c r="D811" s="137" t="s">
        <v>17</v>
      </c>
      <c r="E811">
        <v>1986</v>
      </c>
      <c r="F811">
        <v>2</v>
      </c>
      <c r="G811">
        <v>10</v>
      </c>
      <c r="H811">
        <v>47.67</v>
      </c>
      <c r="I811" t="s">
        <v>17</v>
      </c>
      <c r="J811" s="14" t="s">
        <v>17</v>
      </c>
      <c r="K811" s="14" t="s">
        <v>17</v>
      </c>
      <c r="L811" s="14">
        <v>5.5</v>
      </c>
      <c r="M811" s="14">
        <v>3</v>
      </c>
      <c r="N811" s="14">
        <v>141</v>
      </c>
      <c r="O811" s="14">
        <v>754</v>
      </c>
      <c r="P811" s="14" t="s">
        <v>17</v>
      </c>
      <c r="Q811" s="14" t="s">
        <v>17</v>
      </c>
      <c r="R811" s="14" t="s">
        <v>17</v>
      </c>
      <c r="S811" s="14">
        <v>6.7</v>
      </c>
    </row>
    <row r="812" spans="1:19" x14ac:dyDescent="0.2">
      <c r="A812" t="s">
        <v>143</v>
      </c>
      <c r="B812" t="s">
        <v>183</v>
      </c>
      <c r="C812" s="137" t="s">
        <v>17</v>
      </c>
      <c r="D812" s="137" t="s">
        <v>17</v>
      </c>
      <c r="E812">
        <v>1986</v>
      </c>
      <c r="F812">
        <v>2</v>
      </c>
      <c r="G812">
        <v>11</v>
      </c>
      <c r="H812">
        <v>50.09</v>
      </c>
      <c r="I812" t="s">
        <v>17</v>
      </c>
      <c r="J812" s="14" t="s">
        <v>17</v>
      </c>
      <c r="K812" s="14" t="s">
        <v>17</v>
      </c>
      <c r="L812" s="14">
        <v>5.5</v>
      </c>
      <c r="M812" s="14">
        <v>22</v>
      </c>
      <c r="N812" s="14">
        <v>174</v>
      </c>
      <c r="O812" s="14">
        <v>710</v>
      </c>
      <c r="P812" s="14" t="s">
        <v>17</v>
      </c>
      <c r="Q812" s="14" t="s">
        <v>17</v>
      </c>
      <c r="R812" s="14" t="s">
        <v>17</v>
      </c>
      <c r="S812" s="14">
        <v>6.7</v>
      </c>
    </row>
    <row r="813" spans="1:19" x14ac:dyDescent="0.2">
      <c r="A813" t="s">
        <v>143</v>
      </c>
      <c r="B813" t="s">
        <v>183</v>
      </c>
      <c r="C813" s="137" t="s">
        <v>17</v>
      </c>
      <c r="D813" s="137" t="s">
        <v>17</v>
      </c>
      <c r="E813">
        <v>1986</v>
      </c>
      <c r="F813">
        <v>2</v>
      </c>
      <c r="G813">
        <v>12</v>
      </c>
      <c r="H813">
        <v>45.62</v>
      </c>
      <c r="I813" t="s">
        <v>17</v>
      </c>
      <c r="J813" s="14" t="s">
        <v>17</v>
      </c>
      <c r="K813" s="14" t="s">
        <v>17</v>
      </c>
      <c r="L813" s="14">
        <v>5.3</v>
      </c>
      <c r="M813" s="14">
        <v>21</v>
      </c>
      <c r="N813" s="14">
        <v>149</v>
      </c>
      <c r="O813" s="14">
        <v>722</v>
      </c>
      <c r="P813" s="14" t="s">
        <v>17</v>
      </c>
      <c r="Q813" s="14" t="s">
        <v>17</v>
      </c>
      <c r="R813" s="14" t="s">
        <v>17</v>
      </c>
      <c r="S813" s="14">
        <v>6.7</v>
      </c>
    </row>
    <row r="814" spans="1:19" x14ac:dyDescent="0.2">
      <c r="A814" t="s">
        <v>143</v>
      </c>
      <c r="B814" t="s">
        <v>183</v>
      </c>
      <c r="C814" s="137" t="s">
        <v>17</v>
      </c>
      <c r="D814" s="137" t="s">
        <v>17</v>
      </c>
      <c r="E814">
        <v>1986</v>
      </c>
      <c r="F814">
        <v>2</v>
      </c>
      <c r="G814">
        <v>13</v>
      </c>
      <c r="H814">
        <v>45.5</v>
      </c>
      <c r="I814" t="s">
        <v>17</v>
      </c>
      <c r="J814" s="14" t="s">
        <v>17</v>
      </c>
      <c r="K814" s="14" t="s">
        <v>17</v>
      </c>
      <c r="L814" s="14">
        <v>5.3</v>
      </c>
      <c r="M814" s="14">
        <v>8</v>
      </c>
      <c r="N814" s="14">
        <v>191</v>
      </c>
      <c r="O814" s="14">
        <v>714</v>
      </c>
      <c r="P814" s="14" t="s">
        <v>17</v>
      </c>
      <c r="Q814" s="14" t="s">
        <v>17</v>
      </c>
      <c r="R814" s="14" t="s">
        <v>17</v>
      </c>
      <c r="S814" s="14">
        <v>6.6</v>
      </c>
    </row>
    <row r="815" spans="1:19" x14ac:dyDescent="0.2">
      <c r="A815" t="s">
        <v>143</v>
      </c>
      <c r="B815" t="s">
        <v>183</v>
      </c>
      <c r="C815" s="137" t="s">
        <v>17</v>
      </c>
      <c r="D815" s="137" t="s">
        <v>17</v>
      </c>
      <c r="E815">
        <v>1986</v>
      </c>
      <c r="F815">
        <v>2</v>
      </c>
      <c r="G815">
        <v>14</v>
      </c>
      <c r="H815">
        <v>46.34</v>
      </c>
      <c r="I815" t="s">
        <v>17</v>
      </c>
      <c r="J815" s="14" t="s">
        <v>17</v>
      </c>
      <c r="K815" s="14" t="s">
        <v>17</v>
      </c>
      <c r="L815" s="14">
        <v>5.3</v>
      </c>
      <c r="M815" s="14">
        <v>3</v>
      </c>
      <c r="N815" s="14">
        <v>117</v>
      </c>
      <c r="O815" s="14">
        <v>802</v>
      </c>
      <c r="P815" s="14" t="s">
        <v>17</v>
      </c>
      <c r="Q815" s="14" t="s">
        <v>17</v>
      </c>
      <c r="R815" s="14" t="s">
        <v>17</v>
      </c>
      <c r="S815" s="14">
        <v>6.6</v>
      </c>
    </row>
    <row r="816" spans="1:19" x14ac:dyDescent="0.2">
      <c r="A816" t="s">
        <v>143</v>
      </c>
      <c r="B816" t="s">
        <v>183</v>
      </c>
      <c r="C816" s="137" t="s">
        <v>17</v>
      </c>
      <c r="D816" s="137" t="s">
        <v>17</v>
      </c>
      <c r="E816">
        <v>1986</v>
      </c>
      <c r="F816">
        <v>3</v>
      </c>
      <c r="G816">
        <v>1</v>
      </c>
      <c r="H816">
        <v>36.299999999999997</v>
      </c>
      <c r="I816" t="s">
        <v>17</v>
      </c>
      <c r="J816" s="14" t="s">
        <v>17</v>
      </c>
      <c r="K816" s="14" t="s">
        <v>17</v>
      </c>
      <c r="L816" s="14">
        <v>5.5</v>
      </c>
      <c r="M816" s="14">
        <v>6</v>
      </c>
      <c r="N816" s="14">
        <v>34</v>
      </c>
      <c r="O816" s="14">
        <v>624</v>
      </c>
      <c r="P816" s="14" t="s">
        <v>17</v>
      </c>
      <c r="Q816" s="14" t="s">
        <v>17</v>
      </c>
      <c r="R816" s="14" t="s">
        <v>17</v>
      </c>
      <c r="S816" s="14">
        <v>6.8</v>
      </c>
    </row>
    <row r="817" spans="1:19" x14ac:dyDescent="0.2">
      <c r="A817" t="s">
        <v>143</v>
      </c>
      <c r="B817" t="s">
        <v>183</v>
      </c>
      <c r="C817" s="137" t="s">
        <v>17</v>
      </c>
      <c r="D817" s="137" t="s">
        <v>17</v>
      </c>
      <c r="E817">
        <v>1986</v>
      </c>
      <c r="F817">
        <v>3</v>
      </c>
      <c r="G817">
        <v>2</v>
      </c>
      <c r="H817">
        <v>38.96</v>
      </c>
      <c r="I817" t="s">
        <v>17</v>
      </c>
      <c r="J817" s="14" t="s">
        <v>17</v>
      </c>
      <c r="K817" s="14" t="s">
        <v>17</v>
      </c>
      <c r="L817" s="14">
        <v>5.7</v>
      </c>
      <c r="M817" s="14">
        <v>15</v>
      </c>
      <c r="N817" s="14">
        <v>83</v>
      </c>
      <c r="O817" s="14">
        <v>706</v>
      </c>
      <c r="P817" s="14" t="s">
        <v>17</v>
      </c>
      <c r="Q817" s="14" t="s">
        <v>17</v>
      </c>
      <c r="R817" s="14" t="s">
        <v>17</v>
      </c>
      <c r="S817" s="14">
        <v>6.8</v>
      </c>
    </row>
    <row r="818" spans="1:19" x14ac:dyDescent="0.2">
      <c r="A818" t="s">
        <v>143</v>
      </c>
      <c r="B818" t="s">
        <v>183</v>
      </c>
      <c r="C818" s="137" t="s">
        <v>17</v>
      </c>
      <c r="D818" s="137" t="s">
        <v>17</v>
      </c>
      <c r="E818">
        <v>1986</v>
      </c>
      <c r="F818">
        <v>3</v>
      </c>
      <c r="G818">
        <v>3</v>
      </c>
      <c r="H818">
        <v>44.41</v>
      </c>
      <c r="I818" t="s">
        <v>17</v>
      </c>
      <c r="J818" s="14" t="s">
        <v>17</v>
      </c>
      <c r="K818" s="14" t="s">
        <v>17</v>
      </c>
      <c r="L818" s="14">
        <v>5.6</v>
      </c>
      <c r="M818" s="14">
        <v>1</v>
      </c>
      <c r="N818" s="14">
        <v>162</v>
      </c>
      <c r="O818" s="14">
        <v>849</v>
      </c>
      <c r="P818" s="14" t="s">
        <v>17</v>
      </c>
      <c r="Q818" s="14" t="s">
        <v>17</v>
      </c>
      <c r="R818" s="14" t="s">
        <v>17</v>
      </c>
      <c r="S818" s="14">
        <v>6.7</v>
      </c>
    </row>
    <row r="819" spans="1:19" x14ac:dyDescent="0.2">
      <c r="A819" t="s">
        <v>143</v>
      </c>
      <c r="B819" t="s">
        <v>183</v>
      </c>
      <c r="C819" s="137" t="s">
        <v>17</v>
      </c>
      <c r="D819" s="137" t="s">
        <v>17</v>
      </c>
      <c r="E819">
        <v>1986</v>
      </c>
      <c r="F819">
        <v>3</v>
      </c>
      <c r="G819">
        <v>4</v>
      </c>
      <c r="H819">
        <v>46.1</v>
      </c>
      <c r="I819" t="s">
        <v>17</v>
      </c>
      <c r="J819" s="14" t="s">
        <v>17</v>
      </c>
      <c r="K819" s="14" t="s">
        <v>17</v>
      </c>
      <c r="L819" s="14">
        <v>5.3</v>
      </c>
      <c r="M819" s="14">
        <v>18</v>
      </c>
      <c r="N819" s="14">
        <v>174</v>
      </c>
      <c r="O819" s="14">
        <v>913</v>
      </c>
      <c r="P819" s="14" t="s">
        <v>17</v>
      </c>
      <c r="Q819" s="14" t="s">
        <v>17</v>
      </c>
      <c r="R819" s="14" t="s">
        <v>17</v>
      </c>
      <c r="S819" s="14">
        <v>6.7</v>
      </c>
    </row>
    <row r="820" spans="1:19" x14ac:dyDescent="0.2">
      <c r="A820" t="s">
        <v>143</v>
      </c>
      <c r="B820" t="s">
        <v>183</v>
      </c>
      <c r="C820" s="137" t="s">
        <v>17</v>
      </c>
      <c r="D820" s="137" t="s">
        <v>17</v>
      </c>
      <c r="E820">
        <v>1986</v>
      </c>
      <c r="F820">
        <v>3</v>
      </c>
      <c r="G820">
        <v>5</v>
      </c>
      <c r="H820">
        <v>42.11</v>
      </c>
      <c r="I820" t="s">
        <v>17</v>
      </c>
      <c r="J820" s="14" t="s">
        <v>17</v>
      </c>
      <c r="K820" s="14" t="s">
        <v>17</v>
      </c>
      <c r="L820" s="14">
        <v>5.6</v>
      </c>
      <c r="M820" s="14">
        <v>19</v>
      </c>
      <c r="N820" s="14">
        <v>140</v>
      </c>
      <c r="O820" s="14">
        <v>728</v>
      </c>
      <c r="P820" s="14" t="s">
        <v>17</v>
      </c>
      <c r="Q820" s="14" t="s">
        <v>17</v>
      </c>
      <c r="R820" s="14" t="s">
        <v>17</v>
      </c>
      <c r="S820" s="14">
        <v>6.8</v>
      </c>
    </row>
    <row r="821" spans="1:19" x14ac:dyDescent="0.2">
      <c r="A821" t="s">
        <v>143</v>
      </c>
      <c r="B821" t="s">
        <v>183</v>
      </c>
      <c r="C821" s="137" t="s">
        <v>17</v>
      </c>
      <c r="D821" s="137" t="s">
        <v>17</v>
      </c>
      <c r="E821">
        <v>1986</v>
      </c>
      <c r="F821">
        <v>3</v>
      </c>
      <c r="G821">
        <v>6</v>
      </c>
      <c r="H821">
        <v>46.95</v>
      </c>
      <c r="I821" t="s">
        <v>17</v>
      </c>
      <c r="J821" s="14" t="s">
        <v>17</v>
      </c>
      <c r="K821" s="14" t="s">
        <v>17</v>
      </c>
      <c r="L821" s="14">
        <v>5.4</v>
      </c>
      <c r="M821" s="14">
        <v>3</v>
      </c>
      <c r="N821" s="14">
        <v>122</v>
      </c>
      <c r="O821" s="14">
        <v>838</v>
      </c>
      <c r="P821" s="14" t="s">
        <v>17</v>
      </c>
      <c r="Q821" s="14" t="s">
        <v>17</v>
      </c>
      <c r="R821" s="14" t="s">
        <v>17</v>
      </c>
      <c r="S821" s="14">
        <v>6.7</v>
      </c>
    </row>
    <row r="822" spans="1:19" x14ac:dyDescent="0.2">
      <c r="A822" t="s">
        <v>143</v>
      </c>
      <c r="B822" t="s">
        <v>183</v>
      </c>
      <c r="C822" s="137" t="s">
        <v>17</v>
      </c>
      <c r="D822" s="137" t="s">
        <v>17</v>
      </c>
      <c r="E822">
        <v>1986</v>
      </c>
      <c r="F822">
        <v>3</v>
      </c>
      <c r="G822">
        <v>7</v>
      </c>
      <c r="H822">
        <v>45.37</v>
      </c>
      <c r="I822" t="s">
        <v>17</v>
      </c>
      <c r="J822" s="14" t="s">
        <v>17</v>
      </c>
      <c r="K822" s="14" t="s">
        <v>17</v>
      </c>
      <c r="L822" s="14">
        <v>5.4</v>
      </c>
      <c r="M822" s="14">
        <v>1</v>
      </c>
      <c r="N822" s="14">
        <v>114</v>
      </c>
      <c r="O822" s="14">
        <v>720</v>
      </c>
      <c r="P822" s="14" t="s">
        <v>17</v>
      </c>
      <c r="Q822" s="14" t="s">
        <v>17</v>
      </c>
      <c r="R822" s="14" t="s">
        <v>17</v>
      </c>
      <c r="S822" s="14">
        <v>6.7</v>
      </c>
    </row>
    <row r="823" spans="1:19" x14ac:dyDescent="0.2">
      <c r="A823" t="s">
        <v>143</v>
      </c>
      <c r="B823" t="s">
        <v>183</v>
      </c>
      <c r="C823" s="137" t="s">
        <v>17</v>
      </c>
      <c r="D823" s="137" t="s">
        <v>17</v>
      </c>
      <c r="E823">
        <v>1986</v>
      </c>
      <c r="F823">
        <v>3</v>
      </c>
      <c r="G823">
        <v>8</v>
      </c>
      <c r="H823">
        <v>44.41</v>
      </c>
      <c r="I823" t="s">
        <v>17</v>
      </c>
      <c r="J823" s="14" t="s">
        <v>17</v>
      </c>
      <c r="K823" s="14" t="s">
        <v>17</v>
      </c>
      <c r="L823" s="14">
        <v>5.7</v>
      </c>
      <c r="M823" s="14">
        <v>2</v>
      </c>
      <c r="N823" s="14">
        <v>86</v>
      </c>
      <c r="O823" s="14">
        <v>827</v>
      </c>
      <c r="P823" s="14" t="s">
        <v>17</v>
      </c>
      <c r="Q823" s="14" t="s">
        <v>17</v>
      </c>
      <c r="R823" s="14" t="s">
        <v>17</v>
      </c>
      <c r="S823" s="14">
        <v>6.8</v>
      </c>
    </row>
    <row r="824" spans="1:19" x14ac:dyDescent="0.2">
      <c r="A824" t="s">
        <v>143</v>
      </c>
      <c r="B824" t="s">
        <v>183</v>
      </c>
      <c r="C824" s="137" t="s">
        <v>17</v>
      </c>
      <c r="D824" s="137" t="s">
        <v>17</v>
      </c>
      <c r="E824">
        <v>1986</v>
      </c>
      <c r="F824">
        <v>3</v>
      </c>
      <c r="G824">
        <v>9</v>
      </c>
      <c r="H824">
        <v>40.9</v>
      </c>
      <c r="I824" t="s">
        <v>17</v>
      </c>
      <c r="J824" s="14" t="s">
        <v>17</v>
      </c>
      <c r="K824" s="14" t="s">
        <v>17</v>
      </c>
      <c r="L824" s="14">
        <v>5.6</v>
      </c>
      <c r="M824" s="14">
        <v>1</v>
      </c>
      <c r="N824" s="14">
        <v>117</v>
      </c>
      <c r="O824" s="14">
        <v>765</v>
      </c>
      <c r="P824" s="14" t="s">
        <v>17</v>
      </c>
      <c r="Q824" s="14" t="s">
        <v>17</v>
      </c>
      <c r="R824" s="14" t="s">
        <v>17</v>
      </c>
      <c r="S824" s="14">
        <v>6.8</v>
      </c>
    </row>
    <row r="825" spans="1:19" x14ac:dyDescent="0.2">
      <c r="A825" t="s">
        <v>143</v>
      </c>
      <c r="B825" t="s">
        <v>183</v>
      </c>
      <c r="C825" s="137" t="s">
        <v>17</v>
      </c>
      <c r="D825" s="137" t="s">
        <v>17</v>
      </c>
      <c r="E825">
        <v>1986</v>
      </c>
      <c r="F825">
        <v>3</v>
      </c>
      <c r="G825">
        <v>10</v>
      </c>
      <c r="H825">
        <v>44.04</v>
      </c>
      <c r="I825" t="s">
        <v>17</v>
      </c>
      <c r="J825" s="14" t="s">
        <v>17</v>
      </c>
      <c r="K825" s="14" t="s">
        <v>17</v>
      </c>
      <c r="L825" s="14">
        <v>5.4</v>
      </c>
      <c r="M825" s="14">
        <v>1</v>
      </c>
      <c r="N825" s="14">
        <v>101</v>
      </c>
      <c r="O825" s="14">
        <v>815</v>
      </c>
      <c r="P825" s="14" t="s">
        <v>17</v>
      </c>
      <c r="Q825" s="14" t="s">
        <v>17</v>
      </c>
      <c r="R825" s="14" t="s">
        <v>17</v>
      </c>
      <c r="S825" s="14">
        <v>6.8</v>
      </c>
    </row>
    <row r="826" spans="1:19" x14ac:dyDescent="0.2">
      <c r="A826" t="s">
        <v>143</v>
      </c>
      <c r="B826" t="s">
        <v>183</v>
      </c>
      <c r="C826" s="137" t="s">
        <v>17</v>
      </c>
      <c r="D826" s="137" t="s">
        <v>17</v>
      </c>
      <c r="E826">
        <v>1986</v>
      </c>
      <c r="F826">
        <v>3</v>
      </c>
      <c r="G826">
        <v>11</v>
      </c>
      <c r="H826">
        <v>46.95</v>
      </c>
      <c r="I826" t="s">
        <v>17</v>
      </c>
      <c r="J826" s="14" t="s">
        <v>17</v>
      </c>
      <c r="K826" s="14" t="s">
        <v>17</v>
      </c>
      <c r="L826" s="14">
        <v>5.4</v>
      </c>
      <c r="M826" s="14">
        <v>1</v>
      </c>
      <c r="N826" s="14">
        <v>163</v>
      </c>
      <c r="O826" s="14">
        <v>765</v>
      </c>
      <c r="P826" s="14" t="s">
        <v>17</v>
      </c>
      <c r="Q826" s="14" t="s">
        <v>17</v>
      </c>
      <c r="R826" s="14" t="s">
        <v>17</v>
      </c>
      <c r="S826" s="14">
        <v>6.7</v>
      </c>
    </row>
    <row r="827" spans="1:19" x14ac:dyDescent="0.2">
      <c r="A827" t="s">
        <v>143</v>
      </c>
      <c r="B827" t="s">
        <v>183</v>
      </c>
      <c r="C827" s="137" t="s">
        <v>17</v>
      </c>
      <c r="D827" s="137" t="s">
        <v>17</v>
      </c>
      <c r="E827">
        <v>1986</v>
      </c>
      <c r="F827">
        <v>3</v>
      </c>
      <c r="G827">
        <v>12</v>
      </c>
      <c r="H827">
        <v>41.5</v>
      </c>
      <c r="I827" t="s">
        <v>17</v>
      </c>
      <c r="J827" s="14" t="s">
        <v>17</v>
      </c>
      <c r="K827" s="14" t="s">
        <v>17</v>
      </c>
      <c r="L827" s="14">
        <v>5.6</v>
      </c>
      <c r="M827" s="14">
        <v>1</v>
      </c>
      <c r="N827" s="14">
        <v>107</v>
      </c>
      <c r="O827" s="14">
        <v>632</v>
      </c>
      <c r="P827" s="14" t="s">
        <v>17</v>
      </c>
      <c r="Q827" s="14" t="s">
        <v>17</v>
      </c>
      <c r="R827" s="14" t="s">
        <v>17</v>
      </c>
      <c r="S827" s="14">
        <v>6.7</v>
      </c>
    </row>
    <row r="828" spans="1:19" x14ac:dyDescent="0.2">
      <c r="A828" t="s">
        <v>143</v>
      </c>
      <c r="B828" t="s">
        <v>183</v>
      </c>
      <c r="C828" s="137" t="s">
        <v>17</v>
      </c>
      <c r="D828" s="137" t="s">
        <v>17</v>
      </c>
      <c r="E828">
        <v>1986</v>
      </c>
      <c r="F828">
        <v>3</v>
      </c>
      <c r="G828">
        <v>13</v>
      </c>
      <c r="H828">
        <v>41.87</v>
      </c>
      <c r="I828" t="s">
        <v>17</v>
      </c>
      <c r="J828" s="14" t="s">
        <v>17</v>
      </c>
      <c r="K828" s="14" t="s">
        <v>17</v>
      </c>
      <c r="L828" s="14">
        <v>5.5</v>
      </c>
      <c r="M828" s="14">
        <v>1</v>
      </c>
      <c r="N828" s="14">
        <v>172</v>
      </c>
      <c r="O828" s="14">
        <v>825</v>
      </c>
      <c r="P828" s="14" t="s">
        <v>17</v>
      </c>
      <c r="Q828" s="14" t="s">
        <v>17</v>
      </c>
      <c r="R828" s="14" t="s">
        <v>17</v>
      </c>
      <c r="S828" s="14">
        <v>6.7</v>
      </c>
    </row>
    <row r="829" spans="1:19" x14ac:dyDescent="0.2">
      <c r="A829" t="s">
        <v>143</v>
      </c>
      <c r="B829" t="s">
        <v>183</v>
      </c>
      <c r="C829" s="137" t="s">
        <v>17</v>
      </c>
      <c r="D829" s="137" t="s">
        <v>17</v>
      </c>
      <c r="E829">
        <v>1986</v>
      </c>
      <c r="F829">
        <v>3</v>
      </c>
      <c r="G829">
        <v>14</v>
      </c>
      <c r="H829">
        <v>45.13</v>
      </c>
      <c r="I829" t="s">
        <v>17</v>
      </c>
      <c r="J829" s="14" t="s">
        <v>17</v>
      </c>
      <c r="K829" s="14" t="s">
        <v>17</v>
      </c>
      <c r="L829" s="14">
        <v>5.6</v>
      </c>
      <c r="M829" s="14">
        <v>1</v>
      </c>
      <c r="N829" s="14">
        <v>57</v>
      </c>
      <c r="O829" s="14">
        <v>646</v>
      </c>
      <c r="P829" s="14" t="s">
        <v>17</v>
      </c>
      <c r="Q829" s="14" t="s">
        <v>17</v>
      </c>
      <c r="R829" s="14" t="s">
        <v>17</v>
      </c>
      <c r="S829" s="14">
        <v>6.7</v>
      </c>
    </row>
    <row r="830" spans="1:19" x14ac:dyDescent="0.2">
      <c r="A830" t="s">
        <v>143</v>
      </c>
      <c r="B830" t="s">
        <v>183</v>
      </c>
      <c r="C830" s="137" t="s">
        <v>17</v>
      </c>
      <c r="D830" s="137" t="s">
        <v>17</v>
      </c>
      <c r="E830">
        <v>1986</v>
      </c>
      <c r="F830">
        <v>4</v>
      </c>
      <c r="G830">
        <v>1</v>
      </c>
      <c r="H830">
        <v>37.99</v>
      </c>
      <c r="I830" t="s">
        <v>17</v>
      </c>
      <c r="J830" s="14" t="s">
        <v>17</v>
      </c>
      <c r="K830" s="14" t="s">
        <v>17</v>
      </c>
      <c r="L830" s="14">
        <v>5.5</v>
      </c>
      <c r="M830" s="14">
        <v>45</v>
      </c>
      <c r="N830" s="14">
        <v>36</v>
      </c>
      <c r="O830" s="14">
        <v>632</v>
      </c>
      <c r="P830" s="14" t="s">
        <v>17</v>
      </c>
      <c r="Q830" s="14" t="s">
        <v>17</v>
      </c>
      <c r="R830" s="14" t="s">
        <v>17</v>
      </c>
      <c r="S830" s="14">
        <v>6.8</v>
      </c>
    </row>
    <row r="831" spans="1:19" x14ac:dyDescent="0.2">
      <c r="A831" t="s">
        <v>143</v>
      </c>
      <c r="B831" t="s">
        <v>183</v>
      </c>
      <c r="C831" s="137" t="s">
        <v>17</v>
      </c>
      <c r="D831" s="137" t="s">
        <v>17</v>
      </c>
      <c r="E831">
        <v>1986</v>
      </c>
      <c r="F831">
        <v>4</v>
      </c>
      <c r="G831">
        <v>2</v>
      </c>
      <c r="H831">
        <v>42.47</v>
      </c>
      <c r="I831" t="s">
        <v>17</v>
      </c>
      <c r="J831" s="14" t="s">
        <v>17</v>
      </c>
      <c r="K831" s="14" t="s">
        <v>17</v>
      </c>
      <c r="L831" s="14">
        <v>5.7</v>
      </c>
      <c r="M831" s="14">
        <v>17</v>
      </c>
      <c r="N831" s="14">
        <v>107</v>
      </c>
      <c r="O831" s="14">
        <v>850</v>
      </c>
      <c r="P831" s="14" t="s">
        <v>17</v>
      </c>
      <c r="Q831" s="14" t="s">
        <v>17</v>
      </c>
      <c r="R831" s="14" t="s">
        <v>17</v>
      </c>
      <c r="S831" s="14">
        <v>6.9</v>
      </c>
    </row>
    <row r="832" spans="1:19" x14ac:dyDescent="0.2">
      <c r="A832" t="s">
        <v>143</v>
      </c>
      <c r="B832" t="s">
        <v>183</v>
      </c>
      <c r="C832" s="137" t="s">
        <v>17</v>
      </c>
      <c r="D832" s="137" t="s">
        <v>17</v>
      </c>
      <c r="E832">
        <v>1986</v>
      </c>
      <c r="F832">
        <v>4</v>
      </c>
      <c r="G832">
        <v>3</v>
      </c>
      <c r="H832">
        <v>40.409999999999997</v>
      </c>
      <c r="I832" t="s">
        <v>17</v>
      </c>
      <c r="J832" s="14" t="s">
        <v>17</v>
      </c>
      <c r="K832" s="14" t="s">
        <v>17</v>
      </c>
      <c r="L832" s="14">
        <v>5.8</v>
      </c>
      <c r="M832" s="14">
        <v>12</v>
      </c>
      <c r="N832" s="14">
        <v>109</v>
      </c>
      <c r="O832" s="14">
        <v>839</v>
      </c>
      <c r="P832" s="14" t="s">
        <v>17</v>
      </c>
      <c r="Q832" s="14" t="s">
        <v>17</v>
      </c>
      <c r="R832" s="14" t="s">
        <v>17</v>
      </c>
      <c r="S832" s="14">
        <v>6.8</v>
      </c>
    </row>
    <row r="833" spans="1:19" x14ac:dyDescent="0.2">
      <c r="A833" t="s">
        <v>143</v>
      </c>
      <c r="B833" t="s">
        <v>183</v>
      </c>
      <c r="C833" s="137" t="s">
        <v>17</v>
      </c>
      <c r="D833" s="137" t="s">
        <v>17</v>
      </c>
      <c r="E833">
        <v>1986</v>
      </c>
      <c r="F833">
        <v>4</v>
      </c>
      <c r="G833">
        <v>4</v>
      </c>
      <c r="H833">
        <v>42.11</v>
      </c>
      <c r="I833" t="s">
        <v>17</v>
      </c>
      <c r="J833" s="14" t="s">
        <v>17</v>
      </c>
      <c r="K833" s="14" t="s">
        <v>17</v>
      </c>
      <c r="L833" s="14">
        <v>5.6</v>
      </c>
      <c r="M833" s="14">
        <v>1</v>
      </c>
      <c r="N833" s="14">
        <v>105</v>
      </c>
      <c r="O833" s="14">
        <v>840</v>
      </c>
      <c r="P833" s="14" t="s">
        <v>17</v>
      </c>
      <c r="Q833" s="14" t="s">
        <v>17</v>
      </c>
      <c r="R833" s="14" t="s">
        <v>17</v>
      </c>
      <c r="S833" s="14">
        <v>6.8</v>
      </c>
    </row>
    <row r="834" spans="1:19" x14ac:dyDescent="0.2">
      <c r="A834" t="s">
        <v>143</v>
      </c>
      <c r="B834" t="s">
        <v>183</v>
      </c>
      <c r="C834" s="137" t="s">
        <v>17</v>
      </c>
      <c r="D834" s="137" t="s">
        <v>17</v>
      </c>
      <c r="E834">
        <v>1986</v>
      </c>
      <c r="F834">
        <v>4</v>
      </c>
      <c r="G834">
        <v>5</v>
      </c>
      <c r="H834">
        <v>45.86</v>
      </c>
      <c r="I834" t="s">
        <v>17</v>
      </c>
      <c r="J834" s="14" t="s">
        <v>17</v>
      </c>
      <c r="K834" s="14" t="s">
        <v>17</v>
      </c>
      <c r="L834" s="14">
        <v>5.3</v>
      </c>
      <c r="M834" s="14">
        <v>1</v>
      </c>
      <c r="N834" s="14">
        <v>145</v>
      </c>
      <c r="O834" s="14">
        <v>1000</v>
      </c>
      <c r="P834" s="14" t="s">
        <v>17</v>
      </c>
      <c r="Q834" s="14" t="s">
        <v>17</v>
      </c>
      <c r="R834" s="14" t="s">
        <v>17</v>
      </c>
      <c r="S834" s="14">
        <v>6.7</v>
      </c>
    </row>
    <row r="835" spans="1:19" x14ac:dyDescent="0.2">
      <c r="A835" t="s">
        <v>143</v>
      </c>
      <c r="B835" t="s">
        <v>183</v>
      </c>
      <c r="C835" s="137" t="s">
        <v>17</v>
      </c>
      <c r="D835" s="137" t="s">
        <v>17</v>
      </c>
      <c r="E835">
        <v>1986</v>
      </c>
      <c r="F835">
        <v>4</v>
      </c>
      <c r="G835">
        <v>6</v>
      </c>
      <c r="H835">
        <v>45.01</v>
      </c>
      <c r="I835" t="s">
        <v>17</v>
      </c>
      <c r="J835" s="14" t="s">
        <v>17</v>
      </c>
      <c r="K835" s="14" t="s">
        <v>17</v>
      </c>
      <c r="L835" s="14">
        <v>5.5</v>
      </c>
      <c r="M835" s="14">
        <v>1</v>
      </c>
      <c r="N835" s="14">
        <v>141</v>
      </c>
      <c r="O835" s="14">
        <v>1000</v>
      </c>
      <c r="P835" s="14" t="s">
        <v>17</v>
      </c>
      <c r="Q835" s="14" t="s">
        <v>17</v>
      </c>
      <c r="R835" s="14" t="s">
        <v>17</v>
      </c>
      <c r="S835" s="14">
        <v>6.7</v>
      </c>
    </row>
    <row r="836" spans="1:19" x14ac:dyDescent="0.2">
      <c r="A836" t="s">
        <v>143</v>
      </c>
      <c r="B836" t="s">
        <v>183</v>
      </c>
      <c r="C836" s="137" t="s">
        <v>17</v>
      </c>
      <c r="D836" s="137" t="s">
        <v>17</v>
      </c>
      <c r="E836">
        <v>1986</v>
      </c>
      <c r="F836">
        <v>4</v>
      </c>
      <c r="G836">
        <v>7</v>
      </c>
      <c r="H836">
        <v>44.53</v>
      </c>
      <c r="I836" t="s">
        <v>17</v>
      </c>
      <c r="J836" s="14" t="s">
        <v>17</v>
      </c>
      <c r="K836" s="14" t="s">
        <v>17</v>
      </c>
      <c r="L836" s="14">
        <v>5.5</v>
      </c>
      <c r="M836" s="14">
        <v>45</v>
      </c>
      <c r="N836" s="14">
        <v>124</v>
      </c>
      <c r="O836" s="14">
        <v>795</v>
      </c>
      <c r="P836" s="14" t="s">
        <v>17</v>
      </c>
      <c r="Q836" s="14" t="s">
        <v>17</v>
      </c>
      <c r="R836" s="14" t="s">
        <v>17</v>
      </c>
      <c r="S836" s="14">
        <v>6.8</v>
      </c>
    </row>
    <row r="837" spans="1:19" x14ac:dyDescent="0.2">
      <c r="A837" t="s">
        <v>143</v>
      </c>
      <c r="B837" t="s">
        <v>183</v>
      </c>
      <c r="C837" s="137" t="s">
        <v>17</v>
      </c>
      <c r="D837" s="137" t="s">
        <v>17</v>
      </c>
      <c r="E837">
        <v>1986</v>
      </c>
      <c r="F837">
        <v>4</v>
      </c>
      <c r="G837">
        <v>8</v>
      </c>
      <c r="H837">
        <v>38.6</v>
      </c>
      <c r="I837" t="s">
        <v>17</v>
      </c>
      <c r="J837" s="14" t="s">
        <v>17</v>
      </c>
      <c r="K837" s="14" t="s">
        <v>17</v>
      </c>
      <c r="L837" s="14">
        <v>5.5</v>
      </c>
      <c r="M837" s="14">
        <v>1</v>
      </c>
      <c r="N837" s="14">
        <v>61</v>
      </c>
      <c r="O837" s="14">
        <v>766</v>
      </c>
      <c r="P837" s="14" t="s">
        <v>17</v>
      </c>
      <c r="Q837" s="14" t="s">
        <v>17</v>
      </c>
      <c r="R837" s="14" t="s">
        <v>17</v>
      </c>
      <c r="S837" s="14">
        <v>6.6</v>
      </c>
    </row>
    <row r="838" spans="1:19" x14ac:dyDescent="0.2">
      <c r="A838" t="s">
        <v>143</v>
      </c>
      <c r="B838" t="s">
        <v>183</v>
      </c>
      <c r="C838" s="137" t="s">
        <v>17</v>
      </c>
      <c r="D838" s="137" t="s">
        <v>17</v>
      </c>
      <c r="E838">
        <v>1986</v>
      </c>
      <c r="F838">
        <v>4</v>
      </c>
      <c r="G838">
        <v>9</v>
      </c>
      <c r="H838">
        <v>44.04</v>
      </c>
      <c r="I838" t="s">
        <v>17</v>
      </c>
      <c r="J838" s="14" t="s">
        <v>17</v>
      </c>
      <c r="K838" s="14" t="s">
        <v>17</v>
      </c>
      <c r="L838" s="14">
        <v>5.4</v>
      </c>
      <c r="M838" s="14">
        <v>1</v>
      </c>
      <c r="N838" s="14">
        <v>115</v>
      </c>
      <c r="O838" s="14">
        <v>744</v>
      </c>
      <c r="P838" s="14" t="s">
        <v>17</v>
      </c>
      <c r="Q838" s="14" t="s">
        <v>17</v>
      </c>
      <c r="R838" s="14" t="s">
        <v>17</v>
      </c>
      <c r="S838" s="14">
        <v>6.6</v>
      </c>
    </row>
    <row r="839" spans="1:19" x14ac:dyDescent="0.2">
      <c r="A839" t="s">
        <v>143</v>
      </c>
      <c r="B839" t="s">
        <v>183</v>
      </c>
      <c r="C839" s="137" t="s">
        <v>17</v>
      </c>
      <c r="D839" s="137" t="s">
        <v>17</v>
      </c>
      <c r="E839">
        <v>1986</v>
      </c>
      <c r="F839">
        <v>4</v>
      </c>
      <c r="G839">
        <v>10</v>
      </c>
      <c r="H839">
        <v>39.93</v>
      </c>
      <c r="I839" t="s">
        <v>17</v>
      </c>
      <c r="J839" s="14" t="s">
        <v>17</v>
      </c>
      <c r="K839" s="14" t="s">
        <v>17</v>
      </c>
      <c r="L839" s="14">
        <v>5.6</v>
      </c>
      <c r="M839" s="14">
        <v>1</v>
      </c>
      <c r="N839" s="14">
        <v>154</v>
      </c>
      <c r="O839" s="14">
        <v>934</v>
      </c>
      <c r="P839" s="14" t="s">
        <v>17</v>
      </c>
      <c r="Q839" s="14" t="s">
        <v>17</v>
      </c>
      <c r="R839" s="14" t="s">
        <v>17</v>
      </c>
      <c r="S839" s="14">
        <v>6.7</v>
      </c>
    </row>
    <row r="840" spans="1:19" x14ac:dyDescent="0.2">
      <c r="A840" t="s">
        <v>143</v>
      </c>
      <c r="B840" t="s">
        <v>183</v>
      </c>
      <c r="C840" s="137" t="s">
        <v>17</v>
      </c>
      <c r="D840" s="137" t="s">
        <v>17</v>
      </c>
      <c r="E840">
        <v>1986</v>
      </c>
      <c r="F840">
        <v>4</v>
      </c>
      <c r="G840">
        <v>11</v>
      </c>
      <c r="H840">
        <v>45.62</v>
      </c>
      <c r="I840" t="s">
        <v>17</v>
      </c>
      <c r="J840" s="14" t="s">
        <v>17</v>
      </c>
      <c r="K840" s="14" t="s">
        <v>17</v>
      </c>
      <c r="L840" s="14">
        <v>5.6</v>
      </c>
      <c r="M840" s="14">
        <v>1</v>
      </c>
      <c r="N840" s="14">
        <v>141</v>
      </c>
      <c r="O840" s="14">
        <v>658</v>
      </c>
      <c r="P840" s="14" t="s">
        <v>17</v>
      </c>
      <c r="Q840" s="14" t="s">
        <v>17</v>
      </c>
      <c r="R840" s="14" t="s">
        <v>17</v>
      </c>
      <c r="S840" s="14">
        <v>6.7</v>
      </c>
    </row>
    <row r="841" spans="1:19" x14ac:dyDescent="0.2">
      <c r="A841" t="s">
        <v>143</v>
      </c>
      <c r="B841" t="s">
        <v>183</v>
      </c>
      <c r="C841" s="137" t="s">
        <v>17</v>
      </c>
      <c r="D841" s="137" t="s">
        <v>17</v>
      </c>
      <c r="E841">
        <v>1986</v>
      </c>
      <c r="F841">
        <v>4</v>
      </c>
      <c r="G841">
        <v>12</v>
      </c>
      <c r="H841">
        <v>38.840000000000003</v>
      </c>
      <c r="I841" t="s">
        <v>17</v>
      </c>
      <c r="J841" s="14" t="s">
        <v>17</v>
      </c>
      <c r="K841" s="14" t="s">
        <v>17</v>
      </c>
      <c r="L841" s="14">
        <v>5.6</v>
      </c>
      <c r="M841" s="14">
        <v>1</v>
      </c>
      <c r="N841" s="14">
        <v>88</v>
      </c>
      <c r="O841" s="14">
        <v>526</v>
      </c>
      <c r="P841" s="14" t="s">
        <v>17</v>
      </c>
      <c r="Q841" s="14" t="s">
        <v>17</v>
      </c>
      <c r="R841" s="14" t="s">
        <v>17</v>
      </c>
      <c r="S841" s="14">
        <v>6.8</v>
      </c>
    </row>
    <row r="842" spans="1:19" x14ac:dyDescent="0.2">
      <c r="A842" t="s">
        <v>143</v>
      </c>
      <c r="B842" t="s">
        <v>183</v>
      </c>
      <c r="C842" s="137" t="s">
        <v>17</v>
      </c>
      <c r="D842" s="137" t="s">
        <v>17</v>
      </c>
      <c r="E842">
        <v>1986</v>
      </c>
      <c r="F842">
        <v>4</v>
      </c>
      <c r="G842">
        <v>13</v>
      </c>
      <c r="H842">
        <v>41.62</v>
      </c>
      <c r="I842" t="s">
        <v>17</v>
      </c>
      <c r="J842" s="14" t="s">
        <v>17</v>
      </c>
      <c r="K842" s="14" t="s">
        <v>17</v>
      </c>
      <c r="L842" s="14">
        <v>5.4</v>
      </c>
      <c r="M842" s="14">
        <v>1</v>
      </c>
      <c r="N842" s="14">
        <v>224</v>
      </c>
      <c r="O842" s="14">
        <v>1000</v>
      </c>
      <c r="P842" s="14" t="s">
        <v>17</v>
      </c>
      <c r="Q842" s="14" t="s">
        <v>17</v>
      </c>
      <c r="R842" s="14" t="s">
        <v>17</v>
      </c>
      <c r="S842" s="14">
        <v>6.6</v>
      </c>
    </row>
    <row r="843" spans="1:19" x14ac:dyDescent="0.2">
      <c r="A843" t="s">
        <v>143</v>
      </c>
      <c r="B843" t="s">
        <v>183</v>
      </c>
      <c r="C843" s="137" t="s">
        <v>17</v>
      </c>
      <c r="D843" s="137" t="s">
        <v>17</v>
      </c>
      <c r="E843">
        <v>1986</v>
      </c>
      <c r="F843">
        <v>4</v>
      </c>
      <c r="G843">
        <v>14</v>
      </c>
      <c r="H843">
        <v>46.46</v>
      </c>
      <c r="I843" t="s">
        <v>17</v>
      </c>
      <c r="J843" s="14" t="s">
        <v>17</v>
      </c>
      <c r="K843" s="14" t="s">
        <v>17</v>
      </c>
      <c r="L843" s="14">
        <v>5.3</v>
      </c>
      <c r="M843" s="14">
        <v>1</v>
      </c>
      <c r="N843" s="14">
        <v>103</v>
      </c>
      <c r="O843" s="14">
        <v>786</v>
      </c>
      <c r="P843" s="14" t="s">
        <v>17</v>
      </c>
      <c r="Q843" s="14" t="s">
        <v>17</v>
      </c>
      <c r="R843" s="14" t="s">
        <v>17</v>
      </c>
      <c r="S843" s="14">
        <v>6.6</v>
      </c>
    </row>
    <row r="844" spans="1:19" x14ac:dyDescent="0.2">
      <c r="A844" t="s">
        <v>143</v>
      </c>
      <c r="B844" t="s">
        <v>183</v>
      </c>
      <c r="C844" s="137" t="s">
        <v>17</v>
      </c>
      <c r="D844" s="137" t="s">
        <v>17</v>
      </c>
      <c r="E844">
        <v>1987</v>
      </c>
      <c r="F844">
        <v>1</v>
      </c>
      <c r="G844">
        <v>1</v>
      </c>
      <c r="H844">
        <v>31.46</v>
      </c>
      <c r="I844" t="s">
        <v>17</v>
      </c>
      <c r="J844" s="14" t="s">
        <v>17</v>
      </c>
      <c r="K844" s="14" t="s">
        <v>17</v>
      </c>
      <c r="L844" s="14">
        <v>5.6</v>
      </c>
      <c r="M844" s="14">
        <v>4</v>
      </c>
      <c r="N844" s="14">
        <v>91</v>
      </c>
      <c r="O844" s="14">
        <v>566</v>
      </c>
      <c r="P844" s="14" t="s">
        <v>17</v>
      </c>
      <c r="Q844" s="14" t="s">
        <v>17</v>
      </c>
      <c r="R844" s="14" t="s">
        <v>17</v>
      </c>
      <c r="S844" s="14">
        <v>6.7</v>
      </c>
    </row>
    <row r="845" spans="1:19" x14ac:dyDescent="0.2">
      <c r="A845" t="s">
        <v>143</v>
      </c>
      <c r="B845" t="s">
        <v>183</v>
      </c>
      <c r="C845" s="137" t="s">
        <v>17</v>
      </c>
      <c r="D845" s="137" t="s">
        <v>17</v>
      </c>
      <c r="E845">
        <v>1987</v>
      </c>
      <c r="F845">
        <v>1</v>
      </c>
      <c r="G845">
        <v>2</v>
      </c>
      <c r="H845">
        <v>28.68</v>
      </c>
      <c r="I845" t="s">
        <v>17</v>
      </c>
      <c r="J845" s="14" t="s">
        <v>17</v>
      </c>
      <c r="K845" s="14" t="s">
        <v>17</v>
      </c>
      <c r="L845" s="14">
        <v>5.8</v>
      </c>
      <c r="M845" s="14">
        <v>12</v>
      </c>
      <c r="N845" s="14">
        <v>63</v>
      </c>
      <c r="O845" s="14">
        <v>751</v>
      </c>
      <c r="P845" s="14" t="s">
        <v>17</v>
      </c>
      <c r="Q845" s="14" t="s">
        <v>17</v>
      </c>
      <c r="R845" s="14" t="s">
        <v>17</v>
      </c>
      <c r="S845" s="14">
        <v>6.8</v>
      </c>
    </row>
    <row r="846" spans="1:19" x14ac:dyDescent="0.2">
      <c r="A846" t="s">
        <v>143</v>
      </c>
      <c r="B846" t="s">
        <v>183</v>
      </c>
      <c r="C846" s="137" t="s">
        <v>17</v>
      </c>
      <c r="D846" s="137" t="s">
        <v>17</v>
      </c>
      <c r="E846">
        <v>1987</v>
      </c>
      <c r="F846">
        <v>1</v>
      </c>
      <c r="G846">
        <v>3</v>
      </c>
      <c r="H846">
        <v>33.03</v>
      </c>
      <c r="I846" t="s">
        <v>17</v>
      </c>
      <c r="J846" s="14" t="s">
        <v>17</v>
      </c>
      <c r="K846" s="14" t="s">
        <v>17</v>
      </c>
      <c r="L846" s="14">
        <v>6</v>
      </c>
      <c r="M846" s="14">
        <v>3</v>
      </c>
      <c r="N846" s="14">
        <v>65</v>
      </c>
      <c r="O846" s="14">
        <v>636</v>
      </c>
      <c r="P846" s="14" t="s">
        <v>17</v>
      </c>
      <c r="Q846" s="14" t="s">
        <v>17</v>
      </c>
      <c r="R846" s="14" t="s">
        <v>17</v>
      </c>
      <c r="S846" s="14">
        <v>6.8</v>
      </c>
    </row>
    <row r="847" spans="1:19" x14ac:dyDescent="0.2">
      <c r="A847" t="s">
        <v>143</v>
      </c>
      <c r="B847" t="s">
        <v>183</v>
      </c>
      <c r="C847" s="137" t="s">
        <v>17</v>
      </c>
      <c r="D847" s="137" t="s">
        <v>17</v>
      </c>
      <c r="E847">
        <v>1987</v>
      </c>
      <c r="F847">
        <v>1</v>
      </c>
      <c r="G847">
        <v>4</v>
      </c>
      <c r="H847">
        <v>35.94</v>
      </c>
      <c r="I847" t="s">
        <v>17</v>
      </c>
      <c r="J847" s="14" t="s">
        <v>17</v>
      </c>
      <c r="K847" s="14" t="s">
        <v>17</v>
      </c>
      <c r="L847" s="14">
        <v>5.9</v>
      </c>
      <c r="M847" s="14">
        <v>15</v>
      </c>
      <c r="N847" s="14">
        <v>148</v>
      </c>
      <c r="O847" s="14">
        <v>704</v>
      </c>
      <c r="P847" s="14" t="s">
        <v>17</v>
      </c>
      <c r="Q847" s="14" t="s">
        <v>17</v>
      </c>
      <c r="R847" s="14" t="s">
        <v>17</v>
      </c>
      <c r="S847" s="14">
        <v>6.9</v>
      </c>
    </row>
    <row r="848" spans="1:19" x14ac:dyDescent="0.2">
      <c r="A848" t="s">
        <v>143</v>
      </c>
      <c r="B848" t="s">
        <v>183</v>
      </c>
      <c r="C848" s="137" t="s">
        <v>17</v>
      </c>
      <c r="D848" s="137" t="s">
        <v>17</v>
      </c>
      <c r="E848">
        <v>1987</v>
      </c>
      <c r="F848">
        <v>1</v>
      </c>
      <c r="G848">
        <v>5</v>
      </c>
      <c r="H848">
        <v>43.92</v>
      </c>
      <c r="I848" t="s">
        <v>17</v>
      </c>
      <c r="J848" s="14" t="s">
        <v>17</v>
      </c>
      <c r="K848" s="14" t="s">
        <v>17</v>
      </c>
      <c r="L848" s="14">
        <v>5.6</v>
      </c>
      <c r="M848" s="14">
        <v>5</v>
      </c>
      <c r="N848" s="14">
        <v>106</v>
      </c>
      <c r="O848" s="14">
        <v>764</v>
      </c>
      <c r="P848" s="14" t="s">
        <v>17</v>
      </c>
      <c r="Q848" s="14" t="s">
        <v>17</v>
      </c>
      <c r="R848" s="14" t="s">
        <v>17</v>
      </c>
      <c r="S848" s="14">
        <v>6.8</v>
      </c>
    </row>
    <row r="849" spans="1:19" x14ac:dyDescent="0.2">
      <c r="A849" t="s">
        <v>143</v>
      </c>
      <c r="B849" t="s">
        <v>183</v>
      </c>
      <c r="C849" s="137" t="s">
        <v>17</v>
      </c>
      <c r="D849" s="137" t="s">
        <v>17</v>
      </c>
      <c r="E849">
        <v>1987</v>
      </c>
      <c r="F849">
        <v>1</v>
      </c>
      <c r="G849">
        <v>6</v>
      </c>
      <c r="H849">
        <v>42.95</v>
      </c>
      <c r="I849" t="s">
        <v>17</v>
      </c>
      <c r="J849" s="14" t="s">
        <v>17</v>
      </c>
      <c r="K849" s="14" t="s">
        <v>17</v>
      </c>
      <c r="L849" s="14">
        <v>5.5</v>
      </c>
      <c r="M849" s="14">
        <v>8</v>
      </c>
      <c r="N849" s="14">
        <v>79</v>
      </c>
      <c r="O849" s="14">
        <v>654</v>
      </c>
      <c r="P849" s="14" t="s">
        <v>17</v>
      </c>
      <c r="Q849" s="14" t="s">
        <v>17</v>
      </c>
      <c r="R849" s="14" t="s">
        <v>17</v>
      </c>
      <c r="S849" s="14">
        <v>6.8</v>
      </c>
    </row>
    <row r="850" spans="1:19" x14ac:dyDescent="0.2">
      <c r="A850" t="s">
        <v>143</v>
      </c>
      <c r="B850" t="s">
        <v>183</v>
      </c>
      <c r="C850" s="137" t="s">
        <v>17</v>
      </c>
      <c r="D850" s="137" t="s">
        <v>17</v>
      </c>
      <c r="E850">
        <v>1987</v>
      </c>
      <c r="F850">
        <v>1</v>
      </c>
      <c r="G850">
        <v>7</v>
      </c>
      <c r="H850">
        <v>41.5</v>
      </c>
      <c r="I850" t="s">
        <v>17</v>
      </c>
      <c r="J850" s="14" t="s">
        <v>17</v>
      </c>
      <c r="K850" s="14" t="s">
        <v>17</v>
      </c>
      <c r="L850" s="14">
        <v>5.2</v>
      </c>
      <c r="M850" s="14">
        <v>19</v>
      </c>
      <c r="N850" s="14">
        <v>108</v>
      </c>
      <c r="O850" s="14">
        <v>786</v>
      </c>
      <c r="P850" s="14" t="s">
        <v>17</v>
      </c>
      <c r="Q850" s="14" t="s">
        <v>17</v>
      </c>
      <c r="R850" s="14" t="s">
        <v>17</v>
      </c>
      <c r="S850" s="14">
        <v>6.7</v>
      </c>
    </row>
    <row r="851" spans="1:19" x14ac:dyDescent="0.2">
      <c r="A851" t="s">
        <v>143</v>
      </c>
      <c r="B851" t="s">
        <v>183</v>
      </c>
      <c r="C851" s="137" t="s">
        <v>17</v>
      </c>
      <c r="D851" s="137" t="s">
        <v>17</v>
      </c>
      <c r="E851">
        <v>1987</v>
      </c>
      <c r="F851">
        <v>1</v>
      </c>
      <c r="G851">
        <v>8</v>
      </c>
      <c r="H851">
        <v>37.15</v>
      </c>
      <c r="I851" t="s">
        <v>17</v>
      </c>
      <c r="J851" s="14" t="s">
        <v>17</v>
      </c>
      <c r="K851" s="14" t="s">
        <v>17</v>
      </c>
      <c r="L851" s="14">
        <v>5.0999999999999996</v>
      </c>
      <c r="M851" s="14">
        <v>25</v>
      </c>
      <c r="N851" s="14">
        <v>48</v>
      </c>
      <c r="O851" s="14">
        <v>744</v>
      </c>
      <c r="P851" s="14" t="s">
        <v>17</v>
      </c>
      <c r="Q851" s="14" t="s">
        <v>17</v>
      </c>
      <c r="R851" s="14" t="s">
        <v>17</v>
      </c>
      <c r="S851" s="14">
        <v>6.7</v>
      </c>
    </row>
    <row r="852" spans="1:19" x14ac:dyDescent="0.2">
      <c r="A852" t="s">
        <v>143</v>
      </c>
      <c r="B852" t="s">
        <v>183</v>
      </c>
      <c r="C852" s="137" t="s">
        <v>17</v>
      </c>
      <c r="D852" s="137" t="s">
        <v>17</v>
      </c>
      <c r="E852">
        <v>1987</v>
      </c>
      <c r="F852">
        <v>1</v>
      </c>
      <c r="G852">
        <v>9</v>
      </c>
      <c r="H852">
        <v>43.92</v>
      </c>
      <c r="I852" t="s">
        <v>17</v>
      </c>
      <c r="J852" s="14" t="s">
        <v>17</v>
      </c>
      <c r="K852" s="14" t="s">
        <v>17</v>
      </c>
      <c r="L852" s="14">
        <v>5.4</v>
      </c>
      <c r="M852" s="14">
        <v>17</v>
      </c>
      <c r="N852" s="14">
        <v>77</v>
      </c>
      <c r="O852" s="14">
        <v>777</v>
      </c>
      <c r="P852" s="14" t="s">
        <v>17</v>
      </c>
      <c r="Q852" s="14" t="s">
        <v>17</v>
      </c>
      <c r="R852" s="14" t="s">
        <v>17</v>
      </c>
      <c r="S852" s="14">
        <v>6.8</v>
      </c>
    </row>
    <row r="853" spans="1:19" x14ac:dyDescent="0.2">
      <c r="A853" t="s">
        <v>143</v>
      </c>
      <c r="B853" t="s">
        <v>183</v>
      </c>
      <c r="C853" s="137" t="s">
        <v>17</v>
      </c>
      <c r="D853" s="137" t="s">
        <v>17</v>
      </c>
      <c r="E853">
        <v>1987</v>
      </c>
      <c r="F853">
        <v>1</v>
      </c>
      <c r="G853">
        <v>10</v>
      </c>
      <c r="H853">
        <v>30.98</v>
      </c>
      <c r="I853" t="s">
        <v>17</v>
      </c>
      <c r="J853" s="14" t="s">
        <v>17</v>
      </c>
      <c r="K853" s="14" t="s">
        <v>17</v>
      </c>
      <c r="L853" s="14">
        <v>5.5</v>
      </c>
      <c r="M853" s="14">
        <v>8</v>
      </c>
      <c r="N853" s="14">
        <v>88</v>
      </c>
      <c r="O853" s="14">
        <v>767</v>
      </c>
      <c r="P853" s="14" t="s">
        <v>17</v>
      </c>
      <c r="Q853" s="14" t="s">
        <v>17</v>
      </c>
      <c r="R853" s="14" t="s">
        <v>17</v>
      </c>
      <c r="S853" s="14">
        <v>6.7</v>
      </c>
    </row>
    <row r="854" spans="1:19" x14ac:dyDescent="0.2">
      <c r="A854" t="s">
        <v>143</v>
      </c>
      <c r="B854" t="s">
        <v>183</v>
      </c>
      <c r="C854" s="137" t="s">
        <v>17</v>
      </c>
      <c r="D854" s="137" t="s">
        <v>17</v>
      </c>
      <c r="E854">
        <v>1987</v>
      </c>
      <c r="F854">
        <v>1</v>
      </c>
      <c r="G854">
        <v>11</v>
      </c>
      <c r="H854">
        <v>34.85</v>
      </c>
      <c r="I854" t="s">
        <v>17</v>
      </c>
      <c r="J854" s="14" t="s">
        <v>17</v>
      </c>
      <c r="K854" s="14" t="s">
        <v>17</v>
      </c>
      <c r="L854" s="14">
        <v>5.7</v>
      </c>
      <c r="M854" s="14">
        <v>16</v>
      </c>
      <c r="N854" s="14">
        <v>198</v>
      </c>
      <c r="O854" s="14">
        <v>819</v>
      </c>
      <c r="P854" s="14" t="s">
        <v>17</v>
      </c>
      <c r="Q854" s="14" t="s">
        <v>17</v>
      </c>
      <c r="R854" s="14" t="s">
        <v>17</v>
      </c>
      <c r="S854" s="14">
        <v>6.8</v>
      </c>
    </row>
    <row r="855" spans="1:19" x14ac:dyDescent="0.2">
      <c r="A855" t="s">
        <v>143</v>
      </c>
      <c r="B855" t="s">
        <v>183</v>
      </c>
      <c r="C855" s="137" t="s">
        <v>17</v>
      </c>
      <c r="D855" s="137" t="s">
        <v>17</v>
      </c>
      <c r="E855">
        <v>1987</v>
      </c>
      <c r="F855">
        <v>1</v>
      </c>
      <c r="G855">
        <v>12</v>
      </c>
      <c r="H855">
        <v>44.04</v>
      </c>
      <c r="I855" t="s">
        <v>17</v>
      </c>
      <c r="J855" s="14" t="s">
        <v>17</v>
      </c>
      <c r="K855" s="14" t="s">
        <v>17</v>
      </c>
      <c r="L855" s="14">
        <v>5.5</v>
      </c>
      <c r="M855" s="14">
        <v>19</v>
      </c>
      <c r="N855" s="14">
        <v>198</v>
      </c>
      <c r="O855" s="14">
        <v>697</v>
      </c>
      <c r="P855" s="14" t="s">
        <v>17</v>
      </c>
      <c r="Q855" s="14" t="s">
        <v>17</v>
      </c>
      <c r="R855" s="14" t="s">
        <v>17</v>
      </c>
      <c r="S855" s="14">
        <v>6.7</v>
      </c>
    </row>
    <row r="856" spans="1:19" x14ac:dyDescent="0.2">
      <c r="A856" t="s">
        <v>143</v>
      </c>
      <c r="B856" t="s">
        <v>183</v>
      </c>
      <c r="C856" s="137" t="s">
        <v>17</v>
      </c>
      <c r="D856" s="137" t="s">
        <v>17</v>
      </c>
      <c r="E856">
        <v>1987</v>
      </c>
      <c r="F856">
        <v>1</v>
      </c>
      <c r="G856">
        <v>13</v>
      </c>
      <c r="H856">
        <v>27.95</v>
      </c>
      <c r="I856" t="s">
        <v>17</v>
      </c>
      <c r="J856" s="14" t="s">
        <v>17</v>
      </c>
      <c r="K856" s="14" t="s">
        <v>17</v>
      </c>
      <c r="L856" s="14">
        <v>5.5</v>
      </c>
      <c r="M856" s="14">
        <v>4</v>
      </c>
      <c r="N856" s="14">
        <v>146</v>
      </c>
      <c r="O856" s="14">
        <v>724</v>
      </c>
      <c r="P856" s="14" t="s">
        <v>17</v>
      </c>
      <c r="Q856" s="14" t="s">
        <v>17</v>
      </c>
      <c r="R856" s="14" t="s">
        <v>17</v>
      </c>
      <c r="S856" s="14">
        <v>6.7</v>
      </c>
    </row>
    <row r="857" spans="1:19" x14ac:dyDescent="0.2">
      <c r="A857" t="s">
        <v>143</v>
      </c>
      <c r="B857" t="s">
        <v>183</v>
      </c>
      <c r="C857" s="137" t="s">
        <v>17</v>
      </c>
      <c r="D857" s="137" t="s">
        <v>17</v>
      </c>
      <c r="E857">
        <v>1987</v>
      </c>
      <c r="F857">
        <v>1</v>
      </c>
      <c r="G857">
        <v>14</v>
      </c>
      <c r="H857">
        <v>43.44</v>
      </c>
      <c r="I857" t="s">
        <v>17</v>
      </c>
      <c r="J857" s="14" t="s">
        <v>17</v>
      </c>
      <c r="K857" s="14" t="s">
        <v>17</v>
      </c>
      <c r="L857" s="14">
        <v>5.4</v>
      </c>
      <c r="M857" s="14">
        <v>10</v>
      </c>
      <c r="N857" s="14">
        <v>110</v>
      </c>
      <c r="O857" s="14">
        <v>692</v>
      </c>
      <c r="P857" s="14" t="s">
        <v>17</v>
      </c>
      <c r="Q857" s="14" t="s">
        <v>17</v>
      </c>
      <c r="R857" s="14" t="s">
        <v>17</v>
      </c>
      <c r="S857" s="14">
        <v>6.7</v>
      </c>
    </row>
    <row r="858" spans="1:19" x14ac:dyDescent="0.2">
      <c r="A858" t="s">
        <v>143</v>
      </c>
      <c r="B858" t="s">
        <v>183</v>
      </c>
      <c r="C858" s="137" t="s">
        <v>17</v>
      </c>
      <c r="D858" s="137" t="s">
        <v>17</v>
      </c>
      <c r="E858">
        <v>1987</v>
      </c>
      <c r="F858">
        <v>2</v>
      </c>
      <c r="G858">
        <v>1</v>
      </c>
      <c r="H858">
        <v>26.74</v>
      </c>
      <c r="I858" t="s">
        <v>17</v>
      </c>
      <c r="J858" s="14" t="s">
        <v>17</v>
      </c>
      <c r="K858" s="14" t="s">
        <v>17</v>
      </c>
      <c r="L858" s="14">
        <v>5.7</v>
      </c>
      <c r="M858" s="14">
        <v>6</v>
      </c>
      <c r="N858" s="14">
        <v>90</v>
      </c>
      <c r="O858" s="14">
        <v>597</v>
      </c>
      <c r="P858" s="14" t="s">
        <v>17</v>
      </c>
      <c r="Q858" s="14" t="s">
        <v>17</v>
      </c>
      <c r="R858" s="14" t="s">
        <v>17</v>
      </c>
      <c r="S858" s="14">
        <v>6.8</v>
      </c>
    </row>
    <row r="859" spans="1:19" x14ac:dyDescent="0.2">
      <c r="A859" t="s">
        <v>143</v>
      </c>
      <c r="B859" t="s">
        <v>183</v>
      </c>
      <c r="C859" s="137" t="s">
        <v>17</v>
      </c>
      <c r="D859" s="137" t="s">
        <v>17</v>
      </c>
      <c r="E859">
        <v>1987</v>
      </c>
      <c r="F859">
        <v>2</v>
      </c>
      <c r="G859">
        <v>2</v>
      </c>
      <c r="H859">
        <v>33.03</v>
      </c>
      <c r="I859" t="s">
        <v>17</v>
      </c>
      <c r="J859" s="14" t="s">
        <v>17</v>
      </c>
      <c r="K859" s="14" t="s">
        <v>17</v>
      </c>
      <c r="L859" s="14">
        <v>5.7</v>
      </c>
      <c r="M859" s="14">
        <v>11</v>
      </c>
      <c r="N859" s="14">
        <v>119</v>
      </c>
      <c r="O859" s="14">
        <v>774</v>
      </c>
      <c r="P859" s="14" t="s">
        <v>17</v>
      </c>
      <c r="Q859" s="14" t="s">
        <v>17</v>
      </c>
      <c r="R859" s="14" t="s">
        <v>17</v>
      </c>
      <c r="S859" s="14">
        <v>6.8</v>
      </c>
    </row>
    <row r="860" spans="1:19" x14ac:dyDescent="0.2">
      <c r="A860" t="s">
        <v>143</v>
      </c>
      <c r="B860" t="s">
        <v>183</v>
      </c>
      <c r="C860" s="137" t="s">
        <v>17</v>
      </c>
      <c r="D860" s="137" t="s">
        <v>17</v>
      </c>
      <c r="E860">
        <v>1987</v>
      </c>
      <c r="F860">
        <v>2</v>
      </c>
      <c r="G860">
        <v>3</v>
      </c>
      <c r="H860">
        <v>32.67</v>
      </c>
      <c r="I860" t="s">
        <v>17</v>
      </c>
      <c r="J860" s="14" t="s">
        <v>17</v>
      </c>
      <c r="K860" s="14" t="s">
        <v>17</v>
      </c>
      <c r="L860" s="14">
        <v>5.7</v>
      </c>
      <c r="M860" s="14">
        <v>18</v>
      </c>
      <c r="N860" s="14">
        <v>79</v>
      </c>
      <c r="O860" s="14">
        <v>672</v>
      </c>
      <c r="P860" s="14" t="s">
        <v>17</v>
      </c>
      <c r="Q860" s="14" t="s">
        <v>17</v>
      </c>
      <c r="R860" s="14" t="s">
        <v>17</v>
      </c>
      <c r="S860" s="14">
        <v>6.9</v>
      </c>
    </row>
    <row r="861" spans="1:19" x14ac:dyDescent="0.2">
      <c r="A861" t="s">
        <v>143</v>
      </c>
      <c r="B861" t="s">
        <v>183</v>
      </c>
      <c r="C861" s="137" t="s">
        <v>17</v>
      </c>
      <c r="D861" s="137" t="s">
        <v>17</v>
      </c>
      <c r="E861">
        <v>1987</v>
      </c>
      <c r="F861">
        <v>2</v>
      </c>
      <c r="G861">
        <v>4</v>
      </c>
      <c r="H861">
        <v>41.02</v>
      </c>
      <c r="I861" t="s">
        <v>17</v>
      </c>
      <c r="J861" s="14" t="s">
        <v>17</v>
      </c>
      <c r="K861" s="14" t="s">
        <v>17</v>
      </c>
      <c r="L861" s="14">
        <v>5.5</v>
      </c>
      <c r="M861" s="14">
        <v>12</v>
      </c>
      <c r="N861" s="14">
        <v>62</v>
      </c>
      <c r="O861" s="14">
        <v>765</v>
      </c>
      <c r="P861" s="14" t="s">
        <v>17</v>
      </c>
      <c r="Q861" s="14" t="s">
        <v>17</v>
      </c>
      <c r="R861" s="14" t="s">
        <v>17</v>
      </c>
      <c r="S861" s="14">
        <v>6.8</v>
      </c>
    </row>
    <row r="862" spans="1:19" x14ac:dyDescent="0.2">
      <c r="A862" t="s">
        <v>143</v>
      </c>
      <c r="B862" t="s">
        <v>183</v>
      </c>
      <c r="C862" s="137" t="s">
        <v>17</v>
      </c>
      <c r="D862" s="137" t="s">
        <v>17</v>
      </c>
      <c r="E862">
        <v>1987</v>
      </c>
      <c r="F862">
        <v>2</v>
      </c>
      <c r="G862">
        <v>5</v>
      </c>
      <c r="H862">
        <v>42.47</v>
      </c>
      <c r="I862" t="s">
        <v>17</v>
      </c>
      <c r="J862" s="14" t="s">
        <v>17</v>
      </c>
      <c r="K862" s="14" t="s">
        <v>17</v>
      </c>
      <c r="L862" s="14">
        <v>5.5</v>
      </c>
      <c r="M862" s="14">
        <v>6</v>
      </c>
      <c r="N862" s="14">
        <v>76</v>
      </c>
      <c r="O862" s="14">
        <v>691</v>
      </c>
      <c r="P862" s="14" t="s">
        <v>17</v>
      </c>
      <c r="Q862" s="14" t="s">
        <v>17</v>
      </c>
      <c r="R862" s="14" t="s">
        <v>17</v>
      </c>
      <c r="S862" s="14">
        <v>6.7</v>
      </c>
    </row>
    <row r="863" spans="1:19" x14ac:dyDescent="0.2">
      <c r="A863" t="s">
        <v>143</v>
      </c>
      <c r="B863" t="s">
        <v>183</v>
      </c>
      <c r="C863" s="137" t="s">
        <v>17</v>
      </c>
      <c r="D863" s="137" t="s">
        <v>17</v>
      </c>
      <c r="E863">
        <v>1987</v>
      </c>
      <c r="F863">
        <v>2</v>
      </c>
      <c r="G863">
        <v>6</v>
      </c>
      <c r="H863">
        <v>44.04</v>
      </c>
      <c r="I863" t="s">
        <v>17</v>
      </c>
      <c r="J863" s="14" t="s">
        <v>17</v>
      </c>
      <c r="K863" s="14" t="s">
        <v>17</v>
      </c>
      <c r="L863" s="14">
        <v>5.4</v>
      </c>
      <c r="M863" s="14">
        <v>28</v>
      </c>
      <c r="N863" s="14">
        <v>88</v>
      </c>
      <c r="O863" s="14">
        <v>758</v>
      </c>
      <c r="P863" s="14" t="s">
        <v>17</v>
      </c>
      <c r="Q863" s="14" t="s">
        <v>17</v>
      </c>
      <c r="R863" s="14" t="s">
        <v>17</v>
      </c>
      <c r="S863" s="14">
        <v>6.8</v>
      </c>
    </row>
    <row r="864" spans="1:19" x14ac:dyDescent="0.2">
      <c r="A864" t="s">
        <v>143</v>
      </c>
      <c r="B864" t="s">
        <v>183</v>
      </c>
      <c r="C864" s="137" t="s">
        <v>17</v>
      </c>
      <c r="D864" s="137" t="s">
        <v>17</v>
      </c>
      <c r="E864">
        <v>1987</v>
      </c>
      <c r="F864">
        <v>2</v>
      </c>
      <c r="G864">
        <v>7</v>
      </c>
      <c r="H864">
        <v>41.38</v>
      </c>
      <c r="I864" t="s">
        <v>17</v>
      </c>
      <c r="J864" s="14" t="s">
        <v>17</v>
      </c>
      <c r="K864" s="14" t="s">
        <v>17</v>
      </c>
      <c r="L864" s="14">
        <v>5.3</v>
      </c>
      <c r="M864" s="14">
        <v>12</v>
      </c>
      <c r="N864" s="14">
        <v>126</v>
      </c>
      <c r="O864" s="14">
        <v>773</v>
      </c>
      <c r="P864" s="14" t="s">
        <v>17</v>
      </c>
      <c r="Q864" s="14" t="s">
        <v>17</v>
      </c>
      <c r="R864" s="14" t="s">
        <v>17</v>
      </c>
      <c r="S864" s="14">
        <v>6.6</v>
      </c>
    </row>
    <row r="865" spans="1:19" x14ac:dyDescent="0.2">
      <c r="A865" t="s">
        <v>143</v>
      </c>
      <c r="B865" t="s">
        <v>183</v>
      </c>
      <c r="C865" s="137" t="s">
        <v>17</v>
      </c>
      <c r="D865" s="137" t="s">
        <v>17</v>
      </c>
      <c r="E865">
        <v>1987</v>
      </c>
      <c r="F865">
        <v>2</v>
      </c>
      <c r="G865">
        <v>8</v>
      </c>
      <c r="H865">
        <v>40.049999999999997</v>
      </c>
      <c r="I865" t="s">
        <v>17</v>
      </c>
      <c r="J865" s="14" t="s">
        <v>17</v>
      </c>
      <c r="K865" s="14" t="s">
        <v>17</v>
      </c>
      <c r="L865" s="14">
        <v>5.7</v>
      </c>
      <c r="M865" s="14">
        <v>10</v>
      </c>
      <c r="N865" s="14">
        <v>69</v>
      </c>
      <c r="O865" s="14">
        <v>801</v>
      </c>
      <c r="P865" s="14" t="s">
        <v>17</v>
      </c>
      <c r="Q865" s="14" t="s">
        <v>17</v>
      </c>
      <c r="R865" s="14" t="s">
        <v>17</v>
      </c>
      <c r="S865" s="14">
        <v>6.7</v>
      </c>
    </row>
    <row r="866" spans="1:19" x14ac:dyDescent="0.2">
      <c r="A866" t="s">
        <v>143</v>
      </c>
      <c r="B866" t="s">
        <v>183</v>
      </c>
      <c r="C866" s="137" t="s">
        <v>17</v>
      </c>
      <c r="D866" s="137" t="s">
        <v>17</v>
      </c>
      <c r="E866">
        <v>1987</v>
      </c>
      <c r="F866">
        <v>2</v>
      </c>
      <c r="G866">
        <v>9</v>
      </c>
      <c r="H866">
        <v>43.2</v>
      </c>
      <c r="I866" t="s">
        <v>17</v>
      </c>
      <c r="J866" s="14" t="s">
        <v>17</v>
      </c>
      <c r="K866" s="14" t="s">
        <v>17</v>
      </c>
      <c r="L866" s="14">
        <v>5.5</v>
      </c>
      <c r="M866" s="14">
        <v>1</v>
      </c>
      <c r="N866" s="14">
        <v>103</v>
      </c>
      <c r="O866" s="14">
        <v>795</v>
      </c>
      <c r="P866" s="14" t="s">
        <v>17</v>
      </c>
      <c r="Q866" s="14" t="s">
        <v>17</v>
      </c>
      <c r="R866" s="14" t="s">
        <v>17</v>
      </c>
      <c r="S866" s="14">
        <v>6.7</v>
      </c>
    </row>
    <row r="867" spans="1:19" x14ac:dyDescent="0.2">
      <c r="A867" t="s">
        <v>143</v>
      </c>
      <c r="B867" t="s">
        <v>183</v>
      </c>
      <c r="C867" s="137" t="s">
        <v>17</v>
      </c>
      <c r="D867" s="137" t="s">
        <v>17</v>
      </c>
      <c r="E867">
        <v>1987</v>
      </c>
      <c r="F867">
        <v>2</v>
      </c>
      <c r="G867">
        <v>10</v>
      </c>
      <c r="H867">
        <v>45.62</v>
      </c>
      <c r="I867" t="s">
        <v>17</v>
      </c>
      <c r="J867" s="14" t="s">
        <v>17</v>
      </c>
      <c r="K867" s="14" t="s">
        <v>17</v>
      </c>
      <c r="L867" s="14">
        <v>5.5</v>
      </c>
      <c r="M867" s="14">
        <v>3</v>
      </c>
      <c r="N867" s="14">
        <v>141</v>
      </c>
      <c r="O867" s="14">
        <v>754</v>
      </c>
      <c r="P867" s="14" t="s">
        <v>17</v>
      </c>
      <c r="Q867" s="14" t="s">
        <v>17</v>
      </c>
      <c r="R867" s="14" t="s">
        <v>17</v>
      </c>
      <c r="S867" s="14">
        <v>6.7</v>
      </c>
    </row>
    <row r="868" spans="1:19" x14ac:dyDescent="0.2">
      <c r="A868" t="s">
        <v>143</v>
      </c>
      <c r="B868" t="s">
        <v>183</v>
      </c>
      <c r="C868" s="137" t="s">
        <v>17</v>
      </c>
      <c r="D868" s="137" t="s">
        <v>17</v>
      </c>
      <c r="E868">
        <v>1987</v>
      </c>
      <c r="F868">
        <v>2</v>
      </c>
      <c r="G868">
        <v>11</v>
      </c>
      <c r="H868">
        <v>34</v>
      </c>
      <c r="I868" t="s">
        <v>17</v>
      </c>
      <c r="J868" s="14" t="s">
        <v>17</v>
      </c>
      <c r="K868" s="14" t="s">
        <v>17</v>
      </c>
      <c r="L868" s="14">
        <v>5.5</v>
      </c>
      <c r="M868" s="14">
        <v>22</v>
      </c>
      <c r="N868" s="14">
        <v>174</v>
      </c>
      <c r="O868" s="14">
        <v>710</v>
      </c>
      <c r="P868" s="14" t="s">
        <v>17</v>
      </c>
      <c r="Q868" s="14" t="s">
        <v>17</v>
      </c>
      <c r="R868" s="14" t="s">
        <v>17</v>
      </c>
      <c r="S868" s="14">
        <v>6.7</v>
      </c>
    </row>
    <row r="869" spans="1:19" x14ac:dyDescent="0.2">
      <c r="A869" t="s">
        <v>143</v>
      </c>
      <c r="B869" t="s">
        <v>183</v>
      </c>
      <c r="C869" s="137" t="s">
        <v>17</v>
      </c>
      <c r="D869" s="137" t="s">
        <v>17</v>
      </c>
      <c r="E869">
        <v>1987</v>
      </c>
      <c r="F869">
        <v>2</v>
      </c>
      <c r="G869">
        <v>12</v>
      </c>
      <c r="H869">
        <v>44.89</v>
      </c>
      <c r="I869" t="s">
        <v>17</v>
      </c>
      <c r="J869" s="14" t="s">
        <v>17</v>
      </c>
      <c r="K869" s="14" t="s">
        <v>17</v>
      </c>
      <c r="L869" s="14">
        <v>5.3</v>
      </c>
      <c r="M869" s="14">
        <v>21</v>
      </c>
      <c r="N869" s="14">
        <v>149</v>
      </c>
      <c r="O869" s="14">
        <v>722</v>
      </c>
      <c r="P869" s="14" t="s">
        <v>17</v>
      </c>
      <c r="Q869" s="14" t="s">
        <v>17</v>
      </c>
      <c r="R869" s="14" t="s">
        <v>17</v>
      </c>
      <c r="S869" s="14">
        <v>6.7</v>
      </c>
    </row>
    <row r="870" spans="1:19" x14ac:dyDescent="0.2">
      <c r="A870" t="s">
        <v>143</v>
      </c>
      <c r="B870" t="s">
        <v>183</v>
      </c>
      <c r="C870" s="137" t="s">
        <v>17</v>
      </c>
      <c r="D870" s="137" t="s">
        <v>17</v>
      </c>
      <c r="E870">
        <v>1987</v>
      </c>
      <c r="F870">
        <v>2</v>
      </c>
      <c r="G870">
        <v>13</v>
      </c>
      <c r="H870">
        <v>30.25</v>
      </c>
      <c r="I870" t="s">
        <v>17</v>
      </c>
      <c r="J870" s="14" t="s">
        <v>17</v>
      </c>
      <c r="K870" s="14" t="s">
        <v>17</v>
      </c>
      <c r="L870" s="14">
        <v>5.3</v>
      </c>
      <c r="M870" s="14">
        <v>8</v>
      </c>
      <c r="N870" s="14">
        <v>191</v>
      </c>
      <c r="O870" s="14">
        <v>714</v>
      </c>
      <c r="P870" s="14" t="s">
        <v>17</v>
      </c>
      <c r="Q870" s="14" t="s">
        <v>17</v>
      </c>
      <c r="R870" s="14" t="s">
        <v>17</v>
      </c>
      <c r="S870" s="14">
        <v>6.6</v>
      </c>
    </row>
    <row r="871" spans="1:19" x14ac:dyDescent="0.2">
      <c r="A871" t="s">
        <v>143</v>
      </c>
      <c r="B871" t="s">
        <v>183</v>
      </c>
      <c r="C871" s="137" t="s">
        <v>17</v>
      </c>
      <c r="D871" s="137" t="s">
        <v>17</v>
      </c>
      <c r="E871">
        <v>1987</v>
      </c>
      <c r="F871">
        <v>2</v>
      </c>
      <c r="G871">
        <v>14</v>
      </c>
      <c r="H871">
        <v>44.89</v>
      </c>
      <c r="I871" t="s">
        <v>17</v>
      </c>
      <c r="J871" s="14" t="s">
        <v>17</v>
      </c>
      <c r="K871" s="14" t="s">
        <v>17</v>
      </c>
      <c r="L871" s="14">
        <v>5.3</v>
      </c>
      <c r="M871" s="14">
        <v>3</v>
      </c>
      <c r="N871" s="14">
        <v>117</v>
      </c>
      <c r="O871" s="14">
        <v>802</v>
      </c>
      <c r="P871" s="14" t="s">
        <v>17</v>
      </c>
      <c r="Q871" s="14" t="s">
        <v>17</v>
      </c>
      <c r="R871" s="14" t="s">
        <v>17</v>
      </c>
      <c r="S871" s="14">
        <v>6.6</v>
      </c>
    </row>
    <row r="872" spans="1:19" x14ac:dyDescent="0.2">
      <c r="A872" t="s">
        <v>143</v>
      </c>
      <c r="B872" t="s">
        <v>183</v>
      </c>
      <c r="C872" s="137" t="s">
        <v>17</v>
      </c>
      <c r="D872" s="137" t="s">
        <v>17</v>
      </c>
      <c r="E872">
        <v>1987</v>
      </c>
      <c r="F872">
        <v>3</v>
      </c>
      <c r="G872">
        <v>1</v>
      </c>
      <c r="H872">
        <v>35.450000000000003</v>
      </c>
      <c r="I872" t="s">
        <v>17</v>
      </c>
      <c r="J872" s="14" t="s">
        <v>17</v>
      </c>
      <c r="K872" s="14" t="s">
        <v>17</v>
      </c>
      <c r="L872" s="14">
        <v>5.5</v>
      </c>
      <c r="M872" s="14">
        <v>6</v>
      </c>
      <c r="N872" s="14">
        <v>34</v>
      </c>
      <c r="O872" s="14">
        <v>624</v>
      </c>
      <c r="P872" s="14" t="s">
        <v>17</v>
      </c>
      <c r="Q872" s="14" t="s">
        <v>17</v>
      </c>
      <c r="R872" s="14" t="s">
        <v>17</v>
      </c>
      <c r="S872" s="14">
        <v>6.8</v>
      </c>
    </row>
    <row r="873" spans="1:19" x14ac:dyDescent="0.2">
      <c r="A873" t="s">
        <v>143</v>
      </c>
      <c r="B873" t="s">
        <v>183</v>
      </c>
      <c r="C873" s="137" t="s">
        <v>17</v>
      </c>
      <c r="D873" s="137" t="s">
        <v>17</v>
      </c>
      <c r="E873">
        <v>1987</v>
      </c>
      <c r="F873">
        <v>3</v>
      </c>
      <c r="G873">
        <v>2</v>
      </c>
      <c r="H873">
        <v>30.98</v>
      </c>
      <c r="I873" t="s">
        <v>17</v>
      </c>
      <c r="J873" s="14" t="s">
        <v>17</v>
      </c>
      <c r="K873" s="14" t="s">
        <v>17</v>
      </c>
      <c r="L873" s="14">
        <v>5.7</v>
      </c>
      <c r="M873" s="14">
        <v>15</v>
      </c>
      <c r="N873" s="14">
        <v>83</v>
      </c>
      <c r="O873" s="14">
        <v>706</v>
      </c>
      <c r="P873" s="14" t="s">
        <v>17</v>
      </c>
      <c r="Q873" s="14" t="s">
        <v>17</v>
      </c>
      <c r="R873" s="14" t="s">
        <v>17</v>
      </c>
      <c r="S873" s="14">
        <v>6.8</v>
      </c>
    </row>
    <row r="874" spans="1:19" x14ac:dyDescent="0.2">
      <c r="A874" t="s">
        <v>143</v>
      </c>
      <c r="B874" t="s">
        <v>183</v>
      </c>
      <c r="C874" s="137" t="s">
        <v>17</v>
      </c>
      <c r="D874" s="137" t="s">
        <v>17</v>
      </c>
      <c r="E874">
        <v>1987</v>
      </c>
      <c r="F874">
        <v>3</v>
      </c>
      <c r="G874">
        <v>3</v>
      </c>
      <c r="H874">
        <v>42.47</v>
      </c>
      <c r="I874" t="s">
        <v>17</v>
      </c>
      <c r="J874" s="14" t="s">
        <v>17</v>
      </c>
      <c r="K874" s="14" t="s">
        <v>17</v>
      </c>
      <c r="L874" s="14">
        <v>5.6</v>
      </c>
      <c r="M874" s="14">
        <v>1</v>
      </c>
      <c r="N874" s="14">
        <v>162</v>
      </c>
      <c r="O874" s="14">
        <v>849</v>
      </c>
      <c r="P874" s="14" t="s">
        <v>17</v>
      </c>
      <c r="Q874" s="14" t="s">
        <v>17</v>
      </c>
      <c r="R874" s="14" t="s">
        <v>17</v>
      </c>
      <c r="S874" s="14">
        <v>6.7</v>
      </c>
    </row>
    <row r="875" spans="1:19" x14ac:dyDescent="0.2">
      <c r="A875" t="s">
        <v>143</v>
      </c>
      <c r="B875" t="s">
        <v>183</v>
      </c>
      <c r="C875" s="137" t="s">
        <v>17</v>
      </c>
      <c r="D875" s="137" t="s">
        <v>17</v>
      </c>
      <c r="E875">
        <v>1987</v>
      </c>
      <c r="F875">
        <v>3</v>
      </c>
      <c r="G875">
        <v>4</v>
      </c>
      <c r="H875">
        <v>46.83</v>
      </c>
      <c r="I875" t="s">
        <v>17</v>
      </c>
      <c r="J875" s="14" t="s">
        <v>17</v>
      </c>
      <c r="K875" s="14" t="s">
        <v>17</v>
      </c>
      <c r="L875" s="14">
        <v>5.3</v>
      </c>
      <c r="M875" s="14">
        <v>18</v>
      </c>
      <c r="N875" s="14">
        <v>174</v>
      </c>
      <c r="O875" s="14">
        <v>913</v>
      </c>
      <c r="P875" s="14" t="s">
        <v>17</v>
      </c>
      <c r="Q875" s="14" t="s">
        <v>17</v>
      </c>
      <c r="R875" s="14" t="s">
        <v>17</v>
      </c>
      <c r="S875" s="14">
        <v>6.7</v>
      </c>
    </row>
    <row r="876" spans="1:19" x14ac:dyDescent="0.2">
      <c r="A876" t="s">
        <v>143</v>
      </c>
      <c r="B876" t="s">
        <v>183</v>
      </c>
      <c r="C876" s="137" t="s">
        <v>17</v>
      </c>
      <c r="D876" s="137" t="s">
        <v>17</v>
      </c>
      <c r="E876">
        <v>1987</v>
      </c>
      <c r="F876">
        <v>3</v>
      </c>
      <c r="G876">
        <v>5</v>
      </c>
      <c r="H876">
        <v>42.11</v>
      </c>
      <c r="I876" t="s">
        <v>17</v>
      </c>
      <c r="J876" s="14" t="s">
        <v>17</v>
      </c>
      <c r="K876" s="14" t="s">
        <v>17</v>
      </c>
      <c r="L876" s="14">
        <v>5.6</v>
      </c>
      <c r="M876" s="14">
        <v>19</v>
      </c>
      <c r="N876" s="14">
        <v>140</v>
      </c>
      <c r="O876" s="14">
        <v>728</v>
      </c>
      <c r="P876" s="14" t="s">
        <v>17</v>
      </c>
      <c r="Q876" s="14" t="s">
        <v>17</v>
      </c>
      <c r="R876" s="14" t="s">
        <v>17</v>
      </c>
      <c r="S876" s="14">
        <v>6.8</v>
      </c>
    </row>
    <row r="877" spans="1:19" x14ac:dyDescent="0.2">
      <c r="A877" t="s">
        <v>143</v>
      </c>
      <c r="B877" t="s">
        <v>183</v>
      </c>
      <c r="C877" s="137" t="s">
        <v>17</v>
      </c>
      <c r="D877" s="137" t="s">
        <v>17</v>
      </c>
      <c r="E877">
        <v>1987</v>
      </c>
      <c r="F877">
        <v>3</v>
      </c>
      <c r="G877">
        <v>6</v>
      </c>
      <c r="H877">
        <v>44.04</v>
      </c>
      <c r="I877" t="s">
        <v>17</v>
      </c>
      <c r="J877" s="14" t="s">
        <v>17</v>
      </c>
      <c r="K877" s="14" t="s">
        <v>17</v>
      </c>
      <c r="L877" s="14">
        <v>5.4</v>
      </c>
      <c r="M877" s="14">
        <v>3</v>
      </c>
      <c r="N877" s="14">
        <v>122</v>
      </c>
      <c r="O877" s="14">
        <v>838</v>
      </c>
      <c r="P877" s="14" t="s">
        <v>17</v>
      </c>
      <c r="Q877" s="14" t="s">
        <v>17</v>
      </c>
      <c r="R877" s="14" t="s">
        <v>17</v>
      </c>
      <c r="S877" s="14">
        <v>6.7</v>
      </c>
    </row>
    <row r="878" spans="1:19" x14ac:dyDescent="0.2">
      <c r="A878" t="s">
        <v>143</v>
      </c>
      <c r="B878" t="s">
        <v>183</v>
      </c>
      <c r="C878" s="137" t="s">
        <v>17</v>
      </c>
      <c r="D878" s="137" t="s">
        <v>17</v>
      </c>
      <c r="E878">
        <v>1987</v>
      </c>
      <c r="F878">
        <v>3</v>
      </c>
      <c r="G878">
        <v>7</v>
      </c>
      <c r="H878">
        <v>43.56</v>
      </c>
      <c r="I878" t="s">
        <v>17</v>
      </c>
      <c r="J878" s="14" t="s">
        <v>17</v>
      </c>
      <c r="K878" s="14" t="s">
        <v>17</v>
      </c>
      <c r="L878" s="14">
        <v>5.4</v>
      </c>
      <c r="M878" s="14">
        <v>1</v>
      </c>
      <c r="N878" s="14">
        <v>114</v>
      </c>
      <c r="O878" s="14">
        <v>720</v>
      </c>
      <c r="P878" s="14" t="s">
        <v>17</v>
      </c>
      <c r="Q878" s="14" t="s">
        <v>17</v>
      </c>
      <c r="R878" s="14" t="s">
        <v>17</v>
      </c>
      <c r="S878" s="14">
        <v>6.7</v>
      </c>
    </row>
    <row r="879" spans="1:19" x14ac:dyDescent="0.2">
      <c r="A879" t="s">
        <v>143</v>
      </c>
      <c r="B879" t="s">
        <v>183</v>
      </c>
      <c r="C879" s="137" t="s">
        <v>17</v>
      </c>
      <c r="D879" s="137" t="s">
        <v>17</v>
      </c>
      <c r="E879">
        <v>1987</v>
      </c>
      <c r="F879">
        <v>3</v>
      </c>
      <c r="G879">
        <v>8</v>
      </c>
      <c r="H879">
        <v>43.8</v>
      </c>
      <c r="I879" t="s">
        <v>17</v>
      </c>
      <c r="J879" s="14" t="s">
        <v>17</v>
      </c>
      <c r="K879" s="14" t="s">
        <v>17</v>
      </c>
      <c r="L879" s="14">
        <v>5.7</v>
      </c>
      <c r="M879" s="14">
        <v>2</v>
      </c>
      <c r="N879" s="14">
        <v>86</v>
      </c>
      <c r="O879" s="14">
        <v>827</v>
      </c>
      <c r="P879" s="14" t="s">
        <v>17</v>
      </c>
      <c r="Q879" s="14" t="s">
        <v>17</v>
      </c>
      <c r="R879" s="14" t="s">
        <v>17</v>
      </c>
      <c r="S879" s="14">
        <v>6.8</v>
      </c>
    </row>
    <row r="880" spans="1:19" x14ac:dyDescent="0.2">
      <c r="A880" t="s">
        <v>143</v>
      </c>
      <c r="B880" t="s">
        <v>183</v>
      </c>
      <c r="C880" s="137" t="s">
        <v>17</v>
      </c>
      <c r="D880" s="137" t="s">
        <v>17</v>
      </c>
      <c r="E880">
        <v>1987</v>
      </c>
      <c r="F880">
        <v>3</v>
      </c>
      <c r="G880">
        <v>9</v>
      </c>
      <c r="H880">
        <v>30.01</v>
      </c>
      <c r="I880" t="s">
        <v>17</v>
      </c>
      <c r="J880" s="14" t="s">
        <v>17</v>
      </c>
      <c r="K880" s="14" t="s">
        <v>17</v>
      </c>
      <c r="L880" s="14">
        <v>5.6</v>
      </c>
      <c r="M880" s="14">
        <v>1</v>
      </c>
      <c r="N880" s="14">
        <v>117</v>
      </c>
      <c r="O880" s="14">
        <v>765</v>
      </c>
      <c r="P880" s="14" t="s">
        <v>17</v>
      </c>
      <c r="Q880" s="14" t="s">
        <v>17</v>
      </c>
      <c r="R880" s="14" t="s">
        <v>17</v>
      </c>
      <c r="S880" s="14">
        <v>6.8</v>
      </c>
    </row>
    <row r="881" spans="1:19" x14ac:dyDescent="0.2">
      <c r="A881" t="s">
        <v>143</v>
      </c>
      <c r="B881" t="s">
        <v>183</v>
      </c>
      <c r="C881" s="137" t="s">
        <v>17</v>
      </c>
      <c r="D881" s="137" t="s">
        <v>17</v>
      </c>
      <c r="E881">
        <v>1987</v>
      </c>
      <c r="F881">
        <v>3</v>
      </c>
      <c r="G881">
        <v>10</v>
      </c>
      <c r="H881">
        <v>43.8</v>
      </c>
      <c r="I881" t="s">
        <v>17</v>
      </c>
      <c r="J881" s="14" t="s">
        <v>17</v>
      </c>
      <c r="K881" s="14" t="s">
        <v>17</v>
      </c>
      <c r="L881" s="14">
        <v>5.4</v>
      </c>
      <c r="M881" s="14">
        <v>1</v>
      </c>
      <c r="N881" s="14">
        <v>101</v>
      </c>
      <c r="O881" s="14">
        <v>815</v>
      </c>
      <c r="P881" s="14" t="s">
        <v>17</v>
      </c>
      <c r="Q881" s="14" t="s">
        <v>17</v>
      </c>
      <c r="R881" s="14" t="s">
        <v>17</v>
      </c>
      <c r="S881" s="14">
        <v>6.8</v>
      </c>
    </row>
    <row r="882" spans="1:19" x14ac:dyDescent="0.2">
      <c r="A882" t="s">
        <v>143</v>
      </c>
      <c r="B882" t="s">
        <v>183</v>
      </c>
      <c r="C882" s="137" t="s">
        <v>17</v>
      </c>
      <c r="D882" s="137" t="s">
        <v>17</v>
      </c>
      <c r="E882">
        <v>1987</v>
      </c>
      <c r="F882">
        <v>3</v>
      </c>
      <c r="G882">
        <v>11</v>
      </c>
      <c r="H882">
        <v>35.57</v>
      </c>
      <c r="I882" t="s">
        <v>17</v>
      </c>
      <c r="J882" s="14" t="s">
        <v>17</v>
      </c>
      <c r="K882" s="14" t="s">
        <v>17</v>
      </c>
      <c r="L882" s="14">
        <v>5.4</v>
      </c>
      <c r="M882" s="14">
        <v>1</v>
      </c>
      <c r="N882" s="14">
        <v>163</v>
      </c>
      <c r="O882" s="14">
        <v>765</v>
      </c>
      <c r="P882" s="14" t="s">
        <v>17</v>
      </c>
      <c r="Q882" s="14" t="s">
        <v>17</v>
      </c>
      <c r="R882" s="14" t="s">
        <v>17</v>
      </c>
      <c r="S882" s="14">
        <v>6.7</v>
      </c>
    </row>
    <row r="883" spans="1:19" x14ac:dyDescent="0.2">
      <c r="A883" t="s">
        <v>143</v>
      </c>
      <c r="B883" t="s">
        <v>183</v>
      </c>
      <c r="C883" s="137" t="s">
        <v>17</v>
      </c>
      <c r="D883" s="137" t="s">
        <v>17</v>
      </c>
      <c r="E883">
        <v>1987</v>
      </c>
      <c r="F883">
        <v>3</v>
      </c>
      <c r="G883">
        <v>12</v>
      </c>
      <c r="H883">
        <v>43.44</v>
      </c>
      <c r="I883" t="s">
        <v>17</v>
      </c>
      <c r="J883" s="14" t="s">
        <v>17</v>
      </c>
      <c r="K883" s="14" t="s">
        <v>17</v>
      </c>
      <c r="L883" s="14">
        <v>5.6</v>
      </c>
      <c r="M883" s="14">
        <v>1</v>
      </c>
      <c r="N883" s="14">
        <v>107</v>
      </c>
      <c r="O883" s="14">
        <v>632</v>
      </c>
      <c r="P883" s="14" t="s">
        <v>17</v>
      </c>
      <c r="Q883" s="14" t="s">
        <v>17</v>
      </c>
      <c r="R883" s="14" t="s">
        <v>17</v>
      </c>
      <c r="S883" s="14">
        <v>6.7</v>
      </c>
    </row>
    <row r="884" spans="1:19" x14ac:dyDescent="0.2">
      <c r="A884" t="s">
        <v>143</v>
      </c>
      <c r="B884" t="s">
        <v>183</v>
      </c>
      <c r="C884" s="137" t="s">
        <v>17</v>
      </c>
      <c r="D884" s="137" t="s">
        <v>17</v>
      </c>
      <c r="E884">
        <v>1987</v>
      </c>
      <c r="F884">
        <v>3</v>
      </c>
      <c r="G884">
        <v>13</v>
      </c>
      <c r="H884">
        <v>39.200000000000003</v>
      </c>
      <c r="I884" t="s">
        <v>17</v>
      </c>
      <c r="J884" s="14" t="s">
        <v>17</v>
      </c>
      <c r="K884" s="14" t="s">
        <v>17</v>
      </c>
      <c r="L884" s="14">
        <v>5.5</v>
      </c>
      <c r="M884" s="14">
        <v>1</v>
      </c>
      <c r="N884" s="14">
        <v>172</v>
      </c>
      <c r="O884" s="14">
        <v>825</v>
      </c>
      <c r="P884" s="14" t="s">
        <v>17</v>
      </c>
      <c r="Q884" s="14" t="s">
        <v>17</v>
      </c>
      <c r="R884" s="14" t="s">
        <v>17</v>
      </c>
      <c r="S884" s="14">
        <v>6.7</v>
      </c>
    </row>
    <row r="885" spans="1:19" x14ac:dyDescent="0.2">
      <c r="A885" t="s">
        <v>143</v>
      </c>
      <c r="B885" t="s">
        <v>183</v>
      </c>
      <c r="C885" s="137" t="s">
        <v>17</v>
      </c>
      <c r="D885" s="137" t="s">
        <v>17</v>
      </c>
      <c r="E885">
        <v>1987</v>
      </c>
      <c r="F885">
        <v>3</v>
      </c>
      <c r="G885">
        <v>14</v>
      </c>
      <c r="H885">
        <v>42.23</v>
      </c>
      <c r="I885" t="s">
        <v>17</v>
      </c>
      <c r="J885" s="14" t="s">
        <v>17</v>
      </c>
      <c r="K885" s="14" t="s">
        <v>17</v>
      </c>
      <c r="L885" s="14">
        <v>5.6</v>
      </c>
      <c r="M885" s="14">
        <v>1</v>
      </c>
      <c r="N885" s="14">
        <v>57</v>
      </c>
      <c r="O885" s="14">
        <v>646</v>
      </c>
      <c r="P885" s="14" t="s">
        <v>17</v>
      </c>
      <c r="Q885" s="14" t="s">
        <v>17</v>
      </c>
      <c r="R885" s="14" t="s">
        <v>17</v>
      </c>
      <c r="S885" s="14">
        <v>6.7</v>
      </c>
    </row>
    <row r="886" spans="1:19" x14ac:dyDescent="0.2">
      <c r="A886" t="s">
        <v>143</v>
      </c>
      <c r="B886" t="s">
        <v>183</v>
      </c>
      <c r="C886" s="137" t="s">
        <v>17</v>
      </c>
      <c r="D886" s="137" t="s">
        <v>17</v>
      </c>
      <c r="E886">
        <v>1987</v>
      </c>
      <c r="F886">
        <v>4</v>
      </c>
      <c r="G886">
        <v>1</v>
      </c>
      <c r="H886">
        <v>29.89</v>
      </c>
      <c r="I886" t="s">
        <v>17</v>
      </c>
      <c r="J886" s="14" t="s">
        <v>17</v>
      </c>
      <c r="K886" s="14" t="s">
        <v>17</v>
      </c>
      <c r="L886" s="14">
        <v>5.5</v>
      </c>
      <c r="M886" s="14">
        <v>45</v>
      </c>
      <c r="N886" s="14">
        <v>36</v>
      </c>
      <c r="O886" s="14">
        <v>632</v>
      </c>
      <c r="P886" s="14" t="s">
        <v>17</v>
      </c>
      <c r="Q886" s="14" t="s">
        <v>17</v>
      </c>
      <c r="R886" s="14" t="s">
        <v>17</v>
      </c>
      <c r="S886" s="14">
        <v>6.8</v>
      </c>
    </row>
    <row r="887" spans="1:19" x14ac:dyDescent="0.2">
      <c r="A887" t="s">
        <v>143</v>
      </c>
      <c r="B887" t="s">
        <v>183</v>
      </c>
      <c r="C887" s="137" t="s">
        <v>17</v>
      </c>
      <c r="D887" s="137" t="s">
        <v>17</v>
      </c>
      <c r="E887">
        <v>1987</v>
      </c>
      <c r="F887">
        <v>4</v>
      </c>
      <c r="G887">
        <v>2</v>
      </c>
      <c r="H887">
        <v>29.28</v>
      </c>
      <c r="I887" t="s">
        <v>17</v>
      </c>
      <c r="J887" s="14" t="s">
        <v>17</v>
      </c>
      <c r="K887" s="14" t="s">
        <v>17</v>
      </c>
      <c r="L887" s="14">
        <v>5.7</v>
      </c>
      <c r="M887" s="14">
        <v>17</v>
      </c>
      <c r="N887" s="14">
        <v>107</v>
      </c>
      <c r="O887" s="14">
        <v>850</v>
      </c>
      <c r="P887" s="14" t="s">
        <v>17</v>
      </c>
      <c r="Q887" s="14" t="s">
        <v>17</v>
      </c>
      <c r="R887" s="14" t="s">
        <v>17</v>
      </c>
      <c r="S887" s="14">
        <v>6.9</v>
      </c>
    </row>
    <row r="888" spans="1:19" x14ac:dyDescent="0.2">
      <c r="A888" t="s">
        <v>143</v>
      </c>
      <c r="B888" t="s">
        <v>183</v>
      </c>
      <c r="C888" s="137" t="s">
        <v>17</v>
      </c>
      <c r="D888" s="137" t="s">
        <v>17</v>
      </c>
      <c r="E888">
        <v>1987</v>
      </c>
      <c r="F888">
        <v>4</v>
      </c>
      <c r="G888">
        <v>3</v>
      </c>
      <c r="H888">
        <v>40.049999999999997</v>
      </c>
      <c r="I888" t="s">
        <v>17</v>
      </c>
      <c r="J888" s="14" t="s">
        <v>17</v>
      </c>
      <c r="K888" s="14" t="s">
        <v>17</v>
      </c>
      <c r="L888" s="14">
        <v>5.8</v>
      </c>
      <c r="M888" s="14">
        <v>12</v>
      </c>
      <c r="N888" s="14">
        <v>109</v>
      </c>
      <c r="O888" s="14">
        <v>839</v>
      </c>
      <c r="P888" s="14" t="s">
        <v>17</v>
      </c>
      <c r="Q888" s="14" t="s">
        <v>17</v>
      </c>
      <c r="R888" s="14" t="s">
        <v>17</v>
      </c>
      <c r="S888" s="14">
        <v>6.8</v>
      </c>
    </row>
    <row r="889" spans="1:19" x14ac:dyDescent="0.2">
      <c r="A889" t="s">
        <v>143</v>
      </c>
      <c r="B889" t="s">
        <v>183</v>
      </c>
      <c r="C889" s="137" t="s">
        <v>17</v>
      </c>
      <c r="D889" s="137" t="s">
        <v>17</v>
      </c>
      <c r="E889">
        <v>1987</v>
      </c>
      <c r="F889">
        <v>4</v>
      </c>
      <c r="G889">
        <v>4</v>
      </c>
      <c r="H889">
        <v>40.659999999999997</v>
      </c>
      <c r="I889" t="s">
        <v>17</v>
      </c>
      <c r="J889" s="14" t="s">
        <v>17</v>
      </c>
      <c r="K889" s="14" t="s">
        <v>17</v>
      </c>
      <c r="L889" s="14">
        <v>5.6</v>
      </c>
      <c r="M889" s="14">
        <v>1</v>
      </c>
      <c r="N889" s="14">
        <v>105</v>
      </c>
      <c r="O889" s="14">
        <v>840</v>
      </c>
      <c r="P889" s="14" t="s">
        <v>17</v>
      </c>
      <c r="Q889" s="14" t="s">
        <v>17</v>
      </c>
      <c r="R889" s="14" t="s">
        <v>17</v>
      </c>
      <c r="S889" s="14">
        <v>6.8</v>
      </c>
    </row>
    <row r="890" spans="1:19" x14ac:dyDescent="0.2">
      <c r="A890" t="s">
        <v>143</v>
      </c>
      <c r="B890" t="s">
        <v>183</v>
      </c>
      <c r="C890" s="137" t="s">
        <v>17</v>
      </c>
      <c r="D890" s="137" t="s">
        <v>17</v>
      </c>
      <c r="E890">
        <v>1987</v>
      </c>
      <c r="F890">
        <v>4</v>
      </c>
      <c r="G890">
        <v>5</v>
      </c>
      <c r="H890">
        <v>42.11</v>
      </c>
      <c r="I890" t="s">
        <v>17</v>
      </c>
      <c r="J890" s="14" t="s">
        <v>17</v>
      </c>
      <c r="K890" s="14" t="s">
        <v>17</v>
      </c>
      <c r="L890" s="14">
        <v>5.3</v>
      </c>
      <c r="M890" s="14">
        <v>1</v>
      </c>
      <c r="N890" s="14">
        <v>145</v>
      </c>
      <c r="O890" s="14">
        <v>1000</v>
      </c>
      <c r="P890" s="14" t="s">
        <v>17</v>
      </c>
      <c r="Q890" s="14" t="s">
        <v>17</v>
      </c>
      <c r="R890" s="14" t="s">
        <v>17</v>
      </c>
      <c r="S890" s="14">
        <v>6.7</v>
      </c>
    </row>
    <row r="891" spans="1:19" x14ac:dyDescent="0.2">
      <c r="A891" t="s">
        <v>143</v>
      </c>
      <c r="B891" t="s">
        <v>183</v>
      </c>
      <c r="C891" s="137" t="s">
        <v>17</v>
      </c>
      <c r="D891" s="137" t="s">
        <v>17</v>
      </c>
      <c r="E891">
        <v>1987</v>
      </c>
      <c r="F891">
        <v>4</v>
      </c>
      <c r="G891">
        <v>6</v>
      </c>
      <c r="H891">
        <v>40.9</v>
      </c>
      <c r="I891" t="s">
        <v>17</v>
      </c>
      <c r="J891" s="14" t="s">
        <v>17</v>
      </c>
      <c r="K891" s="14" t="s">
        <v>17</v>
      </c>
      <c r="L891" s="14">
        <v>5.5</v>
      </c>
      <c r="M891" s="14">
        <v>1</v>
      </c>
      <c r="N891" s="14">
        <v>141</v>
      </c>
      <c r="O891" s="14">
        <v>1000</v>
      </c>
      <c r="P891" s="14" t="s">
        <v>17</v>
      </c>
      <c r="Q891" s="14" t="s">
        <v>17</v>
      </c>
      <c r="R891" s="14" t="s">
        <v>17</v>
      </c>
      <c r="S891" s="14">
        <v>6.7</v>
      </c>
    </row>
    <row r="892" spans="1:19" x14ac:dyDescent="0.2">
      <c r="A892" t="s">
        <v>143</v>
      </c>
      <c r="B892" t="s">
        <v>183</v>
      </c>
      <c r="C892" s="137" t="s">
        <v>17</v>
      </c>
      <c r="D892" s="137" t="s">
        <v>17</v>
      </c>
      <c r="E892">
        <v>1987</v>
      </c>
      <c r="F892">
        <v>4</v>
      </c>
      <c r="G892">
        <v>7</v>
      </c>
      <c r="H892">
        <v>39.57</v>
      </c>
      <c r="I892" t="s">
        <v>17</v>
      </c>
      <c r="J892" s="14" t="s">
        <v>17</v>
      </c>
      <c r="K892" s="14" t="s">
        <v>17</v>
      </c>
      <c r="L892" s="14">
        <v>5.5</v>
      </c>
      <c r="M892" s="14">
        <v>45</v>
      </c>
      <c r="N892" s="14">
        <v>124</v>
      </c>
      <c r="O892" s="14">
        <v>795</v>
      </c>
      <c r="P892" s="14" t="s">
        <v>17</v>
      </c>
      <c r="Q892" s="14" t="s">
        <v>17</v>
      </c>
      <c r="R892" s="14" t="s">
        <v>17</v>
      </c>
      <c r="S892" s="14">
        <v>6.8</v>
      </c>
    </row>
    <row r="893" spans="1:19" x14ac:dyDescent="0.2">
      <c r="A893" t="s">
        <v>143</v>
      </c>
      <c r="B893" t="s">
        <v>183</v>
      </c>
      <c r="C893" s="137" t="s">
        <v>17</v>
      </c>
      <c r="D893" s="137" t="s">
        <v>17</v>
      </c>
      <c r="E893">
        <v>1987</v>
      </c>
      <c r="F893">
        <v>4</v>
      </c>
      <c r="G893">
        <v>8</v>
      </c>
      <c r="H893">
        <v>27.95</v>
      </c>
      <c r="I893" t="s">
        <v>17</v>
      </c>
      <c r="J893" s="14" t="s">
        <v>17</v>
      </c>
      <c r="K893" s="14" t="s">
        <v>17</v>
      </c>
      <c r="L893" s="14">
        <v>5.5</v>
      </c>
      <c r="M893" s="14">
        <v>1</v>
      </c>
      <c r="N893" s="14">
        <v>61</v>
      </c>
      <c r="O893" s="14">
        <v>766</v>
      </c>
      <c r="P893" s="14" t="s">
        <v>17</v>
      </c>
      <c r="Q893" s="14" t="s">
        <v>17</v>
      </c>
      <c r="R893" s="14" t="s">
        <v>17</v>
      </c>
      <c r="S893" s="14">
        <v>6.6</v>
      </c>
    </row>
    <row r="894" spans="1:19" x14ac:dyDescent="0.2">
      <c r="A894" t="s">
        <v>143</v>
      </c>
      <c r="B894" t="s">
        <v>183</v>
      </c>
      <c r="C894" s="137" t="s">
        <v>17</v>
      </c>
      <c r="D894" s="137" t="s">
        <v>17</v>
      </c>
      <c r="E894">
        <v>1987</v>
      </c>
      <c r="F894">
        <v>4</v>
      </c>
      <c r="G894">
        <v>9</v>
      </c>
      <c r="H894">
        <v>41.14</v>
      </c>
      <c r="I894" t="s">
        <v>17</v>
      </c>
      <c r="J894" s="14" t="s">
        <v>17</v>
      </c>
      <c r="K894" s="14" t="s">
        <v>17</v>
      </c>
      <c r="L894" s="14">
        <v>5.4</v>
      </c>
      <c r="M894" s="14">
        <v>1</v>
      </c>
      <c r="N894" s="14">
        <v>115</v>
      </c>
      <c r="O894" s="14">
        <v>744</v>
      </c>
      <c r="P894" s="14" t="s">
        <v>17</v>
      </c>
      <c r="Q894" s="14" t="s">
        <v>17</v>
      </c>
      <c r="R894" s="14" t="s">
        <v>17</v>
      </c>
      <c r="S894" s="14">
        <v>6.6</v>
      </c>
    </row>
    <row r="895" spans="1:19" x14ac:dyDescent="0.2">
      <c r="A895" t="s">
        <v>143</v>
      </c>
      <c r="B895" t="s">
        <v>183</v>
      </c>
      <c r="C895" s="137" t="s">
        <v>17</v>
      </c>
      <c r="D895" s="137" t="s">
        <v>17</v>
      </c>
      <c r="E895">
        <v>1987</v>
      </c>
      <c r="F895">
        <v>4</v>
      </c>
      <c r="G895">
        <v>10</v>
      </c>
      <c r="H895">
        <v>43.32</v>
      </c>
      <c r="I895" t="s">
        <v>17</v>
      </c>
      <c r="J895" s="14" t="s">
        <v>17</v>
      </c>
      <c r="K895" s="14" t="s">
        <v>17</v>
      </c>
      <c r="L895" s="14">
        <v>5.6</v>
      </c>
      <c r="M895" s="14">
        <v>1</v>
      </c>
      <c r="N895" s="14">
        <v>154</v>
      </c>
      <c r="O895" s="14">
        <v>934</v>
      </c>
      <c r="P895" s="14" t="s">
        <v>17</v>
      </c>
      <c r="Q895" s="14" t="s">
        <v>17</v>
      </c>
      <c r="R895" s="14" t="s">
        <v>17</v>
      </c>
      <c r="S895" s="14">
        <v>6.7</v>
      </c>
    </row>
    <row r="896" spans="1:19" x14ac:dyDescent="0.2">
      <c r="A896" t="s">
        <v>143</v>
      </c>
      <c r="B896" t="s">
        <v>183</v>
      </c>
      <c r="C896" s="137" t="s">
        <v>17</v>
      </c>
      <c r="D896" s="137" t="s">
        <v>17</v>
      </c>
      <c r="E896">
        <v>1987</v>
      </c>
      <c r="F896">
        <v>4</v>
      </c>
      <c r="G896">
        <v>11</v>
      </c>
      <c r="H896">
        <v>42.95</v>
      </c>
      <c r="I896" t="s">
        <v>17</v>
      </c>
      <c r="J896" s="14" t="s">
        <v>17</v>
      </c>
      <c r="K896" s="14" t="s">
        <v>17</v>
      </c>
      <c r="L896" s="14">
        <v>5.6</v>
      </c>
      <c r="M896" s="14">
        <v>1</v>
      </c>
      <c r="N896" s="14">
        <v>141</v>
      </c>
      <c r="O896" s="14">
        <v>658</v>
      </c>
      <c r="P896" s="14" t="s">
        <v>17</v>
      </c>
      <c r="Q896" s="14" t="s">
        <v>17</v>
      </c>
      <c r="R896" s="14" t="s">
        <v>17</v>
      </c>
      <c r="S896" s="14">
        <v>6.7</v>
      </c>
    </row>
    <row r="897" spans="1:19" x14ac:dyDescent="0.2">
      <c r="A897" t="s">
        <v>143</v>
      </c>
      <c r="B897" t="s">
        <v>183</v>
      </c>
      <c r="C897" s="137" t="s">
        <v>17</v>
      </c>
      <c r="D897" s="137" t="s">
        <v>17</v>
      </c>
      <c r="E897">
        <v>1987</v>
      </c>
      <c r="F897">
        <v>4</v>
      </c>
      <c r="G897">
        <v>12</v>
      </c>
      <c r="H897">
        <v>41.26</v>
      </c>
      <c r="I897" t="s">
        <v>17</v>
      </c>
      <c r="J897" s="14" t="s">
        <v>17</v>
      </c>
      <c r="K897" s="14" t="s">
        <v>17</v>
      </c>
      <c r="L897" s="14">
        <v>5.6</v>
      </c>
      <c r="M897" s="14">
        <v>1</v>
      </c>
      <c r="N897" s="14">
        <v>88</v>
      </c>
      <c r="O897" s="14">
        <v>526</v>
      </c>
      <c r="P897" s="14" t="s">
        <v>17</v>
      </c>
      <c r="Q897" s="14" t="s">
        <v>17</v>
      </c>
      <c r="R897" s="14" t="s">
        <v>17</v>
      </c>
      <c r="S897" s="14">
        <v>6.8</v>
      </c>
    </row>
    <row r="898" spans="1:19" x14ac:dyDescent="0.2">
      <c r="A898" t="s">
        <v>143</v>
      </c>
      <c r="B898" t="s">
        <v>183</v>
      </c>
      <c r="C898" s="137" t="s">
        <v>17</v>
      </c>
      <c r="D898" s="137" t="s">
        <v>17</v>
      </c>
      <c r="E898">
        <v>1987</v>
      </c>
      <c r="F898">
        <v>4</v>
      </c>
      <c r="G898">
        <v>13</v>
      </c>
      <c r="H898">
        <v>27.47</v>
      </c>
      <c r="I898" t="s">
        <v>17</v>
      </c>
      <c r="J898" s="14" t="s">
        <v>17</v>
      </c>
      <c r="K898" s="14" t="s">
        <v>17</v>
      </c>
      <c r="L898" s="14">
        <v>5.4</v>
      </c>
      <c r="M898" s="14">
        <v>1</v>
      </c>
      <c r="N898" s="14">
        <v>224</v>
      </c>
      <c r="O898" s="14">
        <v>1000</v>
      </c>
      <c r="P898" s="14" t="s">
        <v>17</v>
      </c>
      <c r="Q898" s="14" t="s">
        <v>17</v>
      </c>
      <c r="R898" s="14" t="s">
        <v>17</v>
      </c>
      <c r="S898" s="14">
        <v>6.6</v>
      </c>
    </row>
    <row r="899" spans="1:19" x14ac:dyDescent="0.2">
      <c r="A899" t="s">
        <v>143</v>
      </c>
      <c r="B899" t="s">
        <v>183</v>
      </c>
      <c r="C899" s="137" t="s">
        <v>17</v>
      </c>
      <c r="D899" s="137" t="s">
        <v>17</v>
      </c>
      <c r="E899">
        <v>1987</v>
      </c>
      <c r="F899">
        <v>4</v>
      </c>
      <c r="G899">
        <v>14</v>
      </c>
      <c r="H899">
        <v>44.04</v>
      </c>
      <c r="I899" t="s">
        <v>17</v>
      </c>
      <c r="J899" s="14" t="s">
        <v>17</v>
      </c>
      <c r="K899" s="14" t="s">
        <v>17</v>
      </c>
      <c r="L899" s="14">
        <v>5.3</v>
      </c>
      <c r="M899" s="14">
        <v>1</v>
      </c>
      <c r="N899" s="14">
        <v>103</v>
      </c>
      <c r="O899" s="14">
        <v>786</v>
      </c>
      <c r="P899" s="14" t="s">
        <v>17</v>
      </c>
      <c r="Q899" s="14" t="s">
        <v>17</v>
      </c>
      <c r="R899" s="14" t="s">
        <v>17</v>
      </c>
      <c r="S899" s="14">
        <v>6.6</v>
      </c>
    </row>
    <row r="900" spans="1:19" x14ac:dyDescent="0.2">
      <c r="A900" t="s">
        <v>143</v>
      </c>
      <c r="B900" t="s">
        <v>183</v>
      </c>
      <c r="C900" s="137" t="s">
        <v>17</v>
      </c>
      <c r="D900" s="137" t="s">
        <v>17</v>
      </c>
      <c r="E900">
        <v>1988</v>
      </c>
      <c r="F900">
        <v>1</v>
      </c>
      <c r="G900">
        <v>1</v>
      </c>
      <c r="H900">
        <v>25.89</v>
      </c>
      <c r="I900" t="s">
        <v>17</v>
      </c>
      <c r="J900" s="14" t="s">
        <v>17</v>
      </c>
      <c r="K900" s="14" t="s">
        <v>17</v>
      </c>
      <c r="L900" s="14">
        <v>5</v>
      </c>
      <c r="M900" s="14">
        <v>8</v>
      </c>
      <c r="N900" s="14">
        <v>112</v>
      </c>
      <c r="O900" s="14">
        <v>586</v>
      </c>
      <c r="P900" s="14" t="s">
        <v>17</v>
      </c>
      <c r="Q900" s="14" t="s">
        <v>17</v>
      </c>
      <c r="R900" s="14" t="s">
        <v>17</v>
      </c>
      <c r="S900" s="14">
        <v>6.9</v>
      </c>
    </row>
    <row r="901" spans="1:19" x14ac:dyDescent="0.2">
      <c r="A901" t="s">
        <v>143</v>
      </c>
      <c r="B901" t="s">
        <v>183</v>
      </c>
      <c r="C901" s="137" t="s">
        <v>17</v>
      </c>
      <c r="D901" s="137" t="s">
        <v>17</v>
      </c>
      <c r="E901">
        <v>1988</v>
      </c>
      <c r="F901">
        <v>1</v>
      </c>
      <c r="G901">
        <v>2</v>
      </c>
      <c r="H901">
        <v>24.93</v>
      </c>
      <c r="I901" t="s">
        <v>17</v>
      </c>
      <c r="J901" s="14" t="s">
        <v>17</v>
      </c>
      <c r="K901" s="14" t="s">
        <v>17</v>
      </c>
      <c r="L901" s="14">
        <v>5.2</v>
      </c>
      <c r="M901" s="14">
        <v>8</v>
      </c>
      <c r="N901" s="14">
        <v>100</v>
      </c>
      <c r="O901" s="14">
        <v>740</v>
      </c>
      <c r="P901" s="14" t="s">
        <v>17</v>
      </c>
      <c r="Q901" s="14" t="s">
        <v>17</v>
      </c>
      <c r="R901" s="14" t="s">
        <v>17</v>
      </c>
      <c r="S901" s="14">
        <v>7</v>
      </c>
    </row>
    <row r="902" spans="1:19" x14ac:dyDescent="0.2">
      <c r="A902" t="s">
        <v>143</v>
      </c>
      <c r="B902" t="s">
        <v>183</v>
      </c>
      <c r="C902" s="137" t="s">
        <v>17</v>
      </c>
      <c r="D902" s="137" t="s">
        <v>17</v>
      </c>
      <c r="E902">
        <v>1988</v>
      </c>
      <c r="F902">
        <v>1</v>
      </c>
      <c r="G902">
        <v>3</v>
      </c>
      <c r="H902">
        <v>38.840000000000003</v>
      </c>
      <c r="I902" t="s">
        <v>17</v>
      </c>
      <c r="J902" s="14" t="s">
        <v>17</v>
      </c>
      <c r="K902" s="14" t="s">
        <v>17</v>
      </c>
      <c r="L902" s="14">
        <v>5.0999999999999996</v>
      </c>
      <c r="M902" s="14">
        <v>6</v>
      </c>
      <c r="N902" s="14">
        <v>126</v>
      </c>
      <c r="O902" s="14">
        <v>682</v>
      </c>
      <c r="P902" s="14" t="s">
        <v>17</v>
      </c>
      <c r="Q902" s="14" t="s">
        <v>17</v>
      </c>
      <c r="R902" s="14" t="s">
        <v>17</v>
      </c>
      <c r="S902" s="14">
        <v>6.9</v>
      </c>
    </row>
    <row r="903" spans="1:19" x14ac:dyDescent="0.2">
      <c r="A903" t="s">
        <v>143</v>
      </c>
      <c r="B903" t="s">
        <v>183</v>
      </c>
      <c r="C903" s="137" t="s">
        <v>17</v>
      </c>
      <c r="D903" s="137" t="s">
        <v>17</v>
      </c>
      <c r="E903">
        <v>1988</v>
      </c>
      <c r="F903">
        <v>1</v>
      </c>
      <c r="G903">
        <v>4</v>
      </c>
      <c r="H903">
        <v>36.9</v>
      </c>
      <c r="I903" t="s">
        <v>17</v>
      </c>
      <c r="J903" s="14" t="s">
        <v>17</v>
      </c>
      <c r="K903" s="14" t="s">
        <v>17</v>
      </c>
      <c r="L903" s="14">
        <v>5</v>
      </c>
      <c r="M903" s="14">
        <v>5</v>
      </c>
      <c r="N903" s="14">
        <v>118</v>
      </c>
      <c r="O903" s="14">
        <v>766</v>
      </c>
      <c r="P903" s="14" t="s">
        <v>17</v>
      </c>
      <c r="Q903" s="14" t="s">
        <v>17</v>
      </c>
      <c r="R903" s="14" t="s">
        <v>17</v>
      </c>
      <c r="S903" s="14">
        <v>7</v>
      </c>
    </row>
    <row r="904" spans="1:19" x14ac:dyDescent="0.2">
      <c r="A904" t="s">
        <v>143</v>
      </c>
      <c r="B904" t="s">
        <v>183</v>
      </c>
      <c r="C904" s="137" t="s">
        <v>17</v>
      </c>
      <c r="D904" s="137" t="s">
        <v>17</v>
      </c>
      <c r="E904">
        <v>1988</v>
      </c>
      <c r="F904">
        <v>1</v>
      </c>
      <c r="G904">
        <v>5</v>
      </c>
      <c r="H904">
        <v>57.11</v>
      </c>
      <c r="I904" t="s">
        <v>17</v>
      </c>
      <c r="J904" s="14" t="s">
        <v>17</v>
      </c>
      <c r="K904" s="14" t="s">
        <v>17</v>
      </c>
      <c r="L904" s="14">
        <v>4.8</v>
      </c>
      <c r="M904" s="14">
        <v>9</v>
      </c>
      <c r="N904" s="14">
        <v>139</v>
      </c>
      <c r="O904" s="14">
        <v>809</v>
      </c>
      <c r="P904" s="14" t="s">
        <v>17</v>
      </c>
      <c r="Q904" s="14" t="s">
        <v>17</v>
      </c>
      <c r="R904" s="14" t="s">
        <v>17</v>
      </c>
      <c r="S904" s="14">
        <v>6.8</v>
      </c>
    </row>
    <row r="905" spans="1:19" x14ac:dyDescent="0.2">
      <c r="A905" t="s">
        <v>143</v>
      </c>
      <c r="B905" t="s">
        <v>183</v>
      </c>
      <c r="C905" s="137" t="s">
        <v>17</v>
      </c>
      <c r="D905" s="137" t="s">
        <v>17</v>
      </c>
      <c r="E905">
        <v>1988</v>
      </c>
      <c r="F905">
        <v>1</v>
      </c>
      <c r="G905">
        <v>6</v>
      </c>
      <c r="H905">
        <v>57.47</v>
      </c>
      <c r="I905" t="s">
        <v>17</v>
      </c>
      <c r="J905" s="14" t="s">
        <v>17</v>
      </c>
      <c r="K905" s="14" t="s">
        <v>17</v>
      </c>
      <c r="L905" s="14">
        <v>4.9000000000000004</v>
      </c>
      <c r="M905" s="14">
        <v>10</v>
      </c>
      <c r="N905" s="14">
        <v>123</v>
      </c>
      <c r="O905" s="14">
        <v>742</v>
      </c>
      <c r="P905" s="14" t="s">
        <v>17</v>
      </c>
      <c r="Q905" s="14" t="s">
        <v>17</v>
      </c>
      <c r="R905" s="14" t="s">
        <v>17</v>
      </c>
      <c r="S905" s="14">
        <v>6.9</v>
      </c>
    </row>
    <row r="906" spans="1:19" x14ac:dyDescent="0.2">
      <c r="A906" t="s">
        <v>143</v>
      </c>
      <c r="B906" t="s">
        <v>183</v>
      </c>
      <c r="C906" s="137" t="s">
        <v>17</v>
      </c>
      <c r="D906" s="137" t="s">
        <v>17</v>
      </c>
      <c r="E906">
        <v>1988</v>
      </c>
      <c r="F906">
        <v>1</v>
      </c>
      <c r="G906">
        <v>7</v>
      </c>
      <c r="H906">
        <v>69.209999999999994</v>
      </c>
      <c r="I906" t="s">
        <v>17</v>
      </c>
      <c r="J906" s="14" t="s">
        <v>17</v>
      </c>
      <c r="K906" s="14" t="s">
        <v>17</v>
      </c>
      <c r="L906" s="14">
        <v>4.5999999999999996</v>
      </c>
      <c r="M906" s="14">
        <v>16</v>
      </c>
      <c r="N906" s="14">
        <v>139</v>
      </c>
      <c r="O906" s="14">
        <v>812</v>
      </c>
      <c r="P906" s="14" t="s">
        <v>17</v>
      </c>
      <c r="Q906" s="14" t="s">
        <v>17</v>
      </c>
      <c r="R906" s="14" t="s">
        <v>17</v>
      </c>
      <c r="S906" s="14">
        <v>6.7</v>
      </c>
    </row>
    <row r="907" spans="1:19" x14ac:dyDescent="0.2">
      <c r="A907" t="s">
        <v>143</v>
      </c>
      <c r="B907" t="s">
        <v>183</v>
      </c>
      <c r="C907" s="137" t="s">
        <v>17</v>
      </c>
      <c r="D907" s="137" t="s">
        <v>17</v>
      </c>
      <c r="E907">
        <v>1988</v>
      </c>
      <c r="F907">
        <v>1</v>
      </c>
      <c r="G907">
        <v>8</v>
      </c>
      <c r="H907">
        <v>60.86</v>
      </c>
      <c r="I907" t="s">
        <v>17</v>
      </c>
      <c r="J907" s="14" t="s">
        <v>17</v>
      </c>
      <c r="K907" s="14" t="s">
        <v>17</v>
      </c>
      <c r="L907" s="14">
        <v>4.7</v>
      </c>
      <c r="M907" s="14">
        <v>15</v>
      </c>
      <c r="N907" s="14">
        <v>72</v>
      </c>
      <c r="O907" s="14">
        <v>724</v>
      </c>
      <c r="P907" s="14" t="s">
        <v>17</v>
      </c>
      <c r="Q907" s="14" t="s">
        <v>17</v>
      </c>
      <c r="R907" s="14" t="s">
        <v>17</v>
      </c>
      <c r="S907" s="14">
        <v>6.7</v>
      </c>
    </row>
    <row r="908" spans="1:19" x14ac:dyDescent="0.2">
      <c r="A908" t="s">
        <v>143</v>
      </c>
      <c r="B908" t="s">
        <v>183</v>
      </c>
      <c r="C908" s="137" t="s">
        <v>17</v>
      </c>
      <c r="D908" s="137" t="s">
        <v>17</v>
      </c>
      <c r="E908">
        <v>1988</v>
      </c>
      <c r="F908">
        <v>1</v>
      </c>
      <c r="G908">
        <v>9</v>
      </c>
      <c r="H908">
        <v>62.68</v>
      </c>
      <c r="I908" t="s">
        <v>17</v>
      </c>
      <c r="J908" s="14" t="s">
        <v>17</v>
      </c>
      <c r="K908" s="14" t="s">
        <v>17</v>
      </c>
      <c r="L908" s="14">
        <v>4.9000000000000004</v>
      </c>
      <c r="M908" s="14">
        <v>7</v>
      </c>
      <c r="N908" s="14">
        <v>119</v>
      </c>
      <c r="O908" s="14">
        <v>787</v>
      </c>
      <c r="P908" s="14" t="s">
        <v>17</v>
      </c>
      <c r="Q908" s="14" t="s">
        <v>17</v>
      </c>
      <c r="R908" s="14" t="s">
        <v>17</v>
      </c>
      <c r="S908" s="14">
        <v>6.7</v>
      </c>
    </row>
    <row r="909" spans="1:19" x14ac:dyDescent="0.2">
      <c r="A909" t="s">
        <v>143</v>
      </c>
      <c r="B909" t="s">
        <v>183</v>
      </c>
      <c r="C909" s="137" t="s">
        <v>17</v>
      </c>
      <c r="D909" s="137" t="s">
        <v>17</v>
      </c>
      <c r="E909">
        <v>1988</v>
      </c>
      <c r="F909">
        <v>1</v>
      </c>
      <c r="G909">
        <v>10</v>
      </c>
      <c r="H909">
        <v>59.29</v>
      </c>
      <c r="I909" t="s">
        <v>17</v>
      </c>
      <c r="J909" s="14" t="s">
        <v>17</v>
      </c>
      <c r="K909" s="14" t="s">
        <v>17</v>
      </c>
      <c r="L909" s="14">
        <v>4.9000000000000004</v>
      </c>
      <c r="M909" s="14">
        <v>5</v>
      </c>
      <c r="N909" s="14">
        <v>142</v>
      </c>
      <c r="O909" s="14">
        <v>801</v>
      </c>
      <c r="P909" s="14" t="s">
        <v>17</v>
      </c>
      <c r="Q909" s="14" t="s">
        <v>17</v>
      </c>
      <c r="R909" s="14" t="s">
        <v>17</v>
      </c>
      <c r="S909" s="14">
        <v>6.8</v>
      </c>
    </row>
    <row r="910" spans="1:19" x14ac:dyDescent="0.2">
      <c r="A910" t="s">
        <v>143</v>
      </c>
      <c r="B910" t="s">
        <v>183</v>
      </c>
      <c r="C910" s="137" t="s">
        <v>17</v>
      </c>
      <c r="D910" s="137" t="s">
        <v>17</v>
      </c>
      <c r="E910">
        <v>1988</v>
      </c>
      <c r="F910">
        <v>1</v>
      </c>
      <c r="G910">
        <v>11</v>
      </c>
      <c r="H910">
        <v>65.22</v>
      </c>
      <c r="I910" t="s">
        <v>17</v>
      </c>
      <c r="J910" s="14" t="s">
        <v>17</v>
      </c>
      <c r="K910" s="14" t="s">
        <v>17</v>
      </c>
      <c r="L910" s="14">
        <v>4.9000000000000004</v>
      </c>
      <c r="M910" s="14">
        <v>10</v>
      </c>
      <c r="N910" s="14">
        <v>242</v>
      </c>
      <c r="O910" s="14">
        <v>857</v>
      </c>
      <c r="P910" s="14" t="s">
        <v>17</v>
      </c>
      <c r="Q910" s="14" t="s">
        <v>17</v>
      </c>
      <c r="R910" s="14" t="s">
        <v>17</v>
      </c>
      <c r="S910" s="14">
        <v>6.7</v>
      </c>
    </row>
    <row r="911" spans="1:19" x14ac:dyDescent="0.2">
      <c r="A911" t="s">
        <v>143</v>
      </c>
      <c r="B911" t="s">
        <v>183</v>
      </c>
      <c r="C911" s="137" t="s">
        <v>17</v>
      </c>
      <c r="D911" s="137" t="s">
        <v>17</v>
      </c>
      <c r="E911">
        <v>1988</v>
      </c>
      <c r="F911">
        <v>1</v>
      </c>
      <c r="G911">
        <v>12</v>
      </c>
      <c r="H911">
        <v>65.94</v>
      </c>
      <c r="I911" t="s">
        <v>17</v>
      </c>
      <c r="J911" s="14" t="s">
        <v>17</v>
      </c>
      <c r="K911" s="14" t="s">
        <v>17</v>
      </c>
      <c r="L911" s="14">
        <v>4.7</v>
      </c>
      <c r="M911" s="14">
        <v>8</v>
      </c>
      <c r="N911" s="14">
        <v>152</v>
      </c>
      <c r="O911" s="14">
        <v>683</v>
      </c>
      <c r="P911" s="14" t="s">
        <v>17</v>
      </c>
      <c r="Q911" s="14" t="s">
        <v>17</v>
      </c>
      <c r="R911" s="14" t="s">
        <v>17</v>
      </c>
      <c r="S911" s="14">
        <v>6.8</v>
      </c>
    </row>
    <row r="912" spans="1:19" x14ac:dyDescent="0.2">
      <c r="A912" t="s">
        <v>143</v>
      </c>
      <c r="B912" t="s">
        <v>183</v>
      </c>
      <c r="C912" s="137" t="s">
        <v>17</v>
      </c>
      <c r="D912" s="137" t="s">
        <v>17</v>
      </c>
      <c r="E912">
        <v>1988</v>
      </c>
      <c r="F912">
        <v>1</v>
      </c>
      <c r="G912">
        <v>13</v>
      </c>
      <c r="H912">
        <v>71.39</v>
      </c>
      <c r="I912" t="s">
        <v>17</v>
      </c>
      <c r="J912" s="14" t="s">
        <v>17</v>
      </c>
      <c r="K912" s="14" t="s">
        <v>17</v>
      </c>
      <c r="L912" s="14">
        <v>4.9000000000000004</v>
      </c>
      <c r="M912" s="14">
        <v>8</v>
      </c>
      <c r="N912" s="14">
        <v>228</v>
      </c>
      <c r="O912" s="14">
        <v>880</v>
      </c>
      <c r="P912" s="14" t="s">
        <v>17</v>
      </c>
      <c r="Q912" s="14" t="s">
        <v>17</v>
      </c>
      <c r="R912" s="14" t="s">
        <v>17</v>
      </c>
      <c r="S912" s="14">
        <v>6.8</v>
      </c>
    </row>
    <row r="913" spans="1:19" x14ac:dyDescent="0.2">
      <c r="A913" t="s">
        <v>143</v>
      </c>
      <c r="B913" t="s">
        <v>183</v>
      </c>
      <c r="C913" s="137" t="s">
        <v>17</v>
      </c>
      <c r="D913" s="137" t="s">
        <v>17</v>
      </c>
      <c r="E913">
        <v>1988</v>
      </c>
      <c r="F913">
        <v>1</v>
      </c>
      <c r="G913">
        <v>14</v>
      </c>
      <c r="H913">
        <v>63.4</v>
      </c>
      <c r="I913" t="s">
        <v>17</v>
      </c>
      <c r="J913" s="14" t="s">
        <v>17</v>
      </c>
      <c r="K913" s="14" t="s">
        <v>17</v>
      </c>
      <c r="L913" s="14">
        <v>4.9000000000000004</v>
      </c>
      <c r="M913" s="14">
        <v>8</v>
      </c>
      <c r="N913" s="14">
        <v>131</v>
      </c>
      <c r="O913" s="14">
        <v>754</v>
      </c>
      <c r="P913" s="14" t="s">
        <v>17</v>
      </c>
      <c r="Q913" s="14" t="s">
        <v>17</v>
      </c>
      <c r="R913" s="14" t="s">
        <v>17</v>
      </c>
      <c r="S913" s="14">
        <v>6.8</v>
      </c>
    </row>
    <row r="914" spans="1:19" x14ac:dyDescent="0.2">
      <c r="A914" t="s">
        <v>143</v>
      </c>
      <c r="B914" t="s">
        <v>183</v>
      </c>
      <c r="C914" s="137" t="s">
        <v>17</v>
      </c>
      <c r="D914" s="137" t="s">
        <v>17</v>
      </c>
      <c r="E914">
        <v>1988</v>
      </c>
      <c r="F914">
        <v>2</v>
      </c>
      <c r="G914">
        <v>1</v>
      </c>
      <c r="H914">
        <v>24.08</v>
      </c>
      <c r="I914" t="s">
        <v>17</v>
      </c>
      <c r="J914" s="14" t="s">
        <v>17</v>
      </c>
      <c r="K914" s="14" t="s">
        <v>17</v>
      </c>
      <c r="L914" s="14">
        <v>5</v>
      </c>
      <c r="M914" s="14">
        <v>9</v>
      </c>
      <c r="N914" s="14">
        <v>90</v>
      </c>
      <c r="O914" s="14">
        <v>581</v>
      </c>
      <c r="P914" s="14" t="s">
        <v>17</v>
      </c>
      <c r="Q914" s="14" t="s">
        <v>17</v>
      </c>
      <c r="R914" s="14" t="s">
        <v>17</v>
      </c>
      <c r="S914" s="14">
        <v>7</v>
      </c>
    </row>
    <row r="915" spans="1:19" x14ac:dyDescent="0.2">
      <c r="A915" t="s">
        <v>143</v>
      </c>
      <c r="B915" t="s">
        <v>183</v>
      </c>
      <c r="C915" s="137" t="s">
        <v>17</v>
      </c>
      <c r="D915" s="137" t="s">
        <v>17</v>
      </c>
      <c r="E915">
        <v>1988</v>
      </c>
      <c r="F915">
        <v>2</v>
      </c>
      <c r="G915">
        <v>2</v>
      </c>
      <c r="H915">
        <v>26.01</v>
      </c>
      <c r="I915" t="s">
        <v>17</v>
      </c>
      <c r="J915" s="14" t="s">
        <v>17</v>
      </c>
      <c r="K915" s="14" t="s">
        <v>17</v>
      </c>
      <c r="L915" s="14">
        <v>5</v>
      </c>
      <c r="M915" s="14">
        <v>7</v>
      </c>
      <c r="N915" s="14">
        <v>152</v>
      </c>
      <c r="O915" s="14">
        <v>772</v>
      </c>
      <c r="P915" s="14" t="s">
        <v>17</v>
      </c>
      <c r="Q915" s="14" t="s">
        <v>17</v>
      </c>
      <c r="R915" s="14" t="s">
        <v>17</v>
      </c>
      <c r="S915" s="14">
        <v>6.9</v>
      </c>
    </row>
    <row r="916" spans="1:19" x14ac:dyDescent="0.2">
      <c r="A916" t="s">
        <v>143</v>
      </c>
      <c r="B916" t="s">
        <v>183</v>
      </c>
      <c r="C916" s="137" t="s">
        <v>17</v>
      </c>
      <c r="D916" s="137" t="s">
        <v>17</v>
      </c>
      <c r="E916">
        <v>1988</v>
      </c>
      <c r="F916">
        <v>2</v>
      </c>
      <c r="G916">
        <v>3</v>
      </c>
      <c r="H916">
        <v>33.76</v>
      </c>
      <c r="I916" t="s">
        <v>17</v>
      </c>
      <c r="J916" s="14" t="s">
        <v>17</v>
      </c>
      <c r="K916" s="14" t="s">
        <v>17</v>
      </c>
      <c r="L916" s="14">
        <v>5.0999999999999996</v>
      </c>
      <c r="M916" s="14">
        <v>8</v>
      </c>
      <c r="N916" s="14">
        <v>115</v>
      </c>
      <c r="O916" s="14">
        <v>676</v>
      </c>
      <c r="P916" s="14" t="s">
        <v>17</v>
      </c>
      <c r="Q916" s="14" t="s">
        <v>17</v>
      </c>
      <c r="R916" s="14" t="s">
        <v>17</v>
      </c>
      <c r="S916" s="14">
        <v>6.9</v>
      </c>
    </row>
    <row r="917" spans="1:19" x14ac:dyDescent="0.2">
      <c r="A917" t="s">
        <v>143</v>
      </c>
      <c r="B917" t="s">
        <v>183</v>
      </c>
      <c r="C917" s="137" t="s">
        <v>17</v>
      </c>
      <c r="D917" s="137" t="s">
        <v>17</v>
      </c>
      <c r="E917">
        <v>1988</v>
      </c>
      <c r="F917">
        <v>2</v>
      </c>
      <c r="G917">
        <v>4</v>
      </c>
      <c r="H917">
        <v>44.29</v>
      </c>
      <c r="I917" t="s">
        <v>17</v>
      </c>
      <c r="J917" s="14" t="s">
        <v>17</v>
      </c>
      <c r="K917" s="14" t="s">
        <v>17</v>
      </c>
      <c r="L917" s="14">
        <v>4.9000000000000004</v>
      </c>
      <c r="M917" s="14">
        <v>8</v>
      </c>
      <c r="N917" s="14">
        <v>91</v>
      </c>
      <c r="O917" s="14">
        <v>694</v>
      </c>
      <c r="P917" s="14" t="s">
        <v>17</v>
      </c>
      <c r="Q917" s="14" t="s">
        <v>17</v>
      </c>
      <c r="R917" s="14" t="s">
        <v>17</v>
      </c>
      <c r="S917" s="14">
        <v>6.9</v>
      </c>
    </row>
    <row r="918" spans="1:19" x14ac:dyDescent="0.2">
      <c r="A918" t="s">
        <v>143</v>
      </c>
      <c r="B918" t="s">
        <v>183</v>
      </c>
      <c r="C918" s="137" t="s">
        <v>17</v>
      </c>
      <c r="D918" s="137" t="s">
        <v>17</v>
      </c>
      <c r="E918">
        <v>1988</v>
      </c>
      <c r="F918">
        <v>2</v>
      </c>
      <c r="G918">
        <v>5</v>
      </c>
      <c r="H918">
        <v>47.43</v>
      </c>
      <c r="I918" t="s">
        <v>17</v>
      </c>
      <c r="J918" s="14" t="s">
        <v>17</v>
      </c>
      <c r="K918" s="14" t="s">
        <v>17</v>
      </c>
      <c r="L918" s="14">
        <v>4.8</v>
      </c>
      <c r="M918" s="14">
        <v>11</v>
      </c>
      <c r="N918" s="14">
        <v>115</v>
      </c>
      <c r="O918" s="14">
        <v>669</v>
      </c>
      <c r="P918" s="14" t="s">
        <v>17</v>
      </c>
      <c r="Q918" s="14" t="s">
        <v>17</v>
      </c>
      <c r="R918" s="14" t="s">
        <v>17</v>
      </c>
      <c r="S918" s="14">
        <v>6.9</v>
      </c>
    </row>
    <row r="919" spans="1:19" x14ac:dyDescent="0.2">
      <c r="A919" t="s">
        <v>143</v>
      </c>
      <c r="B919" t="s">
        <v>183</v>
      </c>
      <c r="C919" s="137" t="s">
        <v>17</v>
      </c>
      <c r="D919" s="137" t="s">
        <v>17</v>
      </c>
      <c r="E919">
        <v>1988</v>
      </c>
      <c r="F919">
        <v>2</v>
      </c>
      <c r="G919">
        <v>6</v>
      </c>
      <c r="H919">
        <v>70.180000000000007</v>
      </c>
      <c r="I919" t="s">
        <v>17</v>
      </c>
      <c r="J919" s="14" t="s">
        <v>17</v>
      </c>
      <c r="K919" s="14" t="s">
        <v>17</v>
      </c>
      <c r="L919" s="14">
        <v>4.7</v>
      </c>
      <c r="M919" s="14">
        <v>6</v>
      </c>
      <c r="N919" s="14">
        <v>130</v>
      </c>
      <c r="O919" s="14">
        <v>845</v>
      </c>
      <c r="P919" s="14" t="s">
        <v>17</v>
      </c>
      <c r="Q919" s="14" t="s">
        <v>17</v>
      </c>
      <c r="R919" s="14" t="s">
        <v>17</v>
      </c>
      <c r="S919" s="14">
        <v>6.7</v>
      </c>
    </row>
    <row r="920" spans="1:19" x14ac:dyDescent="0.2">
      <c r="A920" t="s">
        <v>143</v>
      </c>
      <c r="B920" t="s">
        <v>183</v>
      </c>
      <c r="C920" s="137" t="s">
        <v>17</v>
      </c>
      <c r="D920" s="137" t="s">
        <v>17</v>
      </c>
      <c r="E920">
        <v>1988</v>
      </c>
      <c r="F920">
        <v>2</v>
      </c>
      <c r="G920">
        <v>7</v>
      </c>
      <c r="H920">
        <v>60.98</v>
      </c>
      <c r="I920" t="s">
        <v>17</v>
      </c>
      <c r="J920" s="14" t="s">
        <v>17</v>
      </c>
      <c r="K920" s="14" t="s">
        <v>17</v>
      </c>
      <c r="L920" s="14">
        <v>4.5999999999999996</v>
      </c>
      <c r="M920" s="14">
        <v>18</v>
      </c>
      <c r="N920" s="14">
        <v>153</v>
      </c>
      <c r="O920" s="14">
        <v>810</v>
      </c>
      <c r="P920" s="14" t="s">
        <v>17</v>
      </c>
      <c r="Q920" s="14" t="s">
        <v>17</v>
      </c>
      <c r="R920" s="14" t="s">
        <v>17</v>
      </c>
      <c r="S920" s="14">
        <v>6.6</v>
      </c>
    </row>
    <row r="921" spans="1:19" x14ac:dyDescent="0.2">
      <c r="A921" t="s">
        <v>143</v>
      </c>
      <c r="B921" t="s">
        <v>183</v>
      </c>
      <c r="C921" s="137" t="s">
        <v>17</v>
      </c>
      <c r="D921" s="137" t="s">
        <v>17</v>
      </c>
      <c r="E921">
        <v>1988</v>
      </c>
      <c r="F921">
        <v>2</v>
      </c>
      <c r="G921">
        <v>8</v>
      </c>
      <c r="H921">
        <v>62.92</v>
      </c>
      <c r="I921" t="s">
        <v>17</v>
      </c>
      <c r="J921" s="14" t="s">
        <v>17</v>
      </c>
      <c r="K921" s="14" t="s">
        <v>17</v>
      </c>
      <c r="L921" s="14">
        <v>4.9000000000000004</v>
      </c>
      <c r="M921" s="14">
        <v>5</v>
      </c>
      <c r="N921" s="14">
        <v>66</v>
      </c>
      <c r="O921" s="14">
        <v>783</v>
      </c>
      <c r="P921" s="14" t="s">
        <v>17</v>
      </c>
      <c r="Q921" s="14" t="s">
        <v>17</v>
      </c>
      <c r="R921" s="14" t="s">
        <v>17</v>
      </c>
      <c r="S921" s="14">
        <v>6.8</v>
      </c>
    </row>
    <row r="922" spans="1:19" x14ac:dyDescent="0.2">
      <c r="A922" t="s">
        <v>143</v>
      </c>
      <c r="B922" t="s">
        <v>183</v>
      </c>
      <c r="C922" s="137" t="s">
        <v>17</v>
      </c>
      <c r="D922" s="137" t="s">
        <v>17</v>
      </c>
      <c r="E922">
        <v>1988</v>
      </c>
      <c r="F922">
        <v>2</v>
      </c>
      <c r="G922">
        <v>9</v>
      </c>
      <c r="H922">
        <v>65.34</v>
      </c>
      <c r="I922" t="s">
        <v>17</v>
      </c>
      <c r="J922" s="14" t="s">
        <v>17</v>
      </c>
      <c r="K922" s="14" t="s">
        <v>17</v>
      </c>
      <c r="L922" s="14">
        <v>4.7</v>
      </c>
      <c r="M922" s="14">
        <v>9</v>
      </c>
      <c r="N922" s="14">
        <v>130</v>
      </c>
      <c r="O922" s="14">
        <v>814</v>
      </c>
      <c r="P922" s="14" t="s">
        <v>17</v>
      </c>
      <c r="Q922" s="14" t="s">
        <v>17</v>
      </c>
      <c r="R922" s="14" t="s">
        <v>17</v>
      </c>
      <c r="S922" s="14">
        <v>6.8</v>
      </c>
    </row>
    <row r="923" spans="1:19" x14ac:dyDescent="0.2">
      <c r="A923" t="s">
        <v>143</v>
      </c>
      <c r="B923" t="s">
        <v>183</v>
      </c>
      <c r="C923" s="137" t="s">
        <v>17</v>
      </c>
      <c r="D923" s="137" t="s">
        <v>17</v>
      </c>
      <c r="E923">
        <v>1988</v>
      </c>
      <c r="F923">
        <v>2</v>
      </c>
      <c r="G923">
        <v>10</v>
      </c>
      <c r="H923">
        <v>56.75</v>
      </c>
      <c r="I923" t="s">
        <v>17</v>
      </c>
      <c r="J923" s="14" t="s">
        <v>17</v>
      </c>
      <c r="K923" s="14" t="s">
        <v>17</v>
      </c>
      <c r="L923" s="14">
        <v>4.8</v>
      </c>
      <c r="M923" s="14">
        <v>6</v>
      </c>
      <c r="N923" s="14">
        <v>160</v>
      </c>
      <c r="O923" s="14">
        <v>709</v>
      </c>
      <c r="P923" s="14" t="s">
        <v>17</v>
      </c>
      <c r="Q923" s="14" t="s">
        <v>17</v>
      </c>
      <c r="R923" s="14" t="s">
        <v>17</v>
      </c>
      <c r="S923" s="14">
        <v>6.8</v>
      </c>
    </row>
    <row r="924" spans="1:19" x14ac:dyDescent="0.2">
      <c r="A924" t="s">
        <v>143</v>
      </c>
      <c r="B924" t="s">
        <v>183</v>
      </c>
      <c r="C924" s="137" t="s">
        <v>17</v>
      </c>
      <c r="D924" s="137" t="s">
        <v>17</v>
      </c>
      <c r="E924">
        <v>1988</v>
      </c>
      <c r="F924">
        <v>2</v>
      </c>
      <c r="G924">
        <v>11</v>
      </c>
      <c r="H924">
        <v>57.11</v>
      </c>
      <c r="I924" t="s">
        <v>17</v>
      </c>
      <c r="J924" s="14" t="s">
        <v>17</v>
      </c>
      <c r="K924" s="14" t="s">
        <v>17</v>
      </c>
      <c r="L924" s="14">
        <v>4.9000000000000004</v>
      </c>
      <c r="M924" s="14">
        <v>7</v>
      </c>
      <c r="N924" s="14">
        <v>115</v>
      </c>
      <c r="O924" s="14">
        <v>713</v>
      </c>
      <c r="P924" s="14" t="s">
        <v>17</v>
      </c>
      <c r="Q924" s="14" t="s">
        <v>17</v>
      </c>
      <c r="R924" s="14" t="s">
        <v>17</v>
      </c>
      <c r="S924" s="14">
        <v>6.8</v>
      </c>
    </row>
    <row r="925" spans="1:19" x14ac:dyDescent="0.2">
      <c r="A925" t="s">
        <v>143</v>
      </c>
      <c r="B925" t="s">
        <v>183</v>
      </c>
      <c r="C925" s="137" t="s">
        <v>17</v>
      </c>
      <c r="D925" s="137" t="s">
        <v>17</v>
      </c>
      <c r="E925">
        <v>1988</v>
      </c>
      <c r="F925">
        <v>2</v>
      </c>
      <c r="G925">
        <v>12</v>
      </c>
      <c r="H925">
        <v>70.66</v>
      </c>
      <c r="I925" t="s">
        <v>17</v>
      </c>
      <c r="J925" s="14" t="s">
        <v>17</v>
      </c>
      <c r="K925" s="14" t="s">
        <v>17</v>
      </c>
      <c r="L925" s="14">
        <v>4.7</v>
      </c>
      <c r="M925" s="14">
        <v>9</v>
      </c>
      <c r="N925" s="14">
        <v>211</v>
      </c>
      <c r="O925" s="14">
        <v>702</v>
      </c>
      <c r="P925" s="14" t="s">
        <v>17</v>
      </c>
      <c r="Q925" s="14" t="s">
        <v>17</v>
      </c>
      <c r="R925" s="14" t="s">
        <v>17</v>
      </c>
      <c r="S925" s="14">
        <v>6.7</v>
      </c>
    </row>
    <row r="926" spans="1:19" x14ac:dyDescent="0.2">
      <c r="A926" t="s">
        <v>143</v>
      </c>
      <c r="B926" t="s">
        <v>183</v>
      </c>
      <c r="C926" s="137" t="s">
        <v>17</v>
      </c>
      <c r="D926" s="137" t="s">
        <v>17</v>
      </c>
      <c r="E926">
        <v>1988</v>
      </c>
      <c r="F926">
        <v>2</v>
      </c>
      <c r="G926">
        <v>13</v>
      </c>
      <c r="H926">
        <v>68.489999999999995</v>
      </c>
      <c r="I926" t="s">
        <v>17</v>
      </c>
      <c r="J926" s="14" t="s">
        <v>17</v>
      </c>
      <c r="K926" s="14" t="s">
        <v>17</v>
      </c>
      <c r="L926" s="14">
        <v>4.5999999999999996</v>
      </c>
      <c r="M926" s="14">
        <v>30</v>
      </c>
      <c r="N926" s="14">
        <v>236</v>
      </c>
      <c r="O926" s="14">
        <v>768</v>
      </c>
      <c r="P926" s="14" t="s">
        <v>17</v>
      </c>
      <c r="Q926" s="14" t="s">
        <v>17</v>
      </c>
      <c r="R926" s="14" t="s">
        <v>17</v>
      </c>
      <c r="S926" s="14">
        <v>6.6</v>
      </c>
    </row>
    <row r="927" spans="1:19" x14ac:dyDescent="0.2">
      <c r="A927" t="s">
        <v>143</v>
      </c>
      <c r="B927" t="s">
        <v>183</v>
      </c>
      <c r="C927" s="137" t="s">
        <v>17</v>
      </c>
      <c r="D927" s="137" t="s">
        <v>17</v>
      </c>
      <c r="E927">
        <v>1988</v>
      </c>
      <c r="F927">
        <v>2</v>
      </c>
      <c r="G927">
        <v>14</v>
      </c>
      <c r="H927">
        <v>69.819999999999993</v>
      </c>
      <c r="I927" t="s">
        <v>17</v>
      </c>
      <c r="J927" s="14" t="s">
        <v>17</v>
      </c>
      <c r="K927" s="14" t="s">
        <v>17</v>
      </c>
      <c r="L927" s="14">
        <v>4.7</v>
      </c>
      <c r="M927" s="14">
        <v>11</v>
      </c>
      <c r="N927" s="14">
        <v>151</v>
      </c>
      <c r="O927" s="14">
        <v>806</v>
      </c>
      <c r="P927" s="14" t="s">
        <v>17</v>
      </c>
      <c r="Q927" s="14" t="s">
        <v>17</v>
      </c>
      <c r="R927" s="14" t="s">
        <v>17</v>
      </c>
      <c r="S927" s="14">
        <v>6.8</v>
      </c>
    </row>
    <row r="928" spans="1:19" x14ac:dyDescent="0.2">
      <c r="A928" t="s">
        <v>143</v>
      </c>
      <c r="B928" t="s">
        <v>183</v>
      </c>
      <c r="C928" s="137" t="s">
        <v>17</v>
      </c>
      <c r="D928" s="137" t="s">
        <v>17</v>
      </c>
      <c r="E928">
        <v>1988</v>
      </c>
      <c r="F928">
        <v>3</v>
      </c>
      <c r="G928">
        <v>1</v>
      </c>
      <c r="H928">
        <v>29.64</v>
      </c>
      <c r="I928" t="s">
        <v>17</v>
      </c>
      <c r="J928" s="14" t="s">
        <v>17</v>
      </c>
      <c r="K928" s="14" t="s">
        <v>17</v>
      </c>
      <c r="L928" s="14">
        <v>5</v>
      </c>
      <c r="M928" s="14">
        <v>10</v>
      </c>
      <c r="N928" s="14">
        <v>70</v>
      </c>
      <c r="O928" s="14">
        <v>660</v>
      </c>
      <c r="P928" s="14" t="s">
        <v>17</v>
      </c>
      <c r="Q928" s="14" t="s">
        <v>17</v>
      </c>
      <c r="R928" s="14" t="s">
        <v>17</v>
      </c>
      <c r="S928" s="14">
        <v>6.9</v>
      </c>
    </row>
    <row r="929" spans="1:19" x14ac:dyDescent="0.2">
      <c r="A929" t="s">
        <v>143</v>
      </c>
      <c r="B929" t="s">
        <v>183</v>
      </c>
      <c r="C929" s="137" t="s">
        <v>17</v>
      </c>
      <c r="D929" s="137" t="s">
        <v>17</v>
      </c>
      <c r="E929">
        <v>1988</v>
      </c>
      <c r="F929">
        <v>3</v>
      </c>
      <c r="G929">
        <v>2</v>
      </c>
      <c r="H929">
        <v>27.1</v>
      </c>
      <c r="I929" t="s">
        <v>17</v>
      </c>
      <c r="J929" s="14" t="s">
        <v>17</v>
      </c>
      <c r="K929" s="14" t="s">
        <v>17</v>
      </c>
      <c r="L929" s="14">
        <v>5</v>
      </c>
      <c r="M929" s="14">
        <v>4</v>
      </c>
      <c r="N929" s="14">
        <v>110</v>
      </c>
      <c r="O929" s="14">
        <v>705</v>
      </c>
      <c r="P929" s="14" t="s">
        <v>17</v>
      </c>
      <c r="Q929" s="14" t="s">
        <v>17</v>
      </c>
      <c r="R929" s="14" t="s">
        <v>17</v>
      </c>
      <c r="S929" s="14">
        <v>6.8</v>
      </c>
    </row>
    <row r="930" spans="1:19" x14ac:dyDescent="0.2">
      <c r="A930" t="s">
        <v>143</v>
      </c>
      <c r="B930" t="s">
        <v>183</v>
      </c>
      <c r="C930" s="137" t="s">
        <v>17</v>
      </c>
      <c r="D930" s="137" t="s">
        <v>17</v>
      </c>
      <c r="E930">
        <v>1988</v>
      </c>
      <c r="F930">
        <v>3</v>
      </c>
      <c r="G930">
        <v>3</v>
      </c>
      <c r="H930">
        <v>45.37</v>
      </c>
      <c r="I930" t="s">
        <v>17</v>
      </c>
      <c r="J930" s="14" t="s">
        <v>17</v>
      </c>
      <c r="K930" s="14" t="s">
        <v>17</v>
      </c>
      <c r="L930" s="14">
        <v>4.9000000000000004</v>
      </c>
      <c r="M930" s="14">
        <v>8</v>
      </c>
      <c r="N930" s="14">
        <v>207</v>
      </c>
      <c r="O930" s="14">
        <v>853</v>
      </c>
      <c r="P930" s="14" t="s">
        <v>17</v>
      </c>
      <c r="Q930" s="14" t="s">
        <v>17</v>
      </c>
      <c r="R930" s="14" t="s">
        <v>17</v>
      </c>
      <c r="S930" s="14">
        <v>6.7</v>
      </c>
    </row>
    <row r="931" spans="1:19" x14ac:dyDescent="0.2">
      <c r="A931" t="s">
        <v>143</v>
      </c>
      <c r="B931" t="s">
        <v>183</v>
      </c>
      <c r="C931" s="137" t="s">
        <v>17</v>
      </c>
      <c r="D931" s="137" t="s">
        <v>17</v>
      </c>
      <c r="E931">
        <v>1988</v>
      </c>
      <c r="F931">
        <v>3</v>
      </c>
      <c r="G931">
        <v>4</v>
      </c>
      <c r="H931">
        <v>65.7</v>
      </c>
      <c r="I931" t="s">
        <v>17</v>
      </c>
      <c r="J931" s="14" t="s">
        <v>17</v>
      </c>
      <c r="K931" s="14" t="s">
        <v>17</v>
      </c>
      <c r="L931" s="14">
        <v>4.9000000000000004</v>
      </c>
      <c r="M931" s="14">
        <v>7</v>
      </c>
      <c r="N931" s="14">
        <v>130</v>
      </c>
      <c r="O931" s="14">
        <v>790</v>
      </c>
      <c r="P931" s="14" t="s">
        <v>17</v>
      </c>
      <c r="Q931" s="14" t="s">
        <v>17</v>
      </c>
      <c r="R931" s="14" t="s">
        <v>17</v>
      </c>
      <c r="S931" s="14">
        <v>6.9</v>
      </c>
    </row>
    <row r="932" spans="1:19" x14ac:dyDescent="0.2">
      <c r="A932" t="s">
        <v>143</v>
      </c>
      <c r="B932" t="s">
        <v>183</v>
      </c>
      <c r="C932" s="137" t="s">
        <v>17</v>
      </c>
      <c r="D932" s="137" t="s">
        <v>17</v>
      </c>
      <c r="E932">
        <v>1988</v>
      </c>
      <c r="F932">
        <v>3</v>
      </c>
      <c r="G932">
        <v>5</v>
      </c>
      <c r="H932">
        <v>61.23</v>
      </c>
      <c r="I932" t="s">
        <v>17</v>
      </c>
      <c r="J932" s="14" t="s">
        <v>17</v>
      </c>
      <c r="K932" s="14" t="s">
        <v>17</v>
      </c>
      <c r="L932" s="14">
        <v>5</v>
      </c>
      <c r="M932" s="14">
        <v>6</v>
      </c>
      <c r="N932" s="14">
        <v>179</v>
      </c>
      <c r="O932" s="14">
        <v>770</v>
      </c>
      <c r="P932" s="14" t="s">
        <v>17</v>
      </c>
      <c r="Q932" s="14" t="s">
        <v>17</v>
      </c>
      <c r="R932" s="14" t="s">
        <v>17</v>
      </c>
      <c r="S932" s="14">
        <v>6.7</v>
      </c>
    </row>
    <row r="933" spans="1:19" x14ac:dyDescent="0.2">
      <c r="A933" t="s">
        <v>143</v>
      </c>
      <c r="B933" t="s">
        <v>183</v>
      </c>
      <c r="C933" s="137" t="s">
        <v>17</v>
      </c>
      <c r="D933" s="137" t="s">
        <v>17</v>
      </c>
      <c r="E933">
        <v>1988</v>
      </c>
      <c r="F933">
        <v>3</v>
      </c>
      <c r="G933">
        <v>6</v>
      </c>
      <c r="H933">
        <v>67.760000000000005</v>
      </c>
      <c r="I933" t="s">
        <v>17</v>
      </c>
      <c r="J933" s="14" t="s">
        <v>17</v>
      </c>
      <c r="K933" s="14" t="s">
        <v>17</v>
      </c>
      <c r="L933" s="14">
        <v>4.8</v>
      </c>
      <c r="M933" s="14">
        <v>8</v>
      </c>
      <c r="N933" s="14">
        <v>144</v>
      </c>
      <c r="O933" s="14">
        <v>832</v>
      </c>
      <c r="P933" s="14" t="s">
        <v>17</v>
      </c>
      <c r="Q933" s="14" t="s">
        <v>17</v>
      </c>
      <c r="R933" s="14" t="s">
        <v>17</v>
      </c>
      <c r="S933" s="14">
        <v>6.8</v>
      </c>
    </row>
    <row r="934" spans="1:19" x14ac:dyDescent="0.2">
      <c r="A934" t="s">
        <v>143</v>
      </c>
      <c r="B934" t="s">
        <v>183</v>
      </c>
      <c r="C934" s="137" t="s">
        <v>17</v>
      </c>
      <c r="D934" s="137" t="s">
        <v>17</v>
      </c>
      <c r="E934">
        <v>1988</v>
      </c>
      <c r="F934">
        <v>3</v>
      </c>
      <c r="G934">
        <v>7</v>
      </c>
      <c r="H934">
        <v>60.38</v>
      </c>
      <c r="I934" t="s">
        <v>17</v>
      </c>
      <c r="J934" s="14" t="s">
        <v>17</v>
      </c>
      <c r="K934" s="14" t="s">
        <v>17</v>
      </c>
      <c r="L934" s="14">
        <v>4.7</v>
      </c>
      <c r="M934" s="14">
        <v>14</v>
      </c>
      <c r="N934" s="14">
        <v>130</v>
      </c>
      <c r="O934" s="14">
        <v>696</v>
      </c>
      <c r="P934" s="14" t="s">
        <v>17</v>
      </c>
      <c r="Q934" s="14" t="s">
        <v>17</v>
      </c>
      <c r="R934" s="14" t="s">
        <v>17</v>
      </c>
      <c r="S934" s="14">
        <v>6.8</v>
      </c>
    </row>
    <row r="935" spans="1:19" x14ac:dyDescent="0.2">
      <c r="A935" t="s">
        <v>143</v>
      </c>
      <c r="B935" t="s">
        <v>183</v>
      </c>
      <c r="C935" s="137" t="s">
        <v>17</v>
      </c>
      <c r="D935" s="137" t="s">
        <v>17</v>
      </c>
      <c r="E935">
        <v>1988</v>
      </c>
      <c r="F935">
        <v>3</v>
      </c>
      <c r="G935">
        <v>8</v>
      </c>
      <c r="H935">
        <v>66.430000000000007</v>
      </c>
      <c r="I935" t="s">
        <v>17</v>
      </c>
      <c r="J935" s="14" t="s">
        <v>17</v>
      </c>
      <c r="K935" s="14" t="s">
        <v>17</v>
      </c>
      <c r="L935" s="14">
        <v>4.8</v>
      </c>
      <c r="M935" s="14">
        <v>5</v>
      </c>
      <c r="N935" s="14">
        <v>128</v>
      </c>
      <c r="O935" s="14">
        <v>901</v>
      </c>
      <c r="P935" s="14" t="s">
        <v>17</v>
      </c>
      <c r="Q935" s="14" t="s">
        <v>17</v>
      </c>
      <c r="R935" s="14" t="s">
        <v>17</v>
      </c>
      <c r="S935" s="14">
        <v>6.8</v>
      </c>
    </row>
    <row r="936" spans="1:19" x14ac:dyDescent="0.2">
      <c r="A936" t="s">
        <v>143</v>
      </c>
      <c r="B936" t="s">
        <v>183</v>
      </c>
      <c r="C936" s="137" t="s">
        <v>17</v>
      </c>
      <c r="D936" s="137" t="s">
        <v>17</v>
      </c>
      <c r="E936">
        <v>1988</v>
      </c>
      <c r="F936">
        <v>3</v>
      </c>
      <c r="G936">
        <v>9</v>
      </c>
      <c r="H936">
        <v>50.34</v>
      </c>
      <c r="I936" t="s">
        <v>17</v>
      </c>
      <c r="J936" s="14" t="s">
        <v>17</v>
      </c>
      <c r="K936" s="14" t="s">
        <v>17</v>
      </c>
      <c r="L936" s="14">
        <v>4.8</v>
      </c>
      <c r="M936" s="14">
        <v>8</v>
      </c>
      <c r="N936" s="14">
        <v>174</v>
      </c>
      <c r="O936" s="14">
        <v>818</v>
      </c>
      <c r="P936" s="14" t="s">
        <v>17</v>
      </c>
      <c r="Q936" s="14" t="s">
        <v>17</v>
      </c>
      <c r="R936" s="14" t="s">
        <v>17</v>
      </c>
      <c r="S936" s="14">
        <v>6.8</v>
      </c>
    </row>
    <row r="937" spans="1:19" x14ac:dyDescent="0.2">
      <c r="A937" t="s">
        <v>143</v>
      </c>
      <c r="B937" t="s">
        <v>183</v>
      </c>
      <c r="C937" s="137" t="s">
        <v>17</v>
      </c>
      <c r="D937" s="137" t="s">
        <v>17</v>
      </c>
      <c r="E937">
        <v>1988</v>
      </c>
      <c r="F937">
        <v>3</v>
      </c>
      <c r="G937">
        <v>10</v>
      </c>
      <c r="H937">
        <v>65.58</v>
      </c>
      <c r="I937" t="s">
        <v>17</v>
      </c>
      <c r="J937" s="14" t="s">
        <v>17</v>
      </c>
      <c r="K937" s="14" t="s">
        <v>17</v>
      </c>
      <c r="L937" s="14">
        <v>4.7</v>
      </c>
      <c r="M937" s="14">
        <v>6</v>
      </c>
      <c r="N937" s="14">
        <v>132</v>
      </c>
      <c r="O937" s="14">
        <v>886</v>
      </c>
      <c r="P937" s="14" t="s">
        <v>17</v>
      </c>
      <c r="Q937" s="14" t="s">
        <v>17</v>
      </c>
      <c r="R937" s="14" t="s">
        <v>17</v>
      </c>
      <c r="S937" s="14">
        <v>6.7</v>
      </c>
    </row>
    <row r="938" spans="1:19" x14ac:dyDescent="0.2">
      <c r="A938" t="s">
        <v>143</v>
      </c>
      <c r="B938" t="s">
        <v>183</v>
      </c>
      <c r="C938" s="137" t="s">
        <v>17</v>
      </c>
      <c r="D938" s="137" t="s">
        <v>17</v>
      </c>
      <c r="E938">
        <v>1988</v>
      </c>
      <c r="F938">
        <v>3</v>
      </c>
      <c r="G938">
        <v>11</v>
      </c>
      <c r="H938">
        <v>67.03</v>
      </c>
      <c r="I938" t="s">
        <v>17</v>
      </c>
      <c r="J938" s="14" t="s">
        <v>17</v>
      </c>
      <c r="K938" s="14" t="s">
        <v>17</v>
      </c>
      <c r="L938" s="14">
        <v>4.5999999999999996</v>
      </c>
      <c r="M938" s="14">
        <v>14</v>
      </c>
      <c r="N938" s="14">
        <v>217</v>
      </c>
      <c r="O938" s="14">
        <v>812</v>
      </c>
      <c r="P938" s="14" t="s">
        <v>17</v>
      </c>
      <c r="Q938" s="14" t="s">
        <v>17</v>
      </c>
      <c r="R938" s="14" t="s">
        <v>17</v>
      </c>
      <c r="S938" s="14">
        <v>6.7</v>
      </c>
    </row>
    <row r="939" spans="1:19" x14ac:dyDescent="0.2">
      <c r="A939" t="s">
        <v>143</v>
      </c>
      <c r="B939" t="s">
        <v>183</v>
      </c>
      <c r="C939" s="137" t="s">
        <v>17</v>
      </c>
      <c r="D939" s="137" t="s">
        <v>17</v>
      </c>
      <c r="E939">
        <v>1988</v>
      </c>
      <c r="F939">
        <v>3</v>
      </c>
      <c r="G939">
        <v>12</v>
      </c>
      <c r="H939">
        <v>56.26</v>
      </c>
      <c r="I939" t="s">
        <v>17</v>
      </c>
      <c r="J939" s="14" t="s">
        <v>17</v>
      </c>
      <c r="K939" s="14" t="s">
        <v>17</v>
      </c>
      <c r="L939" s="14">
        <v>4.8</v>
      </c>
      <c r="M939" s="14">
        <v>9</v>
      </c>
      <c r="N939" s="14">
        <v>174</v>
      </c>
      <c r="O939" s="14">
        <v>705</v>
      </c>
      <c r="P939" s="14" t="s">
        <v>17</v>
      </c>
      <c r="Q939" s="14" t="s">
        <v>17</v>
      </c>
      <c r="R939" s="14" t="s">
        <v>17</v>
      </c>
      <c r="S939" s="14">
        <v>6.8</v>
      </c>
    </row>
    <row r="940" spans="1:19" x14ac:dyDescent="0.2">
      <c r="A940" t="s">
        <v>143</v>
      </c>
      <c r="B940" t="s">
        <v>183</v>
      </c>
      <c r="C940" s="137" t="s">
        <v>17</v>
      </c>
      <c r="D940" s="137" t="s">
        <v>17</v>
      </c>
      <c r="E940">
        <v>1988</v>
      </c>
      <c r="F940">
        <v>3</v>
      </c>
      <c r="G940">
        <v>13</v>
      </c>
      <c r="H940">
        <v>67.52</v>
      </c>
      <c r="I940" t="s">
        <v>17</v>
      </c>
      <c r="J940" s="14" t="s">
        <v>17</v>
      </c>
      <c r="K940" s="14" t="s">
        <v>17</v>
      </c>
      <c r="L940" s="14">
        <v>4.7</v>
      </c>
      <c r="M940" s="14">
        <v>8</v>
      </c>
      <c r="N940" s="14">
        <v>224</v>
      </c>
      <c r="O940" s="14">
        <v>942</v>
      </c>
      <c r="P940" s="14" t="s">
        <v>17</v>
      </c>
      <c r="Q940" s="14" t="s">
        <v>17</v>
      </c>
      <c r="R940" s="14" t="s">
        <v>17</v>
      </c>
      <c r="S940" s="14">
        <v>6.8</v>
      </c>
    </row>
    <row r="941" spans="1:19" x14ac:dyDescent="0.2">
      <c r="A941" t="s">
        <v>143</v>
      </c>
      <c r="B941" t="s">
        <v>183</v>
      </c>
      <c r="C941" s="137" t="s">
        <v>17</v>
      </c>
      <c r="D941" s="137" t="s">
        <v>17</v>
      </c>
      <c r="E941">
        <v>1988</v>
      </c>
      <c r="F941">
        <v>3</v>
      </c>
      <c r="G941">
        <v>14</v>
      </c>
      <c r="H941">
        <v>54.81</v>
      </c>
      <c r="I941" t="s">
        <v>17</v>
      </c>
      <c r="J941" s="14" t="s">
        <v>17</v>
      </c>
      <c r="K941" s="14" t="s">
        <v>17</v>
      </c>
      <c r="L941" s="14">
        <v>4.8</v>
      </c>
      <c r="M941" s="14">
        <v>7</v>
      </c>
      <c r="N941" s="14">
        <v>91</v>
      </c>
      <c r="O941" s="14">
        <v>654</v>
      </c>
      <c r="P941" s="14" t="s">
        <v>17</v>
      </c>
      <c r="Q941" s="14" t="s">
        <v>17</v>
      </c>
      <c r="R941" s="14" t="s">
        <v>17</v>
      </c>
      <c r="S941" s="14">
        <v>6.9</v>
      </c>
    </row>
    <row r="942" spans="1:19" x14ac:dyDescent="0.2">
      <c r="A942" t="s">
        <v>143</v>
      </c>
      <c r="B942" t="s">
        <v>183</v>
      </c>
      <c r="C942" s="137" t="s">
        <v>17</v>
      </c>
      <c r="D942" s="137" t="s">
        <v>17</v>
      </c>
      <c r="E942">
        <v>1988</v>
      </c>
      <c r="F942">
        <v>4</v>
      </c>
      <c r="G942">
        <v>1</v>
      </c>
      <c r="H942">
        <v>32.31</v>
      </c>
      <c r="I942" t="s">
        <v>17</v>
      </c>
      <c r="J942" s="14" t="s">
        <v>17</v>
      </c>
      <c r="K942" s="14" t="s">
        <v>17</v>
      </c>
      <c r="L942" s="14">
        <v>4.8</v>
      </c>
      <c r="M942" s="14">
        <v>8</v>
      </c>
      <c r="N942" s="14">
        <v>85</v>
      </c>
      <c r="O942" s="14">
        <v>732</v>
      </c>
      <c r="P942" s="14" t="s">
        <v>17</v>
      </c>
      <c r="Q942" s="14" t="s">
        <v>17</v>
      </c>
      <c r="R942" s="14" t="s">
        <v>17</v>
      </c>
      <c r="S942" s="14">
        <v>6.9</v>
      </c>
    </row>
    <row r="943" spans="1:19" x14ac:dyDescent="0.2">
      <c r="A943" t="s">
        <v>143</v>
      </c>
      <c r="B943" t="s">
        <v>183</v>
      </c>
      <c r="C943" s="137" t="s">
        <v>17</v>
      </c>
      <c r="D943" s="137" t="s">
        <v>17</v>
      </c>
      <c r="E943">
        <v>1988</v>
      </c>
      <c r="F943">
        <v>4</v>
      </c>
      <c r="G943">
        <v>2</v>
      </c>
      <c r="H943">
        <v>30.25</v>
      </c>
      <c r="I943" t="s">
        <v>17</v>
      </c>
      <c r="J943" s="14" t="s">
        <v>17</v>
      </c>
      <c r="K943" s="14" t="s">
        <v>17</v>
      </c>
      <c r="L943" s="14">
        <v>5</v>
      </c>
      <c r="M943" s="14">
        <v>6</v>
      </c>
      <c r="N943" s="14">
        <v>160</v>
      </c>
      <c r="O943" s="14">
        <v>881</v>
      </c>
      <c r="P943" s="14" t="s">
        <v>17</v>
      </c>
      <c r="Q943" s="14" t="s">
        <v>17</v>
      </c>
      <c r="R943" s="14" t="s">
        <v>17</v>
      </c>
      <c r="S943" s="14">
        <v>6.8</v>
      </c>
    </row>
    <row r="944" spans="1:19" x14ac:dyDescent="0.2">
      <c r="A944" t="s">
        <v>143</v>
      </c>
      <c r="B944" t="s">
        <v>183</v>
      </c>
      <c r="C944" s="137" t="s">
        <v>17</v>
      </c>
      <c r="D944" s="137" t="s">
        <v>17</v>
      </c>
      <c r="E944">
        <v>1988</v>
      </c>
      <c r="F944">
        <v>4</v>
      </c>
      <c r="G944">
        <v>3</v>
      </c>
      <c r="H944">
        <v>45.86</v>
      </c>
      <c r="I944" t="s">
        <v>17</v>
      </c>
      <c r="J944" s="14" t="s">
        <v>17</v>
      </c>
      <c r="K944" s="14" t="s">
        <v>17</v>
      </c>
      <c r="L944" s="14">
        <v>4.7</v>
      </c>
      <c r="M944" s="14">
        <v>9</v>
      </c>
      <c r="N944" s="14">
        <v>201</v>
      </c>
      <c r="O944" s="14">
        <v>996</v>
      </c>
      <c r="P944" s="14" t="s">
        <v>17</v>
      </c>
      <c r="Q944" s="14" t="s">
        <v>17</v>
      </c>
      <c r="R944" s="14" t="s">
        <v>17</v>
      </c>
      <c r="S944" s="14">
        <v>6.8</v>
      </c>
    </row>
    <row r="945" spans="1:19" x14ac:dyDescent="0.2">
      <c r="A945" t="s">
        <v>143</v>
      </c>
      <c r="B945" t="s">
        <v>183</v>
      </c>
      <c r="C945" s="137" t="s">
        <v>17</v>
      </c>
      <c r="D945" s="137" t="s">
        <v>17</v>
      </c>
      <c r="E945">
        <v>1988</v>
      </c>
      <c r="F945">
        <v>4</v>
      </c>
      <c r="G945">
        <v>4</v>
      </c>
      <c r="H945">
        <v>45.01</v>
      </c>
      <c r="I945" t="s">
        <v>17</v>
      </c>
      <c r="J945" s="14" t="s">
        <v>17</v>
      </c>
      <c r="K945" s="14" t="s">
        <v>17</v>
      </c>
      <c r="L945" s="14">
        <v>4.7</v>
      </c>
      <c r="M945" s="14">
        <v>6</v>
      </c>
      <c r="N945" s="14">
        <v>178</v>
      </c>
      <c r="O945" s="14">
        <v>896</v>
      </c>
      <c r="P945" s="14" t="s">
        <v>17</v>
      </c>
      <c r="Q945" s="14" t="s">
        <v>17</v>
      </c>
      <c r="R945" s="14" t="s">
        <v>17</v>
      </c>
      <c r="S945" s="14">
        <v>6.8</v>
      </c>
    </row>
    <row r="946" spans="1:19" x14ac:dyDescent="0.2">
      <c r="A946" t="s">
        <v>143</v>
      </c>
      <c r="B946" t="s">
        <v>183</v>
      </c>
      <c r="C946" s="137" t="s">
        <v>17</v>
      </c>
      <c r="D946" s="137" t="s">
        <v>17</v>
      </c>
      <c r="E946">
        <v>1988</v>
      </c>
      <c r="F946">
        <v>4</v>
      </c>
      <c r="G946">
        <v>5</v>
      </c>
      <c r="H946">
        <v>63.4</v>
      </c>
      <c r="I946" t="s">
        <v>17</v>
      </c>
      <c r="J946" s="14" t="s">
        <v>17</v>
      </c>
      <c r="K946" s="14" t="s">
        <v>17</v>
      </c>
      <c r="L946" s="14">
        <v>4.7</v>
      </c>
      <c r="M946" s="14">
        <v>9</v>
      </c>
      <c r="N946" s="14">
        <v>229</v>
      </c>
      <c r="O946" s="14">
        <v>1000</v>
      </c>
      <c r="P946" s="14" t="s">
        <v>17</v>
      </c>
      <c r="Q946" s="14" t="s">
        <v>17</v>
      </c>
      <c r="R946" s="14" t="s">
        <v>17</v>
      </c>
      <c r="S946" s="14">
        <v>6.8</v>
      </c>
    </row>
    <row r="947" spans="1:19" x14ac:dyDescent="0.2">
      <c r="A947" t="s">
        <v>143</v>
      </c>
      <c r="B947" t="s">
        <v>183</v>
      </c>
      <c r="C947" s="137" t="s">
        <v>17</v>
      </c>
      <c r="D947" s="137" t="s">
        <v>17</v>
      </c>
      <c r="E947">
        <v>1988</v>
      </c>
      <c r="F947">
        <v>4</v>
      </c>
      <c r="G947">
        <v>6</v>
      </c>
      <c r="H947">
        <v>64.86</v>
      </c>
      <c r="I947" t="s">
        <v>17</v>
      </c>
      <c r="J947" s="14" t="s">
        <v>17</v>
      </c>
      <c r="K947" s="14" t="s">
        <v>17</v>
      </c>
      <c r="L947" s="14">
        <v>4.8</v>
      </c>
      <c r="M947" s="14">
        <v>9</v>
      </c>
      <c r="N947" s="14">
        <v>212</v>
      </c>
      <c r="O947" s="14">
        <v>1000</v>
      </c>
      <c r="P947" s="14" t="s">
        <v>17</v>
      </c>
      <c r="Q947" s="14" t="s">
        <v>17</v>
      </c>
      <c r="R947" s="14" t="s">
        <v>17</v>
      </c>
      <c r="S947" s="14">
        <v>6.9</v>
      </c>
    </row>
    <row r="948" spans="1:19" x14ac:dyDescent="0.2">
      <c r="A948" t="s">
        <v>143</v>
      </c>
      <c r="B948" t="s">
        <v>183</v>
      </c>
      <c r="C948" s="137" t="s">
        <v>17</v>
      </c>
      <c r="D948" s="137" t="s">
        <v>17</v>
      </c>
      <c r="E948">
        <v>1988</v>
      </c>
      <c r="F948">
        <v>4</v>
      </c>
      <c r="G948">
        <v>7</v>
      </c>
      <c r="H948">
        <v>62.07</v>
      </c>
      <c r="I948" t="s">
        <v>17</v>
      </c>
      <c r="J948" s="14" t="s">
        <v>17</v>
      </c>
      <c r="K948" s="14" t="s">
        <v>17</v>
      </c>
      <c r="L948" s="14">
        <v>4.5999999999999996</v>
      </c>
      <c r="M948" s="14">
        <v>12</v>
      </c>
      <c r="N948" s="14">
        <v>161</v>
      </c>
      <c r="O948" s="14">
        <v>812</v>
      </c>
      <c r="P948" s="14" t="s">
        <v>17</v>
      </c>
      <c r="Q948" s="14" t="s">
        <v>17</v>
      </c>
      <c r="R948" s="14" t="s">
        <v>17</v>
      </c>
      <c r="S948" s="14">
        <v>6.8</v>
      </c>
    </row>
    <row r="949" spans="1:19" x14ac:dyDescent="0.2">
      <c r="A949" t="s">
        <v>143</v>
      </c>
      <c r="B949" t="s">
        <v>183</v>
      </c>
      <c r="C949" s="137" t="s">
        <v>17</v>
      </c>
      <c r="D949" s="137" t="s">
        <v>17</v>
      </c>
      <c r="E949">
        <v>1988</v>
      </c>
      <c r="F949">
        <v>4</v>
      </c>
      <c r="G949">
        <v>8</v>
      </c>
      <c r="H949">
        <v>61.47</v>
      </c>
      <c r="I949" t="s">
        <v>17</v>
      </c>
      <c r="J949" s="14" t="s">
        <v>17</v>
      </c>
      <c r="K949" s="14" t="s">
        <v>17</v>
      </c>
      <c r="L949" s="14">
        <v>4.7</v>
      </c>
      <c r="M949" s="14">
        <v>8</v>
      </c>
      <c r="N949" s="14">
        <v>117</v>
      </c>
      <c r="O949" s="14">
        <v>846</v>
      </c>
      <c r="P949" s="14" t="s">
        <v>17</v>
      </c>
      <c r="Q949" s="14" t="s">
        <v>17</v>
      </c>
      <c r="R949" s="14" t="s">
        <v>17</v>
      </c>
      <c r="S949" s="14">
        <v>6.8</v>
      </c>
    </row>
    <row r="950" spans="1:19" x14ac:dyDescent="0.2">
      <c r="A950" t="s">
        <v>143</v>
      </c>
      <c r="B950" t="s">
        <v>183</v>
      </c>
      <c r="C950" s="137" t="s">
        <v>17</v>
      </c>
      <c r="D950" s="137" t="s">
        <v>17</v>
      </c>
      <c r="E950">
        <v>1988</v>
      </c>
      <c r="F950">
        <v>4</v>
      </c>
      <c r="G950">
        <v>9</v>
      </c>
      <c r="H950">
        <v>63.28</v>
      </c>
      <c r="I950" t="s">
        <v>17</v>
      </c>
      <c r="J950" s="14" t="s">
        <v>17</v>
      </c>
      <c r="K950" s="14" t="s">
        <v>17</v>
      </c>
      <c r="L950" s="14">
        <v>4.5999999999999996</v>
      </c>
      <c r="M950" s="14">
        <v>7</v>
      </c>
      <c r="N950" s="14">
        <v>146</v>
      </c>
      <c r="O950" s="14">
        <v>714</v>
      </c>
      <c r="P950" s="14" t="s">
        <v>17</v>
      </c>
      <c r="Q950" s="14" t="s">
        <v>17</v>
      </c>
      <c r="R950" s="14" t="s">
        <v>17</v>
      </c>
      <c r="S950" s="14">
        <v>6.7</v>
      </c>
    </row>
    <row r="951" spans="1:19" x14ac:dyDescent="0.2">
      <c r="A951" t="s">
        <v>143</v>
      </c>
      <c r="B951" t="s">
        <v>183</v>
      </c>
      <c r="C951" s="137" t="s">
        <v>17</v>
      </c>
      <c r="D951" s="137" t="s">
        <v>17</v>
      </c>
      <c r="E951">
        <v>1988</v>
      </c>
      <c r="F951">
        <v>4</v>
      </c>
      <c r="G951">
        <v>10</v>
      </c>
      <c r="H951">
        <v>55.78</v>
      </c>
      <c r="I951" t="s">
        <v>17</v>
      </c>
      <c r="J951" s="14" t="s">
        <v>17</v>
      </c>
      <c r="K951" s="14" t="s">
        <v>17</v>
      </c>
      <c r="L951" s="14">
        <v>5</v>
      </c>
      <c r="M951" s="14">
        <v>8</v>
      </c>
      <c r="N951" s="14">
        <v>196</v>
      </c>
      <c r="O951" s="14">
        <v>931</v>
      </c>
      <c r="P951" s="14" t="s">
        <v>17</v>
      </c>
      <c r="Q951" s="14" t="s">
        <v>17</v>
      </c>
      <c r="R951" s="14" t="s">
        <v>17</v>
      </c>
      <c r="S951" s="14">
        <v>6.9</v>
      </c>
    </row>
    <row r="952" spans="1:19" x14ac:dyDescent="0.2">
      <c r="A952" t="s">
        <v>143</v>
      </c>
      <c r="B952" t="s">
        <v>183</v>
      </c>
      <c r="C952" s="137" t="s">
        <v>17</v>
      </c>
      <c r="D952" s="137" t="s">
        <v>17</v>
      </c>
      <c r="E952">
        <v>1988</v>
      </c>
      <c r="F952">
        <v>4</v>
      </c>
      <c r="G952">
        <v>11</v>
      </c>
      <c r="H952">
        <v>54.69</v>
      </c>
      <c r="I952" t="s">
        <v>17</v>
      </c>
      <c r="J952" s="14" t="s">
        <v>17</v>
      </c>
      <c r="K952" s="14" t="s">
        <v>17</v>
      </c>
      <c r="L952" s="14">
        <v>4.8</v>
      </c>
      <c r="M952" s="14">
        <v>9</v>
      </c>
      <c r="N952" s="14">
        <v>132</v>
      </c>
      <c r="O952" s="14">
        <v>612</v>
      </c>
      <c r="P952" s="14" t="s">
        <v>17</v>
      </c>
      <c r="Q952" s="14" t="s">
        <v>17</v>
      </c>
      <c r="R952" s="14" t="s">
        <v>17</v>
      </c>
      <c r="S952" s="14">
        <v>6.8</v>
      </c>
    </row>
    <row r="953" spans="1:19" x14ac:dyDescent="0.2">
      <c r="A953" t="s">
        <v>143</v>
      </c>
      <c r="B953" t="s">
        <v>183</v>
      </c>
      <c r="C953" s="137" t="s">
        <v>17</v>
      </c>
      <c r="D953" s="137" t="s">
        <v>17</v>
      </c>
      <c r="E953">
        <v>1988</v>
      </c>
      <c r="F953">
        <v>4</v>
      </c>
      <c r="G953">
        <v>12</v>
      </c>
      <c r="H953">
        <v>58.93</v>
      </c>
      <c r="I953" t="s">
        <v>17</v>
      </c>
      <c r="J953" s="14" t="s">
        <v>17</v>
      </c>
      <c r="K953" s="14" t="s">
        <v>17</v>
      </c>
      <c r="L953" s="14">
        <v>4.8</v>
      </c>
      <c r="M953" s="14">
        <v>6</v>
      </c>
      <c r="N953" s="14">
        <v>105</v>
      </c>
      <c r="O953" s="14">
        <v>623</v>
      </c>
      <c r="P953" s="14" t="s">
        <v>17</v>
      </c>
      <c r="Q953" s="14" t="s">
        <v>17</v>
      </c>
      <c r="R953" s="14" t="s">
        <v>17</v>
      </c>
      <c r="S953" s="14">
        <v>6.9</v>
      </c>
    </row>
    <row r="954" spans="1:19" x14ac:dyDescent="0.2">
      <c r="A954" t="s">
        <v>143</v>
      </c>
      <c r="B954" t="s">
        <v>183</v>
      </c>
      <c r="C954" s="137" t="s">
        <v>17</v>
      </c>
      <c r="D954" s="137" t="s">
        <v>17</v>
      </c>
      <c r="E954">
        <v>1988</v>
      </c>
      <c r="F954">
        <v>4</v>
      </c>
      <c r="G954">
        <v>13</v>
      </c>
      <c r="H954">
        <v>64.61</v>
      </c>
      <c r="I954" t="s">
        <v>17</v>
      </c>
      <c r="J954" s="14" t="s">
        <v>17</v>
      </c>
      <c r="K954" s="14" t="s">
        <v>17</v>
      </c>
      <c r="L954" s="14">
        <v>4.7</v>
      </c>
      <c r="M954" s="14">
        <v>7</v>
      </c>
      <c r="N954" s="14">
        <v>213</v>
      </c>
      <c r="O954" s="14">
        <v>1000</v>
      </c>
      <c r="P954" s="14" t="s">
        <v>17</v>
      </c>
      <c r="Q954" s="14" t="s">
        <v>17</v>
      </c>
      <c r="R954" s="14" t="s">
        <v>17</v>
      </c>
      <c r="S954" s="14">
        <v>6.7</v>
      </c>
    </row>
    <row r="955" spans="1:19" x14ac:dyDescent="0.2">
      <c r="A955" t="s">
        <v>143</v>
      </c>
      <c r="B955" t="s">
        <v>183</v>
      </c>
      <c r="C955" s="137" t="s">
        <v>17</v>
      </c>
      <c r="D955" s="137" t="s">
        <v>17</v>
      </c>
      <c r="E955">
        <v>1988</v>
      </c>
      <c r="F955">
        <v>4</v>
      </c>
      <c r="G955">
        <v>14</v>
      </c>
      <c r="H955">
        <v>68</v>
      </c>
      <c r="I955" t="s">
        <v>17</v>
      </c>
      <c r="J955" s="14" t="s">
        <v>17</v>
      </c>
      <c r="K955" s="14" t="s">
        <v>17</v>
      </c>
      <c r="L955" s="14">
        <v>4.7</v>
      </c>
      <c r="M955" s="14">
        <v>6</v>
      </c>
      <c r="N955" s="14">
        <v>131</v>
      </c>
      <c r="O955" s="14">
        <v>768</v>
      </c>
      <c r="P955" s="14" t="s">
        <v>17</v>
      </c>
      <c r="Q955" s="14" t="s">
        <v>17</v>
      </c>
      <c r="R955" s="14" t="s">
        <v>17</v>
      </c>
      <c r="S955" s="14">
        <v>6.7</v>
      </c>
    </row>
    <row r="956" spans="1:19" x14ac:dyDescent="0.2">
      <c r="A956" t="s">
        <v>143</v>
      </c>
      <c r="B956" t="s">
        <v>183</v>
      </c>
      <c r="C956" s="137" t="s">
        <v>17</v>
      </c>
      <c r="D956" s="137" t="s">
        <v>17</v>
      </c>
      <c r="E956">
        <v>1989</v>
      </c>
      <c r="F956">
        <v>1</v>
      </c>
      <c r="G956">
        <v>1</v>
      </c>
      <c r="H956">
        <v>14.28</v>
      </c>
      <c r="I956" t="s">
        <v>17</v>
      </c>
      <c r="J956" s="14" t="s">
        <v>17</v>
      </c>
      <c r="K956" s="14" t="s">
        <v>17</v>
      </c>
      <c r="L956" s="14" t="s">
        <v>17</v>
      </c>
      <c r="M956" s="14" t="s">
        <v>17</v>
      </c>
      <c r="N956" s="14" t="s">
        <v>17</v>
      </c>
      <c r="O956" s="14" t="s">
        <v>17</v>
      </c>
      <c r="P956" s="14" t="s">
        <v>17</v>
      </c>
      <c r="Q956" s="14" t="s">
        <v>17</v>
      </c>
      <c r="R956" s="14" t="s">
        <v>17</v>
      </c>
      <c r="S956" s="14" t="s">
        <v>17</v>
      </c>
    </row>
    <row r="957" spans="1:19" x14ac:dyDescent="0.2">
      <c r="A957" t="s">
        <v>143</v>
      </c>
      <c r="B957" t="s">
        <v>183</v>
      </c>
      <c r="C957" s="137" t="s">
        <v>17</v>
      </c>
      <c r="D957" s="137" t="s">
        <v>17</v>
      </c>
      <c r="E957">
        <v>1989</v>
      </c>
      <c r="F957">
        <v>1</v>
      </c>
      <c r="G957">
        <v>2</v>
      </c>
      <c r="H957">
        <v>20.329999999999998</v>
      </c>
      <c r="I957" t="s">
        <v>17</v>
      </c>
      <c r="J957" s="14" t="s">
        <v>17</v>
      </c>
      <c r="K957" s="14" t="s">
        <v>17</v>
      </c>
      <c r="L957" s="14" t="s">
        <v>17</v>
      </c>
      <c r="M957" s="14" t="s">
        <v>17</v>
      </c>
      <c r="N957" s="14" t="s">
        <v>17</v>
      </c>
      <c r="O957" s="14" t="s">
        <v>17</v>
      </c>
      <c r="P957" s="14" t="s">
        <v>17</v>
      </c>
      <c r="Q957" s="14" t="s">
        <v>17</v>
      </c>
      <c r="R957" s="14" t="s">
        <v>17</v>
      </c>
      <c r="S957" s="14" t="s">
        <v>17</v>
      </c>
    </row>
    <row r="958" spans="1:19" x14ac:dyDescent="0.2">
      <c r="A958" t="s">
        <v>143</v>
      </c>
      <c r="B958" t="s">
        <v>183</v>
      </c>
      <c r="C958" s="137" t="s">
        <v>17</v>
      </c>
      <c r="D958" s="137" t="s">
        <v>17</v>
      </c>
      <c r="E958">
        <v>1989</v>
      </c>
      <c r="F958">
        <v>1</v>
      </c>
      <c r="G958">
        <v>3</v>
      </c>
      <c r="H958">
        <v>28.92</v>
      </c>
      <c r="I958" t="s">
        <v>17</v>
      </c>
      <c r="J958" s="14" t="s">
        <v>17</v>
      </c>
      <c r="K958" s="14" t="s">
        <v>17</v>
      </c>
      <c r="L958" s="14" t="s">
        <v>17</v>
      </c>
      <c r="M958" s="14" t="s">
        <v>17</v>
      </c>
      <c r="N958" s="14" t="s">
        <v>17</v>
      </c>
      <c r="O958" s="14" t="s">
        <v>17</v>
      </c>
      <c r="P958" s="14" t="s">
        <v>17</v>
      </c>
      <c r="Q958" s="14" t="s">
        <v>17</v>
      </c>
      <c r="R958" s="14" t="s">
        <v>17</v>
      </c>
      <c r="S958" s="14" t="s">
        <v>17</v>
      </c>
    </row>
    <row r="959" spans="1:19" x14ac:dyDescent="0.2">
      <c r="A959" t="s">
        <v>143</v>
      </c>
      <c r="B959" t="s">
        <v>183</v>
      </c>
      <c r="C959" s="137" t="s">
        <v>17</v>
      </c>
      <c r="D959" s="137" t="s">
        <v>17</v>
      </c>
      <c r="E959">
        <v>1989</v>
      </c>
      <c r="F959">
        <v>1</v>
      </c>
      <c r="G959">
        <v>4</v>
      </c>
      <c r="H959">
        <v>34.85</v>
      </c>
      <c r="I959" t="s">
        <v>17</v>
      </c>
      <c r="J959" s="14" t="s">
        <v>17</v>
      </c>
      <c r="K959" s="14" t="s">
        <v>17</v>
      </c>
      <c r="L959" s="14" t="s">
        <v>17</v>
      </c>
      <c r="M959" s="14" t="s">
        <v>17</v>
      </c>
      <c r="N959" s="14" t="s">
        <v>17</v>
      </c>
      <c r="O959" s="14" t="s">
        <v>17</v>
      </c>
      <c r="P959" s="14" t="s">
        <v>17</v>
      </c>
      <c r="Q959" s="14" t="s">
        <v>17</v>
      </c>
      <c r="R959" s="14" t="s">
        <v>17</v>
      </c>
      <c r="S959" s="14" t="s">
        <v>17</v>
      </c>
    </row>
    <row r="960" spans="1:19" x14ac:dyDescent="0.2">
      <c r="A960" t="s">
        <v>143</v>
      </c>
      <c r="B960" t="s">
        <v>183</v>
      </c>
      <c r="C960" s="137" t="s">
        <v>17</v>
      </c>
      <c r="D960" s="137" t="s">
        <v>17</v>
      </c>
      <c r="E960">
        <v>1989</v>
      </c>
      <c r="F960">
        <v>1</v>
      </c>
      <c r="G960">
        <v>5</v>
      </c>
      <c r="H960">
        <v>39.32</v>
      </c>
      <c r="I960" t="s">
        <v>17</v>
      </c>
      <c r="J960" s="14" t="s">
        <v>17</v>
      </c>
      <c r="K960" s="14" t="s">
        <v>17</v>
      </c>
      <c r="L960" s="14" t="s">
        <v>17</v>
      </c>
      <c r="M960" s="14" t="s">
        <v>17</v>
      </c>
      <c r="N960" s="14" t="s">
        <v>17</v>
      </c>
      <c r="O960" s="14" t="s">
        <v>17</v>
      </c>
      <c r="P960" s="14" t="s">
        <v>17</v>
      </c>
      <c r="Q960" s="14" t="s">
        <v>17</v>
      </c>
      <c r="R960" s="14" t="s">
        <v>17</v>
      </c>
      <c r="S960" s="14" t="s">
        <v>17</v>
      </c>
    </row>
    <row r="961" spans="1:19" x14ac:dyDescent="0.2">
      <c r="A961" t="s">
        <v>143</v>
      </c>
      <c r="B961" t="s">
        <v>183</v>
      </c>
      <c r="C961" s="137" t="s">
        <v>17</v>
      </c>
      <c r="D961" s="137" t="s">
        <v>17</v>
      </c>
      <c r="E961">
        <v>1989</v>
      </c>
      <c r="F961">
        <v>1</v>
      </c>
      <c r="G961">
        <v>6</v>
      </c>
      <c r="H961">
        <v>41.62</v>
      </c>
      <c r="I961" t="s">
        <v>17</v>
      </c>
      <c r="J961" s="14" t="s">
        <v>17</v>
      </c>
      <c r="K961" s="14" t="s">
        <v>17</v>
      </c>
      <c r="L961" s="14" t="s">
        <v>17</v>
      </c>
      <c r="M961" s="14" t="s">
        <v>17</v>
      </c>
      <c r="N961" s="14" t="s">
        <v>17</v>
      </c>
      <c r="O961" s="14" t="s">
        <v>17</v>
      </c>
      <c r="P961" s="14" t="s">
        <v>17</v>
      </c>
      <c r="Q961" s="14" t="s">
        <v>17</v>
      </c>
      <c r="R961" s="14" t="s">
        <v>17</v>
      </c>
      <c r="S961" s="14" t="s">
        <v>17</v>
      </c>
    </row>
    <row r="962" spans="1:19" x14ac:dyDescent="0.2">
      <c r="A962" t="s">
        <v>143</v>
      </c>
      <c r="B962" t="s">
        <v>183</v>
      </c>
      <c r="C962" s="137" t="s">
        <v>17</v>
      </c>
      <c r="D962" s="137" t="s">
        <v>17</v>
      </c>
      <c r="E962">
        <v>1989</v>
      </c>
      <c r="F962">
        <v>1</v>
      </c>
      <c r="G962">
        <v>7</v>
      </c>
      <c r="H962">
        <v>40.049999999999997</v>
      </c>
      <c r="I962" t="s">
        <v>17</v>
      </c>
      <c r="J962" s="14" t="s">
        <v>17</v>
      </c>
      <c r="K962" s="14" t="s">
        <v>17</v>
      </c>
      <c r="L962" s="14" t="s">
        <v>17</v>
      </c>
      <c r="M962" s="14" t="s">
        <v>17</v>
      </c>
      <c r="N962" s="14" t="s">
        <v>17</v>
      </c>
      <c r="O962" s="14" t="s">
        <v>17</v>
      </c>
      <c r="P962" s="14" t="s">
        <v>17</v>
      </c>
      <c r="Q962" s="14" t="s">
        <v>17</v>
      </c>
      <c r="R962" s="14" t="s">
        <v>17</v>
      </c>
      <c r="S962" s="14" t="s">
        <v>17</v>
      </c>
    </row>
    <row r="963" spans="1:19" x14ac:dyDescent="0.2">
      <c r="A963" t="s">
        <v>143</v>
      </c>
      <c r="B963" t="s">
        <v>183</v>
      </c>
      <c r="C963" s="137" t="s">
        <v>17</v>
      </c>
      <c r="D963" s="137" t="s">
        <v>17</v>
      </c>
      <c r="E963">
        <v>1989</v>
      </c>
      <c r="F963">
        <v>1</v>
      </c>
      <c r="G963">
        <v>8</v>
      </c>
      <c r="H963">
        <v>44.89</v>
      </c>
      <c r="I963" t="s">
        <v>17</v>
      </c>
      <c r="J963" s="14" t="s">
        <v>17</v>
      </c>
      <c r="K963" s="14" t="s">
        <v>17</v>
      </c>
      <c r="L963" s="14" t="s">
        <v>17</v>
      </c>
      <c r="M963" s="14" t="s">
        <v>17</v>
      </c>
      <c r="N963" s="14" t="s">
        <v>17</v>
      </c>
      <c r="O963" s="14" t="s">
        <v>17</v>
      </c>
      <c r="P963" s="14" t="s">
        <v>17</v>
      </c>
      <c r="Q963" s="14" t="s">
        <v>17</v>
      </c>
      <c r="R963" s="14" t="s">
        <v>17</v>
      </c>
      <c r="S963" s="14" t="s">
        <v>17</v>
      </c>
    </row>
    <row r="964" spans="1:19" x14ac:dyDescent="0.2">
      <c r="A964" t="s">
        <v>143</v>
      </c>
      <c r="B964" t="s">
        <v>183</v>
      </c>
      <c r="C964" s="137" t="s">
        <v>17</v>
      </c>
      <c r="D964" s="137" t="s">
        <v>17</v>
      </c>
      <c r="E964">
        <v>1989</v>
      </c>
      <c r="F964">
        <v>1</v>
      </c>
      <c r="G964">
        <v>9</v>
      </c>
      <c r="H964">
        <v>41.87</v>
      </c>
      <c r="I964" t="s">
        <v>17</v>
      </c>
      <c r="J964" s="14" t="s">
        <v>17</v>
      </c>
      <c r="K964" s="14" t="s">
        <v>17</v>
      </c>
      <c r="L964" s="14" t="s">
        <v>17</v>
      </c>
      <c r="M964" s="14" t="s">
        <v>17</v>
      </c>
      <c r="N964" s="14" t="s">
        <v>17</v>
      </c>
      <c r="O964" s="14" t="s">
        <v>17</v>
      </c>
      <c r="P964" s="14" t="s">
        <v>17</v>
      </c>
      <c r="Q964" s="14" t="s">
        <v>17</v>
      </c>
      <c r="R964" s="14" t="s">
        <v>17</v>
      </c>
      <c r="S964" s="14" t="s">
        <v>17</v>
      </c>
    </row>
    <row r="965" spans="1:19" x14ac:dyDescent="0.2">
      <c r="A965" t="s">
        <v>143</v>
      </c>
      <c r="B965" t="s">
        <v>183</v>
      </c>
      <c r="C965" s="137" t="s">
        <v>17</v>
      </c>
      <c r="D965" s="137" t="s">
        <v>17</v>
      </c>
      <c r="E965">
        <v>1989</v>
      </c>
      <c r="F965">
        <v>1</v>
      </c>
      <c r="G965">
        <v>10</v>
      </c>
      <c r="H965">
        <v>37.630000000000003</v>
      </c>
      <c r="I965" t="s">
        <v>17</v>
      </c>
      <c r="J965" s="14" t="s">
        <v>17</v>
      </c>
      <c r="K965" s="14" t="s">
        <v>17</v>
      </c>
      <c r="L965" s="14" t="s">
        <v>17</v>
      </c>
      <c r="M965" s="14" t="s">
        <v>17</v>
      </c>
      <c r="N965" s="14" t="s">
        <v>17</v>
      </c>
      <c r="O965" s="14" t="s">
        <v>17</v>
      </c>
      <c r="P965" s="14" t="s">
        <v>17</v>
      </c>
      <c r="Q965" s="14" t="s">
        <v>17</v>
      </c>
      <c r="R965" s="14" t="s">
        <v>17</v>
      </c>
      <c r="S965" s="14" t="s">
        <v>17</v>
      </c>
    </row>
    <row r="966" spans="1:19" x14ac:dyDescent="0.2">
      <c r="A966" t="s">
        <v>143</v>
      </c>
      <c r="B966" t="s">
        <v>183</v>
      </c>
      <c r="C966" s="137" t="s">
        <v>17</v>
      </c>
      <c r="D966" s="137" t="s">
        <v>17</v>
      </c>
      <c r="E966">
        <v>1989</v>
      </c>
      <c r="F966">
        <v>1</v>
      </c>
      <c r="G966">
        <v>11</v>
      </c>
      <c r="H966">
        <v>39.450000000000003</v>
      </c>
      <c r="I966" t="s">
        <v>17</v>
      </c>
      <c r="J966" s="14" t="s">
        <v>17</v>
      </c>
      <c r="K966" s="14" t="s">
        <v>17</v>
      </c>
      <c r="L966" s="14" t="s">
        <v>17</v>
      </c>
      <c r="M966" s="14" t="s">
        <v>17</v>
      </c>
      <c r="N966" s="14" t="s">
        <v>17</v>
      </c>
      <c r="O966" s="14" t="s">
        <v>17</v>
      </c>
      <c r="P966" s="14" t="s">
        <v>17</v>
      </c>
      <c r="Q966" s="14" t="s">
        <v>17</v>
      </c>
      <c r="R966" s="14" t="s">
        <v>17</v>
      </c>
      <c r="S966" s="14" t="s">
        <v>17</v>
      </c>
    </row>
    <row r="967" spans="1:19" x14ac:dyDescent="0.2">
      <c r="A967" t="s">
        <v>143</v>
      </c>
      <c r="B967" t="s">
        <v>183</v>
      </c>
      <c r="C967" s="137" t="s">
        <v>17</v>
      </c>
      <c r="D967" s="137" t="s">
        <v>17</v>
      </c>
      <c r="E967">
        <v>1989</v>
      </c>
      <c r="F967">
        <v>1</v>
      </c>
      <c r="G967">
        <v>12</v>
      </c>
      <c r="H967">
        <v>37.51</v>
      </c>
      <c r="I967" t="s">
        <v>17</v>
      </c>
      <c r="J967" s="14" t="s">
        <v>17</v>
      </c>
      <c r="K967" s="14" t="s">
        <v>17</v>
      </c>
      <c r="L967" s="14" t="s">
        <v>17</v>
      </c>
      <c r="M967" s="14" t="s">
        <v>17</v>
      </c>
      <c r="N967" s="14" t="s">
        <v>17</v>
      </c>
      <c r="O967" s="14" t="s">
        <v>17</v>
      </c>
      <c r="P967" s="14" t="s">
        <v>17</v>
      </c>
      <c r="Q967" s="14" t="s">
        <v>17</v>
      </c>
      <c r="R967" s="14" t="s">
        <v>17</v>
      </c>
      <c r="S967" s="14" t="s">
        <v>17</v>
      </c>
    </row>
    <row r="968" spans="1:19" x14ac:dyDescent="0.2">
      <c r="A968" t="s">
        <v>143</v>
      </c>
      <c r="B968" t="s">
        <v>183</v>
      </c>
      <c r="C968" s="137" t="s">
        <v>17</v>
      </c>
      <c r="D968" s="137" t="s">
        <v>17</v>
      </c>
      <c r="E968">
        <v>1989</v>
      </c>
      <c r="F968">
        <v>1</v>
      </c>
      <c r="G968">
        <v>13</v>
      </c>
      <c r="H968">
        <v>36.06</v>
      </c>
      <c r="I968" t="s">
        <v>17</v>
      </c>
      <c r="J968" s="14" t="s">
        <v>17</v>
      </c>
      <c r="K968" s="14" t="s">
        <v>17</v>
      </c>
      <c r="L968" s="14" t="s">
        <v>17</v>
      </c>
      <c r="M968" s="14" t="s">
        <v>17</v>
      </c>
      <c r="N968" s="14" t="s">
        <v>17</v>
      </c>
      <c r="O968" s="14" t="s">
        <v>17</v>
      </c>
      <c r="P968" s="14" t="s">
        <v>17</v>
      </c>
      <c r="Q968" s="14" t="s">
        <v>17</v>
      </c>
      <c r="R968" s="14" t="s">
        <v>17</v>
      </c>
      <c r="S968" s="14" t="s">
        <v>17</v>
      </c>
    </row>
    <row r="969" spans="1:19" x14ac:dyDescent="0.2">
      <c r="A969" t="s">
        <v>143</v>
      </c>
      <c r="B969" t="s">
        <v>183</v>
      </c>
      <c r="C969" s="137" t="s">
        <v>17</v>
      </c>
      <c r="D969" s="137" t="s">
        <v>17</v>
      </c>
      <c r="E969">
        <v>1989</v>
      </c>
      <c r="F969">
        <v>1</v>
      </c>
      <c r="G969">
        <v>14</v>
      </c>
      <c r="H969">
        <v>42.83</v>
      </c>
      <c r="I969" t="s">
        <v>17</v>
      </c>
      <c r="J969" s="14" t="s">
        <v>17</v>
      </c>
      <c r="K969" s="14" t="s">
        <v>17</v>
      </c>
      <c r="L969" s="14" t="s">
        <v>17</v>
      </c>
      <c r="M969" s="14" t="s">
        <v>17</v>
      </c>
      <c r="N969" s="14" t="s">
        <v>17</v>
      </c>
      <c r="O969" s="14" t="s">
        <v>17</v>
      </c>
      <c r="P969" s="14" t="s">
        <v>17</v>
      </c>
      <c r="Q969" s="14" t="s">
        <v>17</v>
      </c>
      <c r="R969" s="14" t="s">
        <v>17</v>
      </c>
      <c r="S969" s="14" t="s">
        <v>17</v>
      </c>
    </row>
    <row r="970" spans="1:19" x14ac:dyDescent="0.2">
      <c r="A970" t="s">
        <v>143</v>
      </c>
      <c r="B970" t="s">
        <v>183</v>
      </c>
      <c r="C970" s="137" t="s">
        <v>17</v>
      </c>
      <c r="D970" s="137" t="s">
        <v>17</v>
      </c>
      <c r="E970">
        <v>1989</v>
      </c>
      <c r="F970">
        <v>2</v>
      </c>
      <c r="G970">
        <v>1</v>
      </c>
      <c r="H970">
        <v>15.37</v>
      </c>
      <c r="I970" t="s">
        <v>17</v>
      </c>
      <c r="J970" s="14" t="s">
        <v>17</v>
      </c>
      <c r="K970" s="14" t="s">
        <v>17</v>
      </c>
      <c r="L970" s="14" t="s">
        <v>17</v>
      </c>
      <c r="M970" s="14" t="s">
        <v>17</v>
      </c>
      <c r="N970" s="14" t="s">
        <v>17</v>
      </c>
      <c r="O970" s="14" t="s">
        <v>17</v>
      </c>
      <c r="P970" s="14" t="s">
        <v>17</v>
      </c>
      <c r="Q970" s="14" t="s">
        <v>17</v>
      </c>
      <c r="R970" s="14" t="s">
        <v>17</v>
      </c>
      <c r="S970" s="14" t="s">
        <v>17</v>
      </c>
    </row>
    <row r="971" spans="1:19" x14ac:dyDescent="0.2">
      <c r="A971" t="s">
        <v>143</v>
      </c>
      <c r="B971" t="s">
        <v>183</v>
      </c>
      <c r="C971" s="137" t="s">
        <v>17</v>
      </c>
      <c r="D971" s="137" t="s">
        <v>17</v>
      </c>
      <c r="E971">
        <v>1989</v>
      </c>
      <c r="F971">
        <v>2</v>
      </c>
      <c r="G971">
        <v>2</v>
      </c>
      <c r="H971">
        <v>15.85</v>
      </c>
      <c r="I971" t="s">
        <v>17</v>
      </c>
      <c r="J971" s="14" t="s">
        <v>17</v>
      </c>
      <c r="K971" s="14" t="s">
        <v>17</v>
      </c>
      <c r="L971" s="14" t="s">
        <v>17</v>
      </c>
      <c r="M971" s="14" t="s">
        <v>17</v>
      </c>
      <c r="N971" s="14" t="s">
        <v>17</v>
      </c>
      <c r="O971" s="14" t="s">
        <v>17</v>
      </c>
      <c r="P971" s="14" t="s">
        <v>17</v>
      </c>
      <c r="Q971" s="14" t="s">
        <v>17</v>
      </c>
      <c r="R971" s="14" t="s">
        <v>17</v>
      </c>
      <c r="S971" s="14" t="s">
        <v>17</v>
      </c>
    </row>
    <row r="972" spans="1:19" x14ac:dyDescent="0.2">
      <c r="A972" t="s">
        <v>143</v>
      </c>
      <c r="B972" t="s">
        <v>183</v>
      </c>
      <c r="C972" s="137" t="s">
        <v>17</v>
      </c>
      <c r="D972" s="137" t="s">
        <v>17</v>
      </c>
      <c r="E972">
        <v>1989</v>
      </c>
      <c r="F972">
        <v>2</v>
      </c>
      <c r="G972">
        <v>3</v>
      </c>
      <c r="H972">
        <v>30.98</v>
      </c>
      <c r="I972" t="s">
        <v>17</v>
      </c>
      <c r="J972" s="14" t="s">
        <v>17</v>
      </c>
      <c r="K972" s="14" t="s">
        <v>17</v>
      </c>
      <c r="L972" s="14" t="s">
        <v>17</v>
      </c>
      <c r="M972" s="14" t="s">
        <v>17</v>
      </c>
      <c r="N972" s="14" t="s">
        <v>17</v>
      </c>
      <c r="O972" s="14" t="s">
        <v>17</v>
      </c>
      <c r="P972" s="14" t="s">
        <v>17</v>
      </c>
      <c r="Q972" s="14" t="s">
        <v>17</v>
      </c>
      <c r="R972" s="14" t="s">
        <v>17</v>
      </c>
      <c r="S972" s="14" t="s">
        <v>17</v>
      </c>
    </row>
    <row r="973" spans="1:19" x14ac:dyDescent="0.2">
      <c r="A973" t="s">
        <v>143</v>
      </c>
      <c r="B973" t="s">
        <v>183</v>
      </c>
      <c r="C973" s="137" t="s">
        <v>17</v>
      </c>
      <c r="D973" s="137" t="s">
        <v>17</v>
      </c>
      <c r="E973">
        <v>1989</v>
      </c>
      <c r="F973">
        <v>2</v>
      </c>
      <c r="G973">
        <v>4</v>
      </c>
      <c r="H973">
        <v>37.99</v>
      </c>
      <c r="I973" t="s">
        <v>17</v>
      </c>
      <c r="J973" s="14" t="s">
        <v>17</v>
      </c>
      <c r="K973" s="14" t="s">
        <v>17</v>
      </c>
      <c r="L973" s="14" t="s">
        <v>17</v>
      </c>
      <c r="M973" s="14" t="s">
        <v>17</v>
      </c>
      <c r="N973" s="14" t="s">
        <v>17</v>
      </c>
      <c r="O973" s="14" t="s">
        <v>17</v>
      </c>
      <c r="P973" s="14" t="s">
        <v>17</v>
      </c>
      <c r="Q973" s="14" t="s">
        <v>17</v>
      </c>
      <c r="R973" s="14" t="s">
        <v>17</v>
      </c>
      <c r="S973" s="14" t="s">
        <v>17</v>
      </c>
    </row>
    <row r="974" spans="1:19" x14ac:dyDescent="0.2">
      <c r="A974" t="s">
        <v>143</v>
      </c>
      <c r="B974" t="s">
        <v>183</v>
      </c>
      <c r="C974" s="137" t="s">
        <v>17</v>
      </c>
      <c r="D974" s="137" t="s">
        <v>17</v>
      </c>
      <c r="E974">
        <v>1989</v>
      </c>
      <c r="F974">
        <v>2</v>
      </c>
      <c r="G974">
        <v>5</v>
      </c>
      <c r="H974">
        <v>38.72</v>
      </c>
      <c r="I974" t="s">
        <v>17</v>
      </c>
      <c r="J974" s="14" t="s">
        <v>17</v>
      </c>
      <c r="K974" s="14" t="s">
        <v>17</v>
      </c>
      <c r="L974" s="14" t="s">
        <v>17</v>
      </c>
      <c r="M974" s="14" t="s">
        <v>17</v>
      </c>
      <c r="N974" s="14" t="s">
        <v>17</v>
      </c>
      <c r="O974" s="14" t="s">
        <v>17</v>
      </c>
      <c r="P974" s="14" t="s">
        <v>17</v>
      </c>
      <c r="Q974" s="14" t="s">
        <v>17</v>
      </c>
      <c r="R974" s="14" t="s">
        <v>17</v>
      </c>
      <c r="S974" s="14" t="s">
        <v>17</v>
      </c>
    </row>
    <row r="975" spans="1:19" x14ac:dyDescent="0.2">
      <c r="A975" t="s">
        <v>143</v>
      </c>
      <c r="B975" t="s">
        <v>183</v>
      </c>
      <c r="C975" s="137" t="s">
        <v>17</v>
      </c>
      <c r="D975" s="137" t="s">
        <v>17</v>
      </c>
      <c r="E975">
        <v>1989</v>
      </c>
      <c r="F975">
        <v>2</v>
      </c>
      <c r="G975">
        <v>6</v>
      </c>
      <c r="H975">
        <v>47.55</v>
      </c>
      <c r="I975" t="s">
        <v>17</v>
      </c>
      <c r="J975" s="14" t="s">
        <v>17</v>
      </c>
      <c r="K975" s="14" t="s">
        <v>17</v>
      </c>
      <c r="L975" s="14" t="s">
        <v>17</v>
      </c>
      <c r="M975" s="14" t="s">
        <v>17</v>
      </c>
      <c r="N975" s="14" t="s">
        <v>17</v>
      </c>
      <c r="O975" s="14" t="s">
        <v>17</v>
      </c>
      <c r="P975" s="14" t="s">
        <v>17</v>
      </c>
      <c r="Q975" s="14" t="s">
        <v>17</v>
      </c>
      <c r="R975" s="14" t="s">
        <v>17</v>
      </c>
      <c r="S975" s="14" t="s">
        <v>17</v>
      </c>
    </row>
    <row r="976" spans="1:19" x14ac:dyDescent="0.2">
      <c r="A976" t="s">
        <v>143</v>
      </c>
      <c r="B976" t="s">
        <v>183</v>
      </c>
      <c r="C976" s="137" t="s">
        <v>17</v>
      </c>
      <c r="D976" s="137" t="s">
        <v>17</v>
      </c>
      <c r="E976">
        <v>1989</v>
      </c>
      <c r="F976">
        <v>2</v>
      </c>
      <c r="G976">
        <v>7</v>
      </c>
      <c r="H976">
        <v>45.62</v>
      </c>
      <c r="I976" t="s">
        <v>17</v>
      </c>
      <c r="J976" s="14" t="s">
        <v>17</v>
      </c>
      <c r="K976" s="14" t="s">
        <v>17</v>
      </c>
      <c r="L976" s="14" t="s">
        <v>17</v>
      </c>
      <c r="M976" s="14" t="s">
        <v>17</v>
      </c>
      <c r="N976" s="14" t="s">
        <v>17</v>
      </c>
      <c r="O976" s="14" t="s">
        <v>17</v>
      </c>
      <c r="P976" s="14" t="s">
        <v>17</v>
      </c>
      <c r="Q976" s="14" t="s">
        <v>17</v>
      </c>
      <c r="R976" s="14" t="s">
        <v>17</v>
      </c>
      <c r="S976" s="14" t="s">
        <v>17</v>
      </c>
    </row>
    <row r="977" spans="1:19" x14ac:dyDescent="0.2">
      <c r="A977" t="s">
        <v>143</v>
      </c>
      <c r="B977" t="s">
        <v>183</v>
      </c>
      <c r="C977" s="137" t="s">
        <v>17</v>
      </c>
      <c r="D977" s="137" t="s">
        <v>17</v>
      </c>
      <c r="E977">
        <v>1989</v>
      </c>
      <c r="F977">
        <v>2</v>
      </c>
      <c r="G977">
        <v>8</v>
      </c>
      <c r="H977">
        <v>37.630000000000003</v>
      </c>
      <c r="I977" t="s">
        <v>17</v>
      </c>
      <c r="J977" s="14" t="s">
        <v>17</v>
      </c>
      <c r="K977" s="14" t="s">
        <v>17</v>
      </c>
      <c r="L977" s="14" t="s">
        <v>17</v>
      </c>
      <c r="M977" s="14" t="s">
        <v>17</v>
      </c>
      <c r="N977" s="14" t="s">
        <v>17</v>
      </c>
      <c r="O977" s="14" t="s">
        <v>17</v>
      </c>
      <c r="P977" s="14" t="s">
        <v>17</v>
      </c>
      <c r="Q977" s="14" t="s">
        <v>17</v>
      </c>
      <c r="R977" s="14" t="s">
        <v>17</v>
      </c>
      <c r="S977" s="14" t="s">
        <v>17</v>
      </c>
    </row>
    <row r="978" spans="1:19" x14ac:dyDescent="0.2">
      <c r="A978" t="s">
        <v>143</v>
      </c>
      <c r="B978" t="s">
        <v>183</v>
      </c>
      <c r="C978" s="137" t="s">
        <v>17</v>
      </c>
      <c r="D978" s="137" t="s">
        <v>17</v>
      </c>
      <c r="E978">
        <v>1989</v>
      </c>
      <c r="F978">
        <v>2</v>
      </c>
      <c r="G978">
        <v>9</v>
      </c>
      <c r="H978">
        <v>44.41</v>
      </c>
      <c r="I978" t="s">
        <v>17</v>
      </c>
      <c r="J978" s="14" t="s">
        <v>17</v>
      </c>
      <c r="K978" s="14" t="s">
        <v>17</v>
      </c>
      <c r="L978" s="14" t="s">
        <v>17</v>
      </c>
      <c r="M978" s="14" t="s">
        <v>17</v>
      </c>
      <c r="N978" s="14" t="s">
        <v>17</v>
      </c>
      <c r="O978" s="14" t="s">
        <v>17</v>
      </c>
      <c r="P978" s="14" t="s">
        <v>17</v>
      </c>
      <c r="Q978" s="14" t="s">
        <v>17</v>
      </c>
      <c r="R978" s="14" t="s">
        <v>17</v>
      </c>
      <c r="S978" s="14" t="s">
        <v>17</v>
      </c>
    </row>
    <row r="979" spans="1:19" x14ac:dyDescent="0.2">
      <c r="A979" t="s">
        <v>143</v>
      </c>
      <c r="B979" t="s">
        <v>183</v>
      </c>
      <c r="C979" s="137" t="s">
        <v>17</v>
      </c>
      <c r="D979" s="137" t="s">
        <v>17</v>
      </c>
      <c r="E979">
        <v>1989</v>
      </c>
      <c r="F979">
        <v>2</v>
      </c>
      <c r="G979">
        <v>10</v>
      </c>
      <c r="H979">
        <v>43.2</v>
      </c>
      <c r="I979" t="s">
        <v>17</v>
      </c>
      <c r="J979" s="14" t="s">
        <v>17</v>
      </c>
      <c r="K979" s="14" t="s">
        <v>17</v>
      </c>
      <c r="L979" s="14" t="s">
        <v>17</v>
      </c>
      <c r="M979" s="14" t="s">
        <v>17</v>
      </c>
      <c r="N979" s="14" t="s">
        <v>17</v>
      </c>
      <c r="O979" s="14" t="s">
        <v>17</v>
      </c>
      <c r="P979" s="14" t="s">
        <v>17</v>
      </c>
      <c r="Q979" s="14" t="s">
        <v>17</v>
      </c>
      <c r="R979" s="14" t="s">
        <v>17</v>
      </c>
      <c r="S979" s="14" t="s">
        <v>17</v>
      </c>
    </row>
    <row r="980" spans="1:19" x14ac:dyDescent="0.2">
      <c r="A980" t="s">
        <v>143</v>
      </c>
      <c r="B980" t="s">
        <v>183</v>
      </c>
      <c r="C980" s="137" t="s">
        <v>17</v>
      </c>
      <c r="D980" s="137" t="s">
        <v>17</v>
      </c>
      <c r="E980">
        <v>1989</v>
      </c>
      <c r="F980">
        <v>2</v>
      </c>
      <c r="G980">
        <v>11</v>
      </c>
      <c r="H980">
        <v>32.19</v>
      </c>
      <c r="I980" t="s">
        <v>17</v>
      </c>
      <c r="J980" s="14" t="s">
        <v>17</v>
      </c>
      <c r="K980" s="14" t="s">
        <v>17</v>
      </c>
      <c r="L980" s="14" t="s">
        <v>17</v>
      </c>
      <c r="M980" s="14" t="s">
        <v>17</v>
      </c>
      <c r="N980" s="14" t="s">
        <v>17</v>
      </c>
      <c r="O980" s="14" t="s">
        <v>17</v>
      </c>
      <c r="P980" s="14" t="s">
        <v>17</v>
      </c>
      <c r="Q980" s="14" t="s">
        <v>17</v>
      </c>
      <c r="R980" s="14" t="s">
        <v>17</v>
      </c>
      <c r="S980" s="14" t="s">
        <v>17</v>
      </c>
    </row>
    <row r="981" spans="1:19" x14ac:dyDescent="0.2">
      <c r="A981" t="s">
        <v>143</v>
      </c>
      <c r="B981" t="s">
        <v>183</v>
      </c>
      <c r="C981" s="137" t="s">
        <v>17</v>
      </c>
      <c r="D981" s="137" t="s">
        <v>17</v>
      </c>
      <c r="E981">
        <v>1989</v>
      </c>
      <c r="F981">
        <v>2</v>
      </c>
      <c r="G981">
        <v>12</v>
      </c>
      <c r="H981">
        <v>41.87</v>
      </c>
      <c r="I981" t="s">
        <v>17</v>
      </c>
      <c r="J981" s="14" t="s">
        <v>17</v>
      </c>
      <c r="K981" s="14" t="s">
        <v>17</v>
      </c>
      <c r="L981" s="14" t="s">
        <v>17</v>
      </c>
      <c r="M981" s="14" t="s">
        <v>17</v>
      </c>
      <c r="N981" s="14" t="s">
        <v>17</v>
      </c>
      <c r="O981" s="14" t="s">
        <v>17</v>
      </c>
      <c r="P981" s="14" t="s">
        <v>17</v>
      </c>
      <c r="Q981" s="14" t="s">
        <v>17</v>
      </c>
      <c r="R981" s="14" t="s">
        <v>17</v>
      </c>
      <c r="S981" s="14" t="s">
        <v>17</v>
      </c>
    </row>
    <row r="982" spans="1:19" x14ac:dyDescent="0.2">
      <c r="A982" t="s">
        <v>143</v>
      </c>
      <c r="B982" t="s">
        <v>183</v>
      </c>
      <c r="C982" s="137" t="s">
        <v>17</v>
      </c>
      <c r="D982" s="137" t="s">
        <v>17</v>
      </c>
      <c r="E982">
        <v>1989</v>
      </c>
      <c r="F982">
        <v>2</v>
      </c>
      <c r="G982">
        <v>13</v>
      </c>
      <c r="H982">
        <v>42.35</v>
      </c>
      <c r="I982" t="s">
        <v>17</v>
      </c>
      <c r="J982" s="14" t="s">
        <v>17</v>
      </c>
      <c r="K982" s="14" t="s">
        <v>17</v>
      </c>
      <c r="L982" s="14" t="s">
        <v>17</v>
      </c>
      <c r="M982" s="14" t="s">
        <v>17</v>
      </c>
      <c r="N982" s="14" t="s">
        <v>17</v>
      </c>
      <c r="O982" s="14" t="s">
        <v>17</v>
      </c>
      <c r="P982" s="14" t="s">
        <v>17</v>
      </c>
      <c r="Q982" s="14" t="s">
        <v>17</v>
      </c>
      <c r="R982" s="14" t="s">
        <v>17</v>
      </c>
      <c r="S982" s="14" t="s">
        <v>17</v>
      </c>
    </row>
    <row r="983" spans="1:19" x14ac:dyDescent="0.2">
      <c r="A983" t="s">
        <v>143</v>
      </c>
      <c r="B983" t="s">
        <v>183</v>
      </c>
      <c r="C983" s="137" t="s">
        <v>17</v>
      </c>
      <c r="D983" s="137" t="s">
        <v>17</v>
      </c>
      <c r="E983">
        <v>1989</v>
      </c>
      <c r="F983">
        <v>2</v>
      </c>
      <c r="G983">
        <v>14</v>
      </c>
      <c r="H983">
        <v>49</v>
      </c>
      <c r="I983" t="s">
        <v>17</v>
      </c>
      <c r="J983" s="14" t="s">
        <v>17</v>
      </c>
      <c r="K983" s="14" t="s">
        <v>17</v>
      </c>
      <c r="L983" s="14" t="s">
        <v>17</v>
      </c>
      <c r="M983" s="14" t="s">
        <v>17</v>
      </c>
      <c r="N983" s="14" t="s">
        <v>17</v>
      </c>
      <c r="O983" s="14" t="s">
        <v>17</v>
      </c>
      <c r="P983" s="14" t="s">
        <v>17</v>
      </c>
      <c r="Q983" s="14" t="s">
        <v>17</v>
      </c>
      <c r="R983" s="14" t="s">
        <v>17</v>
      </c>
      <c r="S983" s="14" t="s">
        <v>17</v>
      </c>
    </row>
    <row r="984" spans="1:19" x14ac:dyDescent="0.2">
      <c r="A984" t="s">
        <v>143</v>
      </c>
      <c r="B984" t="s">
        <v>183</v>
      </c>
      <c r="C984" s="137" t="s">
        <v>17</v>
      </c>
      <c r="D984" s="137" t="s">
        <v>17</v>
      </c>
      <c r="E984">
        <v>1989</v>
      </c>
      <c r="F984">
        <v>3</v>
      </c>
      <c r="G984">
        <v>1</v>
      </c>
      <c r="H984">
        <v>18.39</v>
      </c>
      <c r="I984" t="s">
        <v>17</v>
      </c>
      <c r="J984" s="14" t="s">
        <v>17</v>
      </c>
      <c r="K984" s="14" t="s">
        <v>17</v>
      </c>
      <c r="L984" s="14" t="s">
        <v>17</v>
      </c>
      <c r="M984" s="14" t="s">
        <v>17</v>
      </c>
      <c r="N984" s="14" t="s">
        <v>17</v>
      </c>
      <c r="O984" s="14" t="s">
        <v>17</v>
      </c>
      <c r="P984" s="14" t="s">
        <v>17</v>
      </c>
      <c r="Q984" s="14" t="s">
        <v>17</v>
      </c>
      <c r="R984" s="14" t="s">
        <v>17</v>
      </c>
      <c r="S984" s="14" t="s">
        <v>17</v>
      </c>
    </row>
    <row r="985" spans="1:19" x14ac:dyDescent="0.2">
      <c r="A985" t="s">
        <v>143</v>
      </c>
      <c r="B985" t="s">
        <v>183</v>
      </c>
      <c r="C985" s="137" t="s">
        <v>17</v>
      </c>
      <c r="D985" s="137" t="s">
        <v>17</v>
      </c>
      <c r="E985">
        <v>1989</v>
      </c>
      <c r="F985">
        <v>3</v>
      </c>
      <c r="G985">
        <v>2</v>
      </c>
      <c r="H985">
        <v>16.09</v>
      </c>
      <c r="I985" t="s">
        <v>17</v>
      </c>
      <c r="J985" s="14" t="s">
        <v>17</v>
      </c>
      <c r="K985" s="14" t="s">
        <v>17</v>
      </c>
      <c r="L985" s="14" t="s">
        <v>17</v>
      </c>
      <c r="M985" s="14" t="s">
        <v>17</v>
      </c>
      <c r="N985" s="14" t="s">
        <v>17</v>
      </c>
      <c r="O985" s="14" t="s">
        <v>17</v>
      </c>
      <c r="P985" s="14" t="s">
        <v>17</v>
      </c>
      <c r="Q985" s="14" t="s">
        <v>17</v>
      </c>
      <c r="R985" s="14" t="s">
        <v>17</v>
      </c>
      <c r="S985" s="14" t="s">
        <v>17</v>
      </c>
    </row>
    <row r="986" spans="1:19" x14ac:dyDescent="0.2">
      <c r="A986" t="s">
        <v>143</v>
      </c>
      <c r="B986" t="s">
        <v>183</v>
      </c>
      <c r="C986" s="137" t="s">
        <v>17</v>
      </c>
      <c r="D986" s="137" t="s">
        <v>17</v>
      </c>
      <c r="E986">
        <v>1989</v>
      </c>
      <c r="F986">
        <v>3</v>
      </c>
      <c r="G986">
        <v>3</v>
      </c>
      <c r="H986">
        <v>37.75</v>
      </c>
      <c r="I986" t="s">
        <v>17</v>
      </c>
      <c r="J986" s="14" t="s">
        <v>17</v>
      </c>
      <c r="K986" s="14" t="s">
        <v>17</v>
      </c>
      <c r="L986" s="14" t="s">
        <v>17</v>
      </c>
      <c r="M986" s="14" t="s">
        <v>17</v>
      </c>
      <c r="N986" s="14" t="s">
        <v>17</v>
      </c>
      <c r="O986" s="14" t="s">
        <v>17</v>
      </c>
      <c r="P986" s="14" t="s">
        <v>17</v>
      </c>
      <c r="Q986" s="14" t="s">
        <v>17</v>
      </c>
      <c r="R986" s="14" t="s">
        <v>17</v>
      </c>
      <c r="S986" s="14" t="s">
        <v>17</v>
      </c>
    </row>
    <row r="987" spans="1:19" x14ac:dyDescent="0.2">
      <c r="A987" t="s">
        <v>143</v>
      </c>
      <c r="B987" t="s">
        <v>183</v>
      </c>
      <c r="C987" s="137" t="s">
        <v>17</v>
      </c>
      <c r="D987" s="137" t="s">
        <v>17</v>
      </c>
      <c r="E987">
        <v>1989</v>
      </c>
      <c r="F987">
        <v>3</v>
      </c>
      <c r="G987">
        <v>4</v>
      </c>
      <c r="H987">
        <v>42.11</v>
      </c>
      <c r="I987" t="s">
        <v>17</v>
      </c>
      <c r="J987" s="14" t="s">
        <v>17</v>
      </c>
      <c r="K987" s="14" t="s">
        <v>17</v>
      </c>
      <c r="L987" s="14" t="s">
        <v>17</v>
      </c>
      <c r="M987" s="14" t="s">
        <v>17</v>
      </c>
      <c r="N987" s="14" t="s">
        <v>17</v>
      </c>
      <c r="O987" s="14" t="s">
        <v>17</v>
      </c>
      <c r="P987" s="14" t="s">
        <v>17</v>
      </c>
      <c r="Q987" s="14" t="s">
        <v>17</v>
      </c>
      <c r="R987" s="14" t="s">
        <v>17</v>
      </c>
      <c r="S987" s="14" t="s">
        <v>17</v>
      </c>
    </row>
    <row r="988" spans="1:19" x14ac:dyDescent="0.2">
      <c r="A988" t="s">
        <v>143</v>
      </c>
      <c r="B988" t="s">
        <v>183</v>
      </c>
      <c r="C988" s="137" t="s">
        <v>17</v>
      </c>
      <c r="D988" s="137" t="s">
        <v>17</v>
      </c>
      <c r="E988">
        <v>1989</v>
      </c>
      <c r="F988">
        <v>3</v>
      </c>
      <c r="G988">
        <v>5</v>
      </c>
      <c r="H988">
        <v>37.270000000000003</v>
      </c>
      <c r="I988" t="s">
        <v>17</v>
      </c>
      <c r="J988" s="14" t="s">
        <v>17</v>
      </c>
      <c r="K988" s="14" t="s">
        <v>17</v>
      </c>
      <c r="L988" s="14" t="s">
        <v>17</v>
      </c>
      <c r="M988" s="14" t="s">
        <v>17</v>
      </c>
      <c r="N988" s="14" t="s">
        <v>17</v>
      </c>
      <c r="O988" s="14" t="s">
        <v>17</v>
      </c>
      <c r="P988" s="14" t="s">
        <v>17</v>
      </c>
      <c r="Q988" s="14" t="s">
        <v>17</v>
      </c>
      <c r="R988" s="14" t="s">
        <v>17</v>
      </c>
      <c r="S988" s="14" t="s">
        <v>17</v>
      </c>
    </row>
    <row r="989" spans="1:19" x14ac:dyDescent="0.2">
      <c r="A989" t="s">
        <v>143</v>
      </c>
      <c r="B989" t="s">
        <v>183</v>
      </c>
      <c r="C989" s="137" t="s">
        <v>17</v>
      </c>
      <c r="D989" s="137" t="s">
        <v>17</v>
      </c>
      <c r="E989">
        <v>1989</v>
      </c>
      <c r="F989">
        <v>3</v>
      </c>
      <c r="G989">
        <v>6</v>
      </c>
      <c r="H989">
        <v>43.8</v>
      </c>
      <c r="I989" t="s">
        <v>17</v>
      </c>
      <c r="J989" s="14" t="s">
        <v>17</v>
      </c>
      <c r="K989" s="14" t="s">
        <v>17</v>
      </c>
      <c r="L989" s="14" t="s">
        <v>17</v>
      </c>
      <c r="M989" s="14" t="s">
        <v>17</v>
      </c>
      <c r="N989" s="14" t="s">
        <v>17</v>
      </c>
      <c r="O989" s="14" t="s">
        <v>17</v>
      </c>
      <c r="P989" s="14" t="s">
        <v>17</v>
      </c>
      <c r="Q989" s="14" t="s">
        <v>17</v>
      </c>
      <c r="R989" s="14" t="s">
        <v>17</v>
      </c>
      <c r="S989" s="14" t="s">
        <v>17</v>
      </c>
    </row>
    <row r="990" spans="1:19" x14ac:dyDescent="0.2">
      <c r="A990" t="s">
        <v>143</v>
      </c>
      <c r="B990" t="s">
        <v>183</v>
      </c>
      <c r="C990" s="137" t="s">
        <v>17</v>
      </c>
      <c r="D990" s="137" t="s">
        <v>17</v>
      </c>
      <c r="E990">
        <v>1989</v>
      </c>
      <c r="F990">
        <v>3</v>
      </c>
      <c r="G990">
        <v>7</v>
      </c>
      <c r="H990">
        <v>37.99</v>
      </c>
      <c r="I990" t="s">
        <v>17</v>
      </c>
      <c r="J990" s="14" t="s">
        <v>17</v>
      </c>
      <c r="K990" s="14" t="s">
        <v>17</v>
      </c>
      <c r="L990" s="14" t="s">
        <v>17</v>
      </c>
      <c r="M990" s="14" t="s">
        <v>17</v>
      </c>
      <c r="N990" s="14" t="s">
        <v>17</v>
      </c>
      <c r="O990" s="14" t="s">
        <v>17</v>
      </c>
      <c r="P990" s="14" t="s">
        <v>17</v>
      </c>
      <c r="Q990" s="14" t="s">
        <v>17</v>
      </c>
      <c r="R990" s="14" t="s">
        <v>17</v>
      </c>
      <c r="S990" s="14" t="s">
        <v>17</v>
      </c>
    </row>
    <row r="991" spans="1:19" x14ac:dyDescent="0.2">
      <c r="A991" t="s">
        <v>143</v>
      </c>
      <c r="B991" t="s">
        <v>183</v>
      </c>
      <c r="C991" s="137" t="s">
        <v>17</v>
      </c>
      <c r="D991" s="137" t="s">
        <v>17</v>
      </c>
      <c r="E991">
        <v>1989</v>
      </c>
      <c r="F991">
        <v>3</v>
      </c>
      <c r="G991">
        <v>8</v>
      </c>
      <c r="H991">
        <v>47.67</v>
      </c>
      <c r="I991" t="s">
        <v>17</v>
      </c>
      <c r="J991" s="14" t="s">
        <v>17</v>
      </c>
      <c r="K991" s="14" t="s">
        <v>17</v>
      </c>
      <c r="L991" s="14" t="s">
        <v>17</v>
      </c>
      <c r="M991" s="14" t="s">
        <v>17</v>
      </c>
      <c r="N991" s="14" t="s">
        <v>17</v>
      </c>
      <c r="O991" s="14" t="s">
        <v>17</v>
      </c>
      <c r="P991" s="14" t="s">
        <v>17</v>
      </c>
      <c r="Q991" s="14" t="s">
        <v>17</v>
      </c>
      <c r="R991" s="14" t="s">
        <v>17</v>
      </c>
      <c r="S991" s="14" t="s">
        <v>17</v>
      </c>
    </row>
    <row r="992" spans="1:19" x14ac:dyDescent="0.2">
      <c r="A992" t="s">
        <v>143</v>
      </c>
      <c r="B992" t="s">
        <v>183</v>
      </c>
      <c r="C992" s="137" t="s">
        <v>17</v>
      </c>
      <c r="D992" s="137" t="s">
        <v>17</v>
      </c>
      <c r="E992">
        <v>1989</v>
      </c>
      <c r="F992">
        <v>3</v>
      </c>
      <c r="G992">
        <v>9</v>
      </c>
      <c r="H992">
        <v>39.32</v>
      </c>
      <c r="I992" t="s">
        <v>17</v>
      </c>
      <c r="J992" s="14" t="s">
        <v>17</v>
      </c>
      <c r="K992" s="14" t="s">
        <v>17</v>
      </c>
      <c r="L992" s="14" t="s">
        <v>17</v>
      </c>
      <c r="M992" s="14" t="s">
        <v>17</v>
      </c>
      <c r="N992" s="14" t="s">
        <v>17</v>
      </c>
      <c r="O992" s="14" t="s">
        <v>17</v>
      </c>
      <c r="P992" s="14" t="s">
        <v>17</v>
      </c>
      <c r="Q992" s="14" t="s">
        <v>17</v>
      </c>
      <c r="R992" s="14" t="s">
        <v>17</v>
      </c>
      <c r="S992" s="14" t="s">
        <v>17</v>
      </c>
    </row>
    <row r="993" spans="1:19" x14ac:dyDescent="0.2">
      <c r="A993" t="s">
        <v>143</v>
      </c>
      <c r="B993" t="s">
        <v>183</v>
      </c>
      <c r="C993" s="137" t="s">
        <v>17</v>
      </c>
      <c r="D993" s="137" t="s">
        <v>17</v>
      </c>
      <c r="E993">
        <v>1989</v>
      </c>
      <c r="F993">
        <v>3</v>
      </c>
      <c r="G993">
        <v>10</v>
      </c>
      <c r="H993">
        <v>47.19</v>
      </c>
      <c r="I993" t="s">
        <v>17</v>
      </c>
      <c r="J993" s="14" t="s">
        <v>17</v>
      </c>
      <c r="K993" s="14" t="s">
        <v>17</v>
      </c>
      <c r="L993" s="14" t="s">
        <v>17</v>
      </c>
      <c r="M993" s="14" t="s">
        <v>17</v>
      </c>
      <c r="N993" s="14" t="s">
        <v>17</v>
      </c>
      <c r="O993" s="14" t="s">
        <v>17</v>
      </c>
      <c r="P993" s="14" t="s">
        <v>17</v>
      </c>
      <c r="Q993" s="14" t="s">
        <v>17</v>
      </c>
      <c r="R993" s="14" t="s">
        <v>17</v>
      </c>
      <c r="S993" s="14" t="s">
        <v>17</v>
      </c>
    </row>
    <row r="994" spans="1:19" x14ac:dyDescent="0.2">
      <c r="A994" t="s">
        <v>143</v>
      </c>
      <c r="B994" t="s">
        <v>183</v>
      </c>
      <c r="C994" s="137" t="s">
        <v>17</v>
      </c>
      <c r="D994" s="137" t="s">
        <v>17</v>
      </c>
      <c r="E994">
        <v>1989</v>
      </c>
      <c r="F994">
        <v>3</v>
      </c>
      <c r="G994">
        <v>11</v>
      </c>
      <c r="H994">
        <v>40.409999999999997</v>
      </c>
      <c r="I994" t="s">
        <v>17</v>
      </c>
      <c r="J994" s="14" t="s">
        <v>17</v>
      </c>
      <c r="K994" s="14" t="s">
        <v>17</v>
      </c>
      <c r="L994" s="14" t="s">
        <v>17</v>
      </c>
      <c r="M994" s="14" t="s">
        <v>17</v>
      </c>
      <c r="N994" s="14" t="s">
        <v>17</v>
      </c>
      <c r="O994" s="14" t="s">
        <v>17</v>
      </c>
      <c r="P994" s="14" t="s">
        <v>17</v>
      </c>
      <c r="Q994" s="14" t="s">
        <v>17</v>
      </c>
      <c r="R994" s="14" t="s">
        <v>17</v>
      </c>
      <c r="S994" s="14" t="s">
        <v>17</v>
      </c>
    </row>
    <row r="995" spans="1:19" x14ac:dyDescent="0.2">
      <c r="A995" t="s">
        <v>143</v>
      </c>
      <c r="B995" t="s">
        <v>183</v>
      </c>
      <c r="C995" s="137" t="s">
        <v>17</v>
      </c>
      <c r="D995" s="137" t="s">
        <v>17</v>
      </c>
      <c r="E995">
        <v>1989</v>
      </c>
      <c r="F995">
        <v>3</v>
      </c>
      <c r="G995">
        <v>12</v>
      </c>
      <c r="H995">
        <v>38.96</v>
      </c>
      <c r="I995" t="s">
        <v>17</v>
      </c>
      <c r="J995" s="14" t="s">
        <v>17</v>
      </c>
      <c r="K995" s="14" t="s">
        <v>17</v>
      </c>
      <c r="L995" s="14" t="s">
        <v>17</v>
      </c>
      <c r="M995" s="14" t="s">
        <v>17</v>
      </c>
      <c r="N995" s="14" t="s">
        <v>17</v>
      </c>
      <c r="O995" s="14" t="s">
        <v>17</v>
      </c>
      <c r="P995" s="14" t="s">
        <v>17</v>
      </c>
      <c r="Q995" s="14" t="s">
        <v>17</v>
      </c>
      <c r="R995" s="14" t="s">
        <v>17</v>
      </c>
      <c r="S995" s="14" t="s">
        <v>17</v>
      </c>
    </row>
    <row r="996" spans="1:19" x14ac:dyDescent="0.2">
      <c r="A996" t="s">
        <v>143</v>
      </c>
      <c r="B996" t="s">
        <v>183</v>
      </c>
      <c r="C996" s="137" t="s">
        <v>17</v>
      </c>
      <c r="D996" s="137" t="s">
        <v>17</v>
      </c>
      <c r="E996">
        <v>1989</v>
      </c>
      <c r="F996">
        <v>3</v>
      </c>
      <c r="G996">
        <v>13</v>
      </c>
      <c r="H996">
        <v>37.630000000000003</v>
      </c>
      <c r="I996" t="s">
        <v>17</v>
      </c>
      <c r="J996" s="14" t="s">
        <v>17</v>
      </c>
      <c r="K996" s="14" t="s">
        <v>17</v>
      </c>
      <c r="L996" s="14" t="s">
        <v>17</v>
      </c>
      <c r="M996" s="14" t="s">
        <v>17</v>
      </c>
      <c r="N996" s="14" t="s">
        <v>17</v>
      </c>
      <c r="O996" s="14" t="s">
        <v>17</v>
      </c>
      <c r="P996" s="14" t="s">
        <v>17</v>
      </c>
      <c r="Q996" s="14" t="s">
        <v>17</v>
      </c>
      <c r="R996" s="14" t="s">
        <v>17</v>
      </c>
      <c r="S996" s="14" t="s">
        <v>17</v>
      </c>
    </row>
    <row r="997" spans="1:19" x14ac:dyDescent="0.2">
      <c r="A997" t="s">
        <v>143</v>
      </c>
      <c r="B997" t="s">
        <v>183</v>
      </c>
      <c r="C997" s="137" t="s">
        <v>17</v>
      </c>
      <c r="D997" s="137" t="s">
        <v>17</v>
      </c>
      <c r="E997">
        <v>1989</v>
      </c>
      <c r="F997">
        <v>3</v>
      </c>
      <c r="G997">
        <v>14</v>
      </c>
      <c r="H997">
        <v>43.2</v>
      </c>
      <c r="I997" t="s">
        <v>17</v>
      </c>
      <c r="J997" s="14" t="s">
        <v>17</v>
      </c>
      <c r="K997" s="14" t="s">
        <v>17</v>
      </c>
      <c r="L997" s="14" t="s">
        <v>17</v>
      </c>
      <c r="M997" s="14" t="s">
        <v>17</v>
      </c>
      <c r="N997" s="14" t="s">
        <v>17</v>
      </c>
      <c r="O997" s="14" t="s">
        <v>17</v>
      </c>
      <c r="P997" s="14" t="s">
        <v>17</v>
      </c>
      <c r="Q997" s="14" t="s">
        <v>17</v>
      </c>
      <c r="R997" s="14" t="s">
        <v>17</v>
      </c>
      <c r="S997" s="14" t="s">
        <v>17</v>
      </c>
    </row>
    <row r="998" spans="1:19" x14ac:dyDescent="0.2">
      <c r="A998" t="s">
        <v>143</v>
      </c>
      <c r="B998" t="s">
        <v>183</v>
      </c>
      <c r="C998" s="137" t="s">
        <v>17</v>
      </c>
      <c r="D998" s="137" t="s">
        <v>17</v>
      </c>
      <c r="E998">
        <v>1989</v>
      </c>
      <c r="F998">
        <v>4</v>
      </c>
      <c r="G998">
        <v>1</v>
      </c>
      <c r="H998">
        <v>21.3</v>
      </c>
      <c r="I998" t="s">
        <v>17</v>
      </c>
      <c r="J998" s="14" t="s">
        <v>17</v>
      </c>
      <c r="K998" s="14" t="s">
        <v>17</v>
      </c>
      <c r="L998" s="14" t="s">
        <v>17</v>
      </c>
      <c r="M998" s="14" t="s">
        <v>17</v>
      </c>
      <c r="N998" s="14" t="s">
        <v>17</v>
      </c>
      <c r="O998" s="14" t="s">
        <v>17</v>
      </c>
      <c r="P998" s="14" t="s">
        <v>17</v>
      </c>
      <c r="Q998" s="14" t="s">
        <v>17</v>
      </c>
      <c r="R998" s="14" t="s">
        <v>17</v>
      </c>
      <c r="S998" s="14" t="s">
        <v>17</v>
      </c>
    </row>
    <row r="999" spans="1:19" x14ac:dyDescent="0.2">
      <c r="A999" t="s">
        <v>143</v>
      </c>
      <c r="B999" t="s">
        <v>183</v>
      </c>
      <c r="C999" s="137" t="s">
        <v>17</v>
      </c>
      <c r="D999" s="137" t="s">
        <v>17</v>
      </c>
      <c r="E999">
        <v>1989</v>
      </c>
      <c r="F999">
        <v>4</v>
      </c>
      <c r="G999">
        <v>2</v>
      </c>
      <c r="H999">
        <v>20.09</v>
      </c>
      <c r="I999" t="s">
        <v>17</v>
      </c>
      <c r="J999" s="14" t="s">
        <v>17</v>
      </c>
      <c r="K999" s="14" t="s">
        <v>17</v>
      </c>
      <c r="L999" s="14" t="s">
        <v>17</v>
      </c>
      <c r="M999" s="14" t="s">
        <v>17</v>
      </c>
      <c r="N999" s="14" t="s">
        <v>17</v>
      </c>
      <c r="O999" s="14" t="s">
        <v>17</v>
      </c>
      <c r="P999" s="14" t="s">
        <v>17</v>
      </c>
      <c r="Q999" s="14" t="s">
        <v>17</v>
      </c>
      <c r="R999" s="14" t="s">
        <v>17</v>
      </c>
      <c r="S999" s="14" t="s">
        <v>17</v>
      </c>
    </row>
    <row r="1000" spans="1:19" x14ac:dyDescent="0.2">
      <c r="A1000" t="s">
        <v>143</v>
      </c>
      <c r="B1000" t="s">
        <v>183</v>
      </c>
      <c r="C1000" s="137" t="s">
        <v>17</v>
      </c>
      <c r="D1000" s="137" t="s">
        <v>17</v>
      </c>
      <c r="E1000">
        <v>1989</v>
      </c>
      <c r="F1000">
        <v>4</v>
      </c>
      <c r="G1000">
        <v>3</v>
      </c>
      <c r="H1000">
        <v>41.26</v>
      </c>
      <c r="I1000" t="s">
        <v>17</v>
      </c>
      <c r="J1000" s="14" t="s">
        <v>17</v>
      </c>
      <c r="K1000" s="14" t="s">
        <v>17</v>
      </c>
      <c r="L1000" s="14" t="s">
        <v>17</v>
      </c>
      <c r="M1000" s="14" t="s">
        <v>17</v>
      </c>
      <c r="N1000" s="14" t="s">
        <v>17</v>
      </c>
      <c r="O1000" s="14" t="s">
        <v>17</v>
      </c>
      <c r="P1000" s="14" t="s">
        <v>17</v>
      </c>
      <c r="Q1000" s="14" t="s">
        <v>17</v>
      </c>
      <c r="R1000" s="14" t="s">
        <v>17</v>
      </c>
      <c r="S1000" s="14" t="s">
        <v>17</v>
      </c>
    </row>
    <row r="1001" spans="1:19" x14ac:dyDescent="0.2">
      <c r="A1001" t="s">
        <v>143</v>
      </c>
      <c r="B1001" t="s">
        <v>183</v>
      </c>
      <c r="C1001" s="137" t="s">
        <v>17</v>
      </c>
      <c r="D1001" s="137" t="s">
        <v>17</v>
      </c>
      <c r="E1001">
        <v>1989</v>
      </c>
      <c r="F1001">
        <v>4</v>
      </c>
      <c r="G1001">
        <v>4</v>
      </c>
      <c r="H1001">
        <v>35.090000000000003</v>
      </c>
      <c r="I1001" t="s">
        <v>17</v>
      </c>
      <c r="J1001" s="14" t="s">
        <v>17</v>
      </c>
      <c r="K1001" s="14" t="s">
        <v>17</v>
      </c>
      <c r="L1001" s="14" t="s">
        <v>17</v>
      </c>
      <c r="M1001" s="14" t="s">
        <v>17</v>
      </c>
      <c r="N1001" s="14" t="s">
        <v>17</v>
      </c>
      <c r="O1001" s="14" t="s">
        <v>17</v>
      </c>
      <c r="P1001" s="14" t="s">
        <v>17</v>
      </c>
      <c r="Q1001" s="14" t="s">
        <v>17</v>
      </c>
      <c r="R1001" s="14" t="s">
        <v>17</v>
      </c>
      <c r="S1001" s="14" t="s">
        <v>17</v>
      </c>
    </row>
    <row r="1002" spans="1:19" x14ac:dyDescent="0.2">
      <c r="A1002" t="s">
        <v>143</v>
      </c>
      <c r="B1002" t="s">
        <v>183</v>
      </c>
      <c r="C1002" s="137" t="s">
        <v>17</v>
      </c>
      <c r="D1002" s="137" t="s">
        <v>17</v>
      </c>
      <c r="E1002">
        <v>1989</v>
      </c>
      <c r="F1002">
        <v>4</v>
      </c>
      <c r="G1002">
        <v>5</v>
      </c>
      <c r="H1002">
        <v>42.83</v>
      </c>
      <c r="I1002" t="s">
        <v>17</v>
      </c>
      <c r="J1002" s="14" t="s">
        <v>17</v>
      </c>
      <c r="K1002" s="14" t="s">
        <v>17</v>
      </c>
      <c r="L1002" s="14" t="s">
        <v>17</v>
      </c>
      <c r="M1002" s="14" t="s">
        <v>17</v>
      </c>
      <c r="N1002" s="14" t="s">
        <v>17</v>
      </c>
      <c r="O1002" s="14" t="s">
        <v>17</v>
      </c>
      <c r="P1002" s="14" t="s">
        <v>17</v>
      </c>
      <c r="Q1002" s="14" t="s">
        <v>17</v>
      </c>
      <c r="R1002" s="14" t="s">
        <v>17</v>
      </c>
      <c r="S1002" s="14" t="s">
        <v>17</v>
      </c>
    </row>
    <row r="1003" spans="1:19" x14ac:dyDescent="0.2">
      <c r="A1003" t="s">
        <v>143</v>
      </c>
      <c r="B1003" t="s">
        <v>183</v>
      </c>
      <c r="C1003" s="137" t="s">
        <v>17</v>
      </c>
      <c r="D1003" s="137" t="s">
        <v>17</v>
      </c>
      <c r="E1003">
        <v>1989</v>
      </c>
      <c r="F1003">
        <v>4</v>
      </c>
      <c r="G1003">
        <v>6</v>
      </c>
      <c r="H1003">
        <v>36.78</v>
      </c>
      <c r="I1003" t="s">
        <v>17</v>
      </c>
      <c r="J1003" s="14" t="s">
        <v>17</v>
      </c>
      <c r="K1003" s="14" t="s">
        <v>17</v>
      </c>
      <c r="L1003" s="14" t="s">
        <v>17</v>
      </c>
      <c r="M1003" s="14" t="s">
        <v>17</v>
      </c>
      <c r="N1003" s="14" t="s">
        <v>17</v>
      </c>
      <c r="O1003" s="14" t="s">
        <v>17</v>
      </c>
      <c r="P1003" s="14" t="s">
        <v>17</v>
      </c>
      <c r="Q1003" s="14" t="s">
        <v>17</v>
      </c>
      <c r="R1003" s="14" t="s">
        <v>17</v>
      </c>
      <c r="S1003" s="14" t="s">
        <v>17</v>
      </c>
    </row>
    <row r="1004" spans="1:19" x14ac:dyDescent="0.2">
      <c r="A1004" t="s">
        <v>143</v>
      </c>
      <c r="B1004" t="s">
        <v>183</v>
      </c>
      <c r="C1004" s="137" t="s">
        <v>17</v>
      </c>
      <c r="D1004" s="137" t="s">
        <v>17</v>
      </c>
      <c r="E1004">
        <v>1989</v>
      </c>
      <c r="F1004">
        <v>4</v>
      </c>
      <c r="G1004">
        <v>7</v>
      </c>
      <c r="H1004">
        <v>37.630000000000003</v>
      </c>
      <c r="I1004" t="s">
        <v>17</v>
      </c>
      <c r="J1004" s="14" t="s">
        <v>17</v>
      </c>
      <c r="K1004" s="14" t="s">
        <v>17</v>
      </c>
      <c r="L1004" s="14" t="s">
        <v>17</v>
      </c>
      <c r="M1004" s="14" t="s">
        <v>17</v>
      </c>
      <c r="N1004" s="14" t="s">
        <v>17</v>
      </c>
      <c r="O1004" s="14" t="s">
        <v>17</v>
      </c>
      <c r="P1004" s="14" t="s">
        <v>17</v>
      </c>
      <c r="Q1004" s="14" t="s">
        <v>17</v>
      </c>
      <c r="R1004" s="14" t="s">
        <v>17</v>
      </c>
      <c r="S1004" s="14" t="s">
        <v>17</v>
      </c>
    </row>
    <row r="1005" spans="1:19" x14ac:dyDescent="0.2">
      <c r="A1005" t="s">
        <v>143</v>
      </c>
      <c r="B1005" t="s">
        <v>183</v>
      </c>
      <c r="C1005" s="137" t="s">
        <v>17</v>
      </c>
      <c r="D1005" s="137" t="s">
        <v>17</v>
      </c>
      <c r="E1005">
        <v>1989</v>
      </c>
      <c r="F1005">
        <v>4</v>
      </c>
      <c r="G1005">
        <v>8</v>
      </c>
      <c r="H1005">
        <v>39.81</v>
      </c>
      <c r="I1005" t="s">
        <v>17</v>
      </c>
      <c r="J1005" s="14" t="s">
        <v>17</v>
      </c>
      <c r="K1005" s="14" t="s">
        <v>17</v>
      </c>
      <c r="L1005" s="14" t="s">
        <v>17</v>
      </c>
      <c r="M1005" s="14" t="s">
        <v>17</v>
      </c>
      <c r="N1005" s="14" t="s">
        <v>17</v>
      </c>
      <c r="O1005" s="14" t="s">
        <v>17</v>
      </c>
      <c r="P1005" s="14" t="s">
        <v>17</v>
      </c>
      <c r="Q1005" s="14" t="s">
        <v>17</v>
      </c>
      <c r="R1005" s="14" t="s">
        <v>17</v>
      </c>
      <c r="S1005" s="14" t="s">
        <v>17</v>
      </c>
    </row>
    <row r="1006" spans="1:19" x14ac:dyDescent="0.2">
      <c r="A1006" t="s">
        <v>143</v>
      </c>
      <c r="B1006" t="s">
        <v>183</v>
      </c>
      <c r="C1006" s="137" t="s">
        <v>17</v>
      </c>
      <c r="D1006" s="137" t="s">
        <v>17</v>
      </c>
      <c r="E1006">
        <v>1989</v>
      </c>
      <c r="F1006">
        <v>4</v>
      </c>
      <c r="G1006">
        <v>9</v>
      </c>
      <c r="H1006">
        <v>39.32</v>
      </c>
      <c r="I1006" t="s">
        <v>17</v>
      </c>
      <c r="J1006" s="14" t="s">
        <v>17</v>
      </c>
      <c r="K1006" s="14" t="s">
        <v>17</v>
      </c>
      <c r="L1006" s="14" t="s">
        <v>17</v>
      </c>
      <c r="M1006" s="14" t="s">
        <v>17</v>
      </c>
      <c r="N1006" s="14" t="s">
        <v>17</v>
      </c>
      <c r="O1006" s="14" t="s">
        <v>17</v>
      </c>
      <c r="P1006" s="14" t="s">
        <v>17</v>
      </c>
      <c r="Q1006" s="14" t="s">
        <v>17</v>
      </c>
      <c r="R1006" s="14" t="s">
        <v>17</v>
      </c>
      <c r="S1006" s="14" t="s">
        <v>17</v>
      </c>
    </row>
    <row r="1007" spans="1:19" x14ac:dyDescent="0.2">
      <c r="A1007" t="s">
        <v>143</v>
      </c>
      <c r="B1007" t="s">
        <v>183</v>
      </c>
      <c r="C1007" s="137" t="s">
        <v>17</v>
      </c>
      <c r="D1007" s="137" t="s">
        <v>17</v>
      </c>
      <c r="E1007">
        <v>1989</v>
      </c>
      <c r="F1007">
        <v>4</v>
      </c>
      <c r="G1007">
        <v>10</v>
      </c>
      <c r="H1007">
        <v>34.85</v>
      </c>
      <c r="I1007" t="s">
        <v>17</v>
      </c>
      <c r="J1007" s="14" t="s">
        <v>17</v>
      </c>
      <c r="K1007" s="14" t="s">
        <v>17</v>
      </c>
      <c r="L1007" s="14" t="s">
        <v>17</v>
      </c>
      <c r="M1007" s="14" t="s">
        <v>17</v>
      </c>
      <c r="N1007" s="14" t="s">
        <v>17</v>
      </c>
      <c r="O1007" s="14" t="s">
        <v>17</v>
      </c>
      <c r="P1007" s="14" t="s">
        <v>17</v>
      </c>
      <c r="Q1007" s="14" t="s">
        <v>17</v>
      </c>
      <c r="R1007" s="14" t="s">
        <v>17</v>
      </c>
      <c r="S1007" s="14" t="s">
        <v>17</v>
      </c>
    </row>
    <row r="1008" spans="1:19" x14ac:dyDescent="0.2">
      <c r="A1008" t="s">
        <v>143</v>
      </c>
      <c r="B1008" t="s">
        <v>183</v>
      </c>
      <c r="C1008" s="137" t="s">
        <v>17</v>
      </c>
      <c r="D1008" s="137" t="s">
        <v>17</v>
      </c>
      <c r="E1008">
        <v>1989</v>
      </c>
      <c r="F1008">
        <v>4</v>
      </c>
      <c r="G1008">
        <v>11</v>
      </c>
      <c r="H1008">
        <v>39.32</v>
      </c>
      <c r="I1008" t="s">
        <v>17</v>
      </c>
      <c r="J1008" s="14" t="s">
        <v>17</v>
      </c>
      <c r="K1008" s="14" t="s">
        <v>17</v>
      </c>
      <c r="L1008" s="14" t="s">
        <v>17</v>
      </c>
      <c r="M1008" s="14" t="s">
        <v>17</v>
      </c>
      <c r="N1008" s="14" t="s">
        <v>17</v>
      </c>
      <c r="O1008" s="14" t="s">
        <v>17</v>
      </c>
      <c r="P1008" s="14" t="s">
        <v>17</v>
      </c>
      <c r="Q1008" s="14" t="s">
        <v>17</v>
      </c>
      <c r="R1008" s="14" t="s">
        <v>17</v>
      </c>
      <c r="S1008" s="14" t="s">
        <v>17</v>
      </c>
    </row>
    <row r="1009" spans="1:19" x14ac:dyDescent="0.2">
      <c r="A1009" t="s">
        <v>143</v>
      </c>
      <c r="B1009" t="s">
        <v>183</v>
      </c>
      <c r="C1009" s="137" t="s">
        <v>17</v>
      </c>
      <c r="D1009" s="137" t="s">
        <v>17</v>
      </c>
      <c r="E1009">
        <v>1989</v>
      </c>
      <c r="F1009">
        <v>4</v>
      </c>
      <c r="G1009">
        <v>12</v>
      </c>
      <c r="H1009">
        <v>36.42</v>
      </c>
      <c r="I1009" t="s">
        <v>17</v>
      </c>
      <c r="J1009" s="14" t="s">
        <v>17</v>
      </c>
      <c r="K1009" s="14" t="s">
        <v>17</v>
      </c>
      <c r="L1009" s="14" t="s">
        <v>17</v>
      </c>
      <c r="M1009" s="14" t="s">
        <v>17</v>
      </c>
      <c r="N1009" s="14" t="s">
        <v>17</v>
      </c>
      <c r="O1009" s="14" t="s">
        <v>17</v>
      </c>
      <c r="P1009" s="14" t="s">
        <v>17</v>
      </c>
      <c r="Q1009" s="14" t="s">
        <v>17</v>
      </c>
      <c r="R1009" s="14" t="s">
        <v>17</v>
      </c>
      <c r="S1009" s="14" t="s">
        <v>17</v>
      </c>
    </row>
    <row r="1010" spans="1:19" x14ac:dyDescent="0.2">
      <c r="A1010" t="s">
        <v>143</v>
      </c>
      <c r="B1010" t="s">
        <v>183</v>
      </c>
      <c r="C1010" s="137" t="s">
        <v>17</v>
      </c>
      <c r="D1010" s="137" t="s">
        <v>17</v>
      </c>
      <c r="E1010">
        <v>1989</v>
      </c>
      <c r="F1010">
        <v>4</v>
      </c>
      <c r="G1010">
        <v>13</v>
      </c>
      <c r="H1010">
        <v>33.64</v>
      </c>
      <c r="I1010" t="s">
        <v>17</v>
      </c>
      <c r="J1010" s="14" t="s">
        <v>17</v>
      </c>
      <c r="K1010" s="14" t="s">
        <v>17</v>
      </c>
      <c r="L1010" s="14" t="s">
        <v>17</v>
      </c>
      <c r="M1010" s="14" t="s">
        <v>17</v>
      </c>
      <c r="N1010" s="14" t="s">
        <v>17</v>
      </c>
      <c r="O1010" s="14" t="s">
        <v>17</v>
      </c>
      <c r="P1010" s="14" t="s">
        <v>17</v>
      </c>
      <c r="Q1010" s="14" t="s">
        <v>17</v>
      </c>
      <c r="R1010" s="14" t="s">
        <v>17</v>
      </c>
      <c r="S1010" s="14" t="s">
        <v>17</v>
      </c>
    </row>
    <row r="1011" spans="1:19" x14ac:dyDescent="0.2">
      <c r="A1011" t="s">
        <v>143</v>
      </c>
      <c r="B1011" t="s">
        <v>183</v>
      </c>
      <c r="C1011" s="137" t="s">
        <v>17</v>
      </c>
      <c r="D1011" s="137" t="s">
        <v>17</v>
      </c>
      <c r="E1011">
        <v>1989</v>
      </c>
      <c r="F1011">
        <v>4</v>
      </c>
      <c r="G1011">
        <v>14</v>
      </c>
      <c r="H1011">
        <v>48.4</v>
      </c>
      <c r="I1011" t="s">
        <v>17</v>
      </c>
      <c r="J1011" s="14" t="s">
        <v>17</v>
      </c>
      <c r="K1011" s="14" t="s">
        <v>17</v>
      </c>
      <c r="L1011" s="14" t="s">
        <v>17</v>
      </c>
      <c r="M1011" s="14" t="s">
        <v>17</v>
      </c>
      <c r="N1011" s="14" t="s">
        <v>17</v>
      </c>
      <c r="O1011" s="14" t="s">
        <v>17</v>
      </c>
      <c r="P1011" s="14" t="s">
        <v>17</v>
      </c>
      <c r="Q1011" s="14" t="s">
        <v>17</v>
      </c>
      <c r="R1011" s="14" t="s">
        <v>17</v>
      </c>
      <c r="S1011" s="14" t="s">
        <v>17</v>
      </c>
    </row>
    <row r="1012" spans="1:19" x14ac:dyDescent="0.2">
      <c r="A1012" t="s">
        <v>143</v>
      </c>
      <c r="B1012" t="s">
        <v>183</v>
      </c>
      <c r="C1012" s="155">
        <v>32794</v>
      </c>
      <c r="D1012" s="155">
        <v>33036</v>
      </c>
      <c r="E1012">
        <v>1990</v>
      </c>
      <c r="F1012">
        <v>1</v>
      </c>
      <c r="G1012">
        <v>1</v>
      </c>
      <c r="H1012">
        <v>25.05</v>
      </c>
      <c r="I1012" t="s">
        <v>17</v>
      </c>
      <c r="J1012" s="14" t="s">
        <v>17</v>
      </c>
      <c r="K1012" s="14" t="s">
        <v>17</v>
      </c>
      <c r="L1012" s="14" t="s">
        <v>17</v>
      </c>
      <c r="M1012" s="14" t="s">
        <v>17</v>
      </c>
      <c r="N1012" s="14" t="s">
        <v>17</v>
      </c>
      <c r="O1012" s="14" t="s">
        <v>17</v>
      </c>
      <c r="P1012" s="14" t="s">
        <v>17</v>
      </c>
      <c r="Q1012" s="14" t="s">
        <v>17</v>
      </c>
      <c r="R1012" s="14" t="s">
        <v>17</v>
      </c>
      <c r="S1012" s="14" t="s">
        <v>17</v>
      </c>
    </row>
    <row r="1013" spans="1:19" x14ac:dyDescent="0.2">
      <c r="A1013" t="s">
        <v>143</v>
      </c>
      <c r="B1013" t="s">
        <v>183</v>
      </c>
      <c r="C1013" s="155">
        <v>32794</v>
      </c>
      <c r="D1013" s="155">
        <v>33036</v>
      </c>
      <c r="E1013">
        <v>1990</v>
      </c>
      <c r="F1013">
        <v>1</v>
      </c>
      <c r="G1013">
        <v>2</v>
      </c>
      <c r="H1013">
        <v>23.11</v>
      </c>
      <c r="I1013" t="s">
        <v>17</v>
      </c>
      <c r="J1013" s="14" t="s">
        <v>17</v>
      </c>
      <c r="K1013" s="14" t="s">
        <v>17</v>
      </c>
      <c r="L1013" s="14" t="s">
        <v>17</v>
      </c>
      <c r="M1013" s="14" t="s">
        <v>17</v>
      </c>
      <c r="N1013" s="14" t="s">
        <v>17</v>
      </c>
      <c r="O1013" s="14" t="s">
        <v>17</v>
      </c>
      <c r="P1013" s="14" t="s">
        <v>17</v>
      </c>
      <c r="Q1013" s="14" t="s">
        <v>17</v>
      </c>
      <c r="R1013" s="14" t="s">
        <v>17</v>
      </c>
      <c r="S1013" s="14" t="s">
        <v>17</v>
      </c>
    </row>
    <row r="1014" spans="1:19" x14ac:dyDescent="0.2">
      <c r="A1014" t="s">
        <v>143</v>
      </c>
      <c r="B1014" t="s">
        <v>183</v>
      </c>
      <c r="C1014" s="155">
        <v>32794</v>
      </c>
      <c r="D1014" s="155">
        <v>33036</v>
      </c>
      <c r="E1014">
        <v>1990</v>
      </c>
      <c r="F1014">
        <v>1</v>
      </c>
      <c r="G1014">
        <v>3</v>
      </c>
      <c r="H1014">
        <v>36.299999999999997</v>
      </c>
      <c r="I1014" t="s">
        <v>17</v>
      </c>
      <c r="J1014" s="14" t="s">
        <v>17</v>
      </c>
      <c r="K1014" s="14" t="s">
        <v>17</v>
      </c>
      <c r="L1014" s="14" t="s">
        <v>17</v>
      </c>
      <c r="M1014" s="14" t="s">
        <v>17</v>
      </c>
      <c r="N1014" s="14" t="s">
        <v>17</v>
      </c>
      <c r="O1014" s="14" t="s">
        <v>17</v>
      </c>
      <c r="P1014" s="14" t="s">
        <v>17</v>
      </c>
      <c r="Q1014" s="14" t="s">
        <v>17</v>
      </c>
      <c r="R1014" s="14" t="s">
        <v>17</v>
      </c>
      <c r="S1014" s="14" t="s">
        <v>17</v>
      </c>
    </row>
    <row r="1015" spans="1:19" x14ac:dyDescent="0.2">
      <c r="A1015" t="s">
        <v>143</v>
      </c>
      <c r="B1015" t="s">
        <v>183</v>
      </c>
      <c r="C1015" s="155">
        <v>32794</v>
      </c>
      <c r="D1015" s="155">
        <v>33036</v>
      </c>
      <c r="E1015">
        <v>1990</v>
      </c>
      <c r="F1015">
        <v>1</v>
      </c>
      <c r="G1015">
        <v>4</v>
      </c>
      <c r="H1015">
        <v>38.96</v>
      </c>
      <c r="I1015" t="s">
        <v>17</v>
      </c>
      <c r="J1015" s="14" t="s">
        <v>17</v>
      </c>
      <c r="K1015" s="14" t="s">
        <v>17</v>
      </c>
      <c r="L1015" s="14" t="s">
        <v>17</v>
      </c>
      <c r="M1015" s="14" t="s">
        <v>17</v>
      </c>
      <c r="N1015" s="14" t="s">
        <v>17</v>
      </c>
      <c r="O1015" s="14" t="s">
        <v>17</v>
      </c>
      <c r="P1015" s="14" t="s">
        <v>17</v>
      </c>
      <c r="Q1015" s="14" t="s">
        <v>17</v>
      </c>
      <c r="R1015" s="14" t="s">
        <v>17</v>
      </c>
      <c r="S1015" s="14" t="s">
        <v>17</v>
      </c>
    </row>
    <row r="1016" spans="1:19" x14ac:dyDescent="0.2">
      <c r="A1016" t="s">
        <v>143</v>
      </c>
      <c r="B1016" t="s">
        <v>183</v>
      </c>
      <c r="C1016" s="155">
        <v>32794</v>
      </c>
      <c r="D1016" s="155">
        <v>33036</v>
      </c>
      <c r="E1016">
        <v>1990</v>
      </c>
      <c r="F1016">
        <v>1</v>
      </c>
      <c r="G1016">
        <v>5</v>
      </c>
      <c r="H1016">
        <v>45.13</v>
      </c>
      <c r="I1016" t="s">
        <v>17</v>
      </c>
      <c r="J1016" s="14" t="s">
        <v>17</v>
      </c>
      <c r="K1016" s="14" t="s">
        <v>17</v>
      </c>
      <c r="L1016" s="14" t="s">
        <v>17</v>
      </c>
      <c r="M1016" s="14" t="s">
        <v>17</v>
      </c>
      <c r="N1016" s="14" t="s">
        <v>17</v>
      </c>
      <c r="O1016" s="14" t="s">
        <v>17</v>
      </c>
      <c r="P1016" s="14" t="s">
        <v>17</v>
      </c>
      <c r="Q1016" s="14" t="s">
        <v>17</v>
      </c>
      <c r="R1016" s="14" t="s">
        <v>17</v>
      </c>
      <c r="S1016" s="14" t="s">
        <v>17</v>
      </c>
    </row>
    <row r="1017" spans="1:19" x14ac:dyDescent="0.2">
      <c r="A1017" t="s">
        <v>143</v>
      </c>
      <c r="B1017" t="s">
        <v>183</v>
      </c>
      <c r="C1017" s="155">
        <v>32794</v>
      </c>
      <c r="D1017" s="155">
        <v>33036</v>
      </c>
      <c r="E1017">
        <v>1990</v>
      </c>
      <c r="F1017">
        <v>1</v>
      </c>
      <c r="G1017">
        <v>6</v>
      </c>
      <c r="H1017">
        <v>46.83</v>
      </c>
      <c r="I1017" t="s">
        <v>17</v>
      </c>
      <c r="J1017" s="14" t="s">
        <v>17</v>
      </c>
      <c r="K1017" s="14" t="s">
        <v>17</v>
      </c>
      <c r="L1017" s="14" t="s">
        <v>17</v>
      </c>
      <c r="M1017" s="14" t="s">
        <v>17</v>
      </c>
      <c r="N1017" s="14" t="s">
        <v>17</v>
      </c>
      <c r="O1017" s="14" t="s">
        <v>17</v>
      </c>
      <c r="P1017" s="14" t="s">
        <v>17</v>
      </c>
      <c r="Q1017" s="14" t="s">
        <v>17</v>
      </c>
      <c r="R1017" s="14" t="s">
        <v>17</v>
      </c>
      <c r="S1017" s="14" t="s">
        <v>17</v>
      </c>
    </row>
    <row r="1018" spans="1:19" x14ac:dyDescent="0.2">
      <c r="A1018" t="s">
        <v>143</v>
      </c>
      <c r="B1018" t="s">
        <v>183</v>
      </c>
      <c r="C1018" s="155">
        <v>32794</v>
      </c>
      <c r="D1018" s="155">
        <v>33036</v>
      </c>
      <c r="E1018">
        <v>1990</v>
      </c>
      <c r="F1018">
        <v>1</v>
      </c>
      <c r="G1018">
        <v>7</v>
      </c>
      <c r="H1018">
        <v>38.96</v>
      </c>
      <c r="I1018" t="s">
        <v>17</v>
      </c>
      <c r="J1018" s="14" t="s">
        <v>17</v>
      </c>
      <c r="K1018" s="14" t="s">
        <v>17</v>
      </c>
      <c r="L1018" s="14" t="s">
        <v>17</v>
      </c>
      <c r="M1018" s="14" t="s">
        <v>17</v>
      </c>
      <c r="N1018" s="14" t="s">
        <v>17</v>
      </c>
      <c r="O1018" s="14" t="s">
        <v>17</v>
      </c>
      <c r="P1018" s="14" t="s">
        <v>17</v>
      </c>
      <c r="Q1018" s="14" t="s">
        <v>17</v>
      </c>
      <c r="R1018" s="14" t="s">
        <v>17</v>
      </c>
      <c r="S1018" s="14" t="s">
        <v>17</v>
      </c>
    </row>
    <row r="1019" spans="1:19" x14ac:dyDescent="0.2">
      <c r="A1019" t="s">
        <v>143</v>
      </c>
      <c r="B1019" t="s">
        <v>183</v>
      </c>
      <c r="C1019" s="155">
        <v>32794</v>
      </c>
      <c r="D1019" s="155">
        <v>33036</v>
      </c>
      <c r="E1019">
        <v>1990</v>
      </c>
      <c r="F1019">
        <v>1</v>
      </c>
      <c r="G1019">
        <v>8</v>
      </c>
      <c r="H1019">
        <v>48.76</v>
      </c>
      <c r="I1019" t="s">
        <v>17</v>
      </c>
      <c r="J1019" s="14" t="s">
        <v>17</v>
      </c>
      <c r="K1019" s="14" t="s">
        <v>17</v>
      </c>
      <c r="L1019" s="14" t="s">
        <v>17</v>
      </c>
      <c r="M1019" s="14" t="s">
        <v>17</v>
      </c>
      <c r="N1019" s="14" t="s">
        <v>17</v>
      </c>
      <c r="O1019" s="14" t="s">
        <v>17</v>
      </c>
      <c r="P1019" s="14" t="s">
        <v>17</v>
      </c>
      <c r="Q1019" s="14" t="s">
        <v>17</v>
      </c>
      <c r="R1019" s="14" t="s">
        <v>17</v>
      </c>
      <c r="S1019" s="14" t="s">
        <v>17</v>
      </c>
    </row>
    <row r="1020" spans="1:19" x14ac:dyDescent="0.2">
      <c r="A1020" t="s">
        <v>143</v>
      </c>
      <c r="B1020" t="s">
        <v>183</v>
      </c>
      <c r="C1020" s="155">
        <v>32794</v>
      </c>
      <c r="D1020" s="155">
        <v>33036</v>
      </c>
      <c r="E1020">
        <v>1990</v>
      </c>
      <c r="F1020">
        <v>1</v>
      </c>
      <c r="G1020">
        <v>9</v>
      </c>
      <c r="H1020">
        <v>52.51</v>
      </c>
      <c r="I1020" t="s">
        <v>17</v>
      </c>
      <c r="J1020" s="14" t="s">
        <v>17</v>
      </c>
      <c r="K1020" s="14" t="s">
        <v>17</v>
      </c>
      <c r="L1020" s="14" t="s">
        <v>17</v>
      </c>
      <c r="M1020" s="14" t="s">
        <v>17</v>
      </c>
      <c r="N1020" s="14" t="s">
        <v>17</v>
      </c>
      <c r="O1020" s="14" t="s">
        <v>17</v>
      </c>
      <c r="P1020" s="14" t="s">
        <v>17</v>
      </c>
      <c r="Q1020" s="14" t="s">
        <v>17</v>
      </c>
      <c r="R1020" s="14" t="s">
        <v>17</v>
      </c>
      <c r="S1020" s="14" t="s">
        <v>17</v>
      </c>
    </row>
    <row r="1021" spans="1:19" x14ac:dyDescent="0.2">
      <c r="A1021" t="s">
        <v>143</v>
      </c>
      <c r="B1021" t="s">
        <v>183</v>
      </c>
      <c r="C1021" s="155">
        <v>32794</v>
      </c>
      <c r="D1021" s="155">
        <v>33036</v>
      </c>
      <c r="E1021">
        <v>1990</v>
      </c>
      <c r="F1021">
        <v>1</v>
      </c>
      <c r="G1021">
        <v>10</v>
      </c>
      <c r="H1021">
        <v>50.82</v>
      </c>
      <c r="I1021" t="s">
        <v>17</v>
      </c>
      <c r="J1021" s="14" t="s">
        <v>17</v>
      </c>
      <c r="K1021" s="14" t="s">
        <v>17</v>
      </c>
      <c r="L1021" s="14" t="s">
        <v>17</v>
      </c>
      <c r="M1021" s="14" t="s">
        <v>17</v>
      </c>
      <c r="N1021" s="14" t="s">
        <v>17</v>
      </c>
      <c r="O1021" s="14" t="s">
        <v>17</v>
      </c>
      <c r="P1021" s="14" t="s">
        <v>17</v>
      </c>
      <c r="Q1021" s="14" t="s">
        <v>17</v>
      </c>
      <c r="R1021" s="14" t="s">
        <v>17</v>
      </c>
      <c r="S1021" s="14" t="s">
        <v>17</v>
      </c>
    </row>
    <row r="1022" spans="1:19" x14ac:dyDescent="0.2">
      <c r="A1022" t="s">
        <v>143</v>
      </c>
      <c r="B1022" t="s">
        <v>183</v>
      </c>
      <c r="C1022" s="155">
        <v>32794</v>
      </c>
      <c r="D1022" s="155">
        <v>33036</v>
      </c>
      <c r="E1022">
        <v>1990</v>
      </c>
      <c r="F1022">
        <v>1</v>
      </c>
      <c r="G1022">
        <v>11</v>
      </c>
      <c r="H1022">
        <v>45.01</v>
      </c>
      <c r="I1022" t="s">
        <v>17</v>
      </c>
      <c r="J1022" s="14" t="s">
        <v>17</v>
      </c>
      <c r="K1022" s="14" t="s">
        <v>17</v>
      </c>
      <c r="L1022" s="14" t="s">
        <v>17</v>
      </c>
      <c r="M1022" s="14" t="s">
        <v>17</v>
      </c>
      <c r="N1022" s="14" t="s">
        <v>17</v>
      </c>
      <c r="O1022" s="14" t="s">
        <v>17</v>
      </c>
      <c r="P1022" s="14" t="s">
        <v>17</v>
      </c>
      <c r="Q1022" s="14" t="s">
        <v>17</v>
      </c>
      <c r="R1022" s="14" t="s">
        <v>17</v>
      </c>
      <c r="S1022" s="14" t="s">
        <v>17</v>
      </c>
    </row>
    <row r="1023" spans="1:19" x14ac:dyDescent="0.2">
      <c r="A1023" t="s">
        <v>143</v>
      </c>
      <c r="B1023" t="s">
        <v>183</v>
      </c>
      <c r="C1023" s="155">
        <v>32794</v>
      </c>
      <c r="D1023" s="155">
        <v>33036</v>
      </c>
      <c r="E1023">
        <v>1990</v>
      </c>
      <c r="F1023">
        <v>1</v>
      </c>
      <c r="G1023">
        <v>12</v>
      </c>
      <c r="H1023">
        <v>51.18</v>
      </c>
      <c r="I1023" t="s">
        <v>17</v>
      </c>
      <c r="J1023" s="14" t="s">
        <v>17</v>
      </c>
      <c r="K1023" s="14" t="s">
        <v>17</v>
      </c>
      <c r="L1023" s="14" t="s">
        <v>17</v>
      </c>
      <c r="M1023" s="14" t="s">
        <v>17</v>
      </c>
      <c r="N1023" s="14" t="s">
        <v>17</v>
      </c>
      <c r="O1023" s="14" t="s">
        <v>17</v>
      </c>
      <c r="P1023" s="14" t="s">
        <v>17</v>
      </c>
      <c r="Q1023" s="14" t="s">
        <v>17</v>
      </c>
      <c r="R1023" s="14" t="s">
        <v>17</v>
      </c>
      <c r="S1023" s="14" t="s">
        <v>17</v>
      </c>
    </row>
    <row r="1024" spans="1:19" x14ac:dyDescent="0.2">
      <c r="A1024" t="s">
        <v>143</v>
      </c>
      <c r="B1024" t="s">
        <v>183</v>
      </c>
      <c r="C1024" s="155">
        <v>32794</v>
      </c>
      <c r="D1024" s="155">
        <v>33036</v>
      </c>
      <c r="E1024">
        <v>1990</v>
      </c>
      <c r="F1024">
        <v>1</v>
      </c>
      <c r="G1024">
        <v>13</v>
      </c>
      <c r="H1024">
        <v>28.19</v>
      </c>
      <c r="I1024" t="s">
        <v>17</v>
      </c>
      <c r="J1024" s="14" t="s">
        <v>17</v>
      </c>
      <c r="K1024" s="14" t="s">
        <v>17</v>
      </c>
      <c r="L1024" s="14" t="s">
        <v>17</v>
      </c>
      <c r="M1024" s="14" t="s">
        <v>17</v>
      </c>
      <c r="N1024" s="14" t="s">
        <v>17</v>
      </c>
      <c r="O1024" s="14" t="s">
        <v>17</v>
      </c>
      <c r="P1024" s="14" t="s">
        <v>17</v>
      </c>
      <c r="Q1024" s="14" t="s">
        <v>17</v>
      </c>
      <c r="R1024" s="14" t="s">
        <v>17</v>
      </c>
      <c r="S1024" s="14" t="s">
        <v>17</v>
      </c>
    </row>
    <row r="1025" spans="1:19" x14ac:dyDescent="0.2">
      <c r="A1025" t="s">
        <v>143</v>
      </c>
      <c r="B1025" t="s">
        <v>183</v>
      </c>
      <c r="C1025" s="155">
        <v>32794</v>
      </c>
      <c r="D1025" s="155">
        <v>33036</v>
      </c>
      <c r="E1025">
        <v>1990</v>
      </c>
      <c r="F1025">
        <v>1</v>
      </c>
      <c r="G1025">
        <v>14</v>
      </c>
      <c r="H1025">
        <v>52.27</v>
      </c>
      <c r="I1025" t="s">
        <v>17</v>
      </c>
      <c r="J1025" s="14" t="s">
        <v>17</v>
      </c>
      <c r="K1025" s="14" t="s">
        <v>17</v>
      </c>
      <c r="L1025" s="14" t="s">
        <v>17</v>
      </c>
      <c r="M1025" s="14" t="s">
        <v>17</v>
      </c>
      <c r="N1025" s="14" t="s">
        <v>17</v>
      </c>
      <c r="O1025" s="14" t="s">
        <v>17</v>
      </c>
      <c r="P1025" s="14" t="s">
        <v>17</v>
      </c>
      <c r="Q1025" s="14" t="s">
        <v>17</v>
      </c>
      <c r="R1025" s="14" t="s">
        <v>17</v>
      </c>
      <c r="S1025" s="14" t="s">
        <v>17</v>
      </c>
    </row>
    <row r="1026" spans="1:19" x14ac:dyDescent="0.2">
      <c r="A1026" t="s">
        <v>143</v>
      </c>
      <c r="B1026" t="s">
        <v>183</v>
      </c>
      <c r="C1026" s="155">
        <v>32794</v>
      </c>
      <c r="D1026" s="155">
        <v>33036</v>
      </c>
      <c r="E1026">
        <v>1990</v>
      </c>
      <c r="F1026">
        <v>2</v>
      </c>
      <c r="G1026">
        <v>1</v>
      </c>
      <c r="H1026">
        <v>22.75</v>
      </c>
      <c r="I1026" t="s">
        <v>17</v>
      </c>
      <c r="J1026" s="14" t="s">
        <v>17</v>
      </c>
      <c r="K1026" s="14" t="s">
        <v>17</v>
      </c>
      <c r="L1026" s="14" t="s">
        <v>17</v>
      </c>
      <c r="M1026" s="14" t="s">
        <v>17</v>
      </c>
      <c r="N1026" s="14" t="s">
        <v>17</v>
      </c>
      <c r="O1026" s="14" t="s">
        <v>17</v>
      </c>
      <c r="P1026" s="14" t="s">
        <v>17</v>
      </c>
      <c r="Q1026" s="14" t="s">
        <v>17</v>
      </c>
      <c r="R1026" s="14" t="s">
        <v>17</v>
      </c>
      <c r="S1026" s="14" t="s">
        <v>17</v>
      </c>
    </row>
    <row r="1027" spans="1:19" x14ac:dyDescent="0.2">
      <c r="A1027" t="s">
        <v>143</v>
      </c>
      <c r="B1027" t="s">
        <v>183</v>
      </c>
      <c r="C1027" s="155">
        <v>32794</v>
      </c>
      <c r="D1027" s="155">
        <v>33036</v>
      </c>
      <c r="E1027">
        <v>1990</v>
      </c>
      <c r="F1027">
        <v>2</v>
      </c>
      <c r="G1027">
        <v>2</v>
      </c>
      <c r="H1027">
        <v>25.89</v>
      </c>
      <c r="I1027" t="s">
        <v>17</v>
      </c>
      <c r="J1027" s="14" t="s">
        <v>17</v>
      </c>
      <c r="K1027" s="14" t="s">
        <v>17</v>
      </c>
      <c r="L1027" s="14" t="s">
        <v>17</v>
      </c>
      <c r="M1027" s="14" t="s">
        <v>17</v>
      </c>
      <c r="N1027" s="14" t="s">
        <v>17</v>
      </c>
      <c r="O1027" s="14" t="s">
        <v>17</v>
      </c>
      <c r="P1027" s="14" t="s">
        <v>17</v>
      </c>
      <c r="Q1027" s="14" t="s">
        <v>17</v>
      </c>
      <c r="R1027" s="14" t="s">
        <v>17</v>
      </c>
      <c r="S1027" s="14" t="s">
        <v>17</v>
      </c>
    </row>
    <row r="1028" spans="1:19" x14ac:dyDescent="0.2">
      <c r="A1028" t="s">
        <v>143</v>
      </c>
      <c r="B1028" t="s">
        <v>183</v>
      </c>
      <c r="C1028" s="155">
        <v>32794</v>
      </c>
      <c r="D1028" s="155">
        <v>33036</v>
      </c>
      <c r="E1028">
        <v>1990</v>
      </c>
      <c r="F1028">
        <v>2</v>
      </c>
      <c r="G1028">
        <v>3</v>
      </c>
      <c r="H1028">
        <v>35.450000000000003</v>
      </c>
      <c r="I1028" t="s">
        <v>17</v>
      </c>
      <c r="J1028" s="14" t="s">
        <v>17</v>
      </c>
      <c r="K1028" s="14" t="s">
        <v>17</v>
      </c>
      <c r="L1028" s="14" t="s">
        <v>17</v>
      </c>
      <c r="M1028" s="14" t="s">
        <v>17</v>
      </c>
      <c r="N1028" s="14" t="s">
        <v>17</v>
      </c>
      <c r="O1028" s="14" t="s">
        <v>17</v>
      </c>
      <c r="P1028" s="14" t="s">
        <v>17</v>
      </c>
      <c r="Q1028" s="14" t="s">
        <v>17</v>
      </c>
      <c r="R1028" s="14" t="s">
        <v>17</v>
      </c>
      <c r="S1028" s="14" t="s">
        <v>17</v>
      </c>
    </row>
    <row r="1029" spans="1:19" x14ac:dyDescent="0.2">
      <c r="A1029" t="s">
        <v>143</v>
      </c>
      <c r="B1029" t="s">
        <v>183</v>
      </c>
      <c r="C1029" s="155">
        <v>32794</v>
      </c>
      <c r="D1029" s="155">
        <v>33036</v>
      </c>
      <c r="E1029">
        <v>1990</v>
      </c>
      <c r="F1029">
        <v>2</v>
      </c>
      <c r="G1029">
        <v>4</v>
      </c>
      <c r="H1029">
        <v>47.43</v>
      </c>
      <c r="I1029" t="s">
        <v>17</v>
      </c>
      <c r="J1029" s="14" t="s">
        <v>17</v>
      </c>
      <c r="K1029" s="14" t="s">
        <v>17</v>
      </c>
      <c r="L1029" s="14" t="s">
        <v>17</v>
      </c>
      <c r="M1029" s="14" t="s">
        <v>17</v>
      </c>
      <c r="N1029" s="14" t="s">
        <v>17</v>
      </c>
      <c r="O1029" s="14" t="s">
        <v>17</v>
      </c>
      <c r="P1029" s="14" t="s">
        <v>17</v>
      </c>
      <c r="Q1029" s="14" t="s">
        <v>17</v>
      </c>
      <c r="R1029" s="14" t="s">
        <v>17</v>
      </c>
      <c r="S1029" s="14" t="s">
        <v>17</v>
      </c>
    </row>
    <row r="1030" spans="1:19" x14ac:dyDescent="0.2">
      <c r="A1030" t="s">
        <v>143</v>
      </c>
      <c r="B1030" t="s">
        <v>183</v>
      </c>
      <c r="C1030" s="155">
        <v>32794</v>
      </c>
      <c r="D1030" s="155">
        <v>33036</v>
      </c>
      <c r="E1030">
        <v>1990</v>
      </c>
      <c r="F1030">
        <v>2</v>
      </c>
      <c r="G1030">
        <v>5</v>
      </c>
      <c r="H1030">
        <v>51.42</v>
      </c>
      <c r="I1030" t="s">
        <v>17</v>
      </c>
      <c r="J1030" s="14" t="s">
        <v>17</v>
      </c>
      <c r="K1030" s="14" t="s">
        <v>17</v>
      </c>
      <c r="L1030" s="14" t="s">
        <v>17</v>
      </c>
      <c r="M1030" s="14" t="s">
        <v>17</v>
      </c>
      <c r="N1030" s="14" t="s">
        <v>17</v>
      </c>
      <c r="O1030" s="14" t="s">
        <v>17</v>
      </c>
      <c r="P1030" s="14" t="s">
        <v>17</v>
      </c>
      <c r="Q1030" s="14" t="s">
        <v>17</v>
      </c>
      <c r="R1030" s="14" t="s">
        <v>17</v>
      </c>
      <c r="S1030" s="14" t="s">
        <v>17</v>
      </c>
    </row>
    <row r="1031" spans="1:19" x14ac:dyDescent="0.2">
      <c r="A1031" t="s">
        <v>143</v>
      </c>
      <c r="B1031" t="s">
        <v>183</v>
      </c>
      <c r="C1031" s="155">
        <v>32794</v>
      </c>
      <c r="D1031" s="155">
        <v>33036</v>
      </c>
      <c r="E1031">
        <v>1990</v>
      </c>
      <c r="F1031">
        <v>2</v>
      </c>
      <c r="G1031">
        <v>6</v>
      </c>
      <c r="H1031">
        <v>49.97</v>
      </c>
      <c r="I1031" t="s">
        <v>17</v>
      </c>
      <c r="J1031" s="14" t="s">
        <v>17</v>
      </c>
      <c r="K1031" s="14" t="s">
        <v>17</v>
      </c>
      <c r="L1031" s="14" t="s">
        <v>17</v>
      </c>
      <c r="M1031" s="14" t="s">
        <v>17</v>
      </c>
      <c r="N1031" s="14" t="s">
        <v>17</v>
      </c>
      <c r="O1031" s="14" t="s">
        <v>17</v>
      </c>
      <c r="P1031" s="14" t="s">
        <v>17</v>
      </c>
      <c r="Q1031" s="14" t="s">
        <v>17</v>
      </c>
      <c r="R1031" s="14" t="s">
        <v>17</v>
      </c>
      <c r="S1031" s="14" t="s">
        <v>17</v>
      </c>
    </row>
    <row r="1032" spans="1:19" x14ac:dyDescent="0.2">
      <c r="A1032" t="s">
        <v>143</v>
      </c>
      <c r="B1032" t="s">
        <v>183</v>
      </c>
      <c r="C1032" s="155">
        <v>32794</v>
      </c>
      <c r="D1032" s="155">
        <v>33036</v>
      </c>
      <c r="E1032">
        <v>1990</v>
      </c>
      <c r="F1032">
        <v>2</v>
      </c>
      <c r="G1032">
        <v>7</v>
      </c>
      <c r="H1032">
        <v>43.32</v>
      </c>
      <c r="I1032" t="s">
        <v>17</v>
      </c>
      <c r="J1032" s="14" t="s">
        <v>17</v>
      </c>
      <c r="K1032" s="14" t="s">
        <v>17</v>
      </c>
      <c r="L1032" s="14" t="s">
        <v>17</v>
      </c>
      <c r="M1032" s="14" t="s">
        <v>17</v>
      </c>
      <c r="N1032" s="14" t="s">
        <v>17</v>
      </c>
      <c r="O1032" s="14" t="s">
        <v>17</v>
      </c>
      <c r="P1032" s="14" t="s">
        <v>17</v>
      </c>
      <c r="Q1032" s="14" t="s">
        <v>17</v>
      </c>
      <c r="R1032" s="14" t="s">
        <v>17</v>
      </c>
      <c r="S1032" s="14" t="s">
        <v>17</v>
      </c>
    </row>
    <row r="1033" spans="1:19" x14ac:dyDescent="0.2">
      <c r="A1033" t="s">
        <v>143</v>
      </c>
      <c r="B1033" t="s">
        <v>183</v>
      </c>
      <c r="C1033" s="155">
        <v>32794</v>
      </c>
      <c r="D1033" s="155">
        <v>33036</v>
      </c>
      <c r="E1033">
        <v>1990</v>
      </c>
      <c r="F1033">
        <v>2</v>
      </c>
      <c r="G1033">
        <v>8</v>
      </c>
      <c r="H1033">
        <v>48.28</v>
      </c>
      <c r="I1033" t="s">
        <v>17</v>
      </c>
      <c r="J1033" s="14" t="s">
        <v>17</v>
      </c>
      <c r="K1033" s="14" t="s">
        <v>17</v>
      </c>
      <c r="L1033" s="14" t="s">
        <v>17</v>
      </c>
      <c r="M1033" s="14" t="s">
        <v>17</v>
      </c>
      <c r="N1033" s="14" t="s">
        <v>17</v>
      </c>
      <c r="O1033" s="14" t="s">
        <v>17</v>
      </c>
      <c r="P1033" s="14" t="s">
        <v>17</v>
      </c>
      <c r="Q1033" s="14" t="s">
        <v>17</v>
      </c>
      <c r="R1033" s="14" t="s">
        <v>17</v>
      </c>
      <c r="S1033" s="14" t="s">
        <v>17</v>
      </c>
    </row>
    <row r="1034" spans="1:19" x14ac:dyDescent="0.2">
      <c r="A1034" t="s">
        <v>143</v>
      </c>
      <c r="B1034" t="s">
        <v>183</v>
      </c>
      <c r="C1034" s="155">
        <v>32794</v>
      </c>
      <c r="D1034" s="155">
        <v>33036</v>
      </c>
      <c r="E1034">
        <v>1990</v>
      </c>
      <c r="F1034">
        <v>2</v>
      </c>
      <c r="G1034">
        <v>9</v>
      </c>
      <c r="H1034">
        <v>49.73</v>
      </c>
      <c r="I1034" t="s">
        <v>17</v>
      </c>
      <c r="J1034" s="14" t="s">
        <v>17</v>
      </c>
      <c r="K1034" s="14" t="s">
        <v>17</v>
      </c>
      <c r="L1034" s="14" t="s">
        <v>17</v>
      </c>
      <c r="M1034" s="14" t="s">
        <v>17</v>
      </c>
      <c r="N1034" s="14" t="s">
        <v>17</v>
      </c>
      <c r="O1034" s="14" t="s">
        <v>17</v>
      </c>
      <c r="P1034" s="14" t="s">
        <v>17</v>
      </c>
      <c r="Q1034" s="14" t="s">
        <v>17</v>
      </c>
      <c r="R1034" s="14" t="s">
        <v>17</v>
      </c>
      <c r="S1034" s="14" t="s">
        <v>17</v>
      </c>
    </row>
    <row r="1035" spans="1:19" x14ac:dyDescent="0.2">
      <c r="A1035" t="s">
        <v>143</v>
      </c>
      <c r="B1035" t="s">
        <v>183</v>
      </c>
      <c r="C1035" s="155">
        <v>32794</v>
      </c>
      <c r="D1035" s="155">
        <v>33036</v>
      </c>
      <c r="E1035">
        <v>1990</v>
      </c>
      <c r="F1035">
        <v>2</v>
      </c>
      <c r="G1035">
        <v>10</v>
      </c>
      <c r="H1035">
        <v>54.33</v>
      </c>
      <c r="I1035" t="s">
        <v>17</v>
      </c>
      <c r="J1035" s="14" t="s">
        <v>17</v>
      </c>
      <c r="K1035" s="14" t="s">
        <v>17</v>
      </c>
      <c r="L1035" s="14" t="s">
        <v>17</v>
      </c>
      <c r="M1035" s="14" t="s">
        <v>17</v>
      </c>
      <c r="N1035" s="14" t="s">
        <v>17</v>
      </c>
      <c r="O1035" s="14" t="s">
        <v>17</v>
      </c>
      <c r="P1035" s="14" t="s">
        <v>17</v>
      </c>
      <c r="Q1035" s="14" t="s">
        <v>17</v>
      </c>
      <c r="R1035" s="14" t="s">
        <v>17</v>
      </c>
      <c r="S1035" s="14" t="s">
        <v>17</v>
      </c>
    </row>
    <row r="1036" spans="1:19" x14ac:dyDescent="0.2">
      <c r="A1036" t="s">
        <v>143</v>
      </c>
      <c r="B1036" t="s">
        <v>183</v>
      </c>
      <c r="C1036" s="155">
        <v>32794</v>
      </c>
      <c r="D1036" s="155">
        <v>33036</v>
      </c>
      <c r="E1036">
        <v>1990</v>
      </c>
      <c r="F1036">
        <v>2</v>
      </c>
      <c r="G1036">
        <v>11</v>
      </c>
      <c r="H1036">
        <v>45.5</v>
      </c>
      <c r="I1036" t="s">
        <v>17</v>
      </c>
      <c r="J1036" s="14" t="s">
        <v>17</v>
      </c>
      <c r="K1036" s="14" t="s">
        <v>17</v>
      </c>
      <c r="L1036" s="14" t="s">
        <v>17</v>
      </c>
      <c r="M1036" s="14" t="s">
        <v>17</v>
      </c>
      <c r="N1036" s="14" t="s">
        <v>17</v>
      </c>
      <c r="O1036" s="14" t="s">
        <v>17</v>
      </c>
      <c r="P1036" s="14" t="s">
        <v>17</v>
      </c>
      <c r="Q1036" s="14" t="s">
        <v>17</v>
      </c>
      <c r="R1036" s="14" t="s">
        <v>17</v>
      </c>
      <c r="S1036" s="14" t="s">
        <v>17</v>
      </c>
    </row>
    <row r="1037" spans="1:19" x14ac:dyDescent="0.2">
      <c r="A1037" t="s">
        <v>143</v>
      </c>
      <c r="B1037" t="s">
        <v>183</v>
      </c>
      <c r="C1037" s="155">
        <v>32794</v>
      </c>
      <c r="D1037" s="155">
        <v>33036</v>
      </c>
      <c r="E1037">
        <v>1990</v>
      </c>
      <c r="F1037">
        <v>2</v>
      </c>
      <c r="G1037">
        <v>12</v>
      </c>
      <c r="H1037">
        <v>44.89</v>
      </c>
      <c r="I1037" t="s">
        <v>17</v>
      </c>
      <c r="J1037" s="14" t="s">
        <v>17</v>
      </c>
      <c r="K1037" s="14" t="s">
        <v>17</v>
      </c>
      <c r="L1037" s="14" t="s">
        <v>17</v>
      </c>
      <c r="M1037" s="14" t="s">
        <v>17</v>
      </c>
      <c r="N1037" s="14" t="s">
        <v>17</v>
      </c>
      <c r="O1037" s="14" t="s">
        <v>17</v>
      </c>
      <c r="P1037" s="14" t="s">
        <v>17</v>
      </c>
      <c r="Q1037" s="14" t="s">
        <v>17</v>
      </c>
      <c r="R1037" s="14" t="s">
        <v>17</v>
      </c>
      <c r="S1037" s="14" t="s">
        <v>17</v>
      </c>
    </row>
    <row r="1038" spans="1:19" x14ac:dyDescent="0.2">
      <c r="A1038" t="s">
        <v>143</v>
      </c>
      <c r="B1038" t="s">
        <v>183</v>
      </c>
      <c r="C1038" s="155">
        <v>32794</v>
      </c>
      <c r="D1038" s="155">
        <v>33036</v>
      </c>
      <c r="E1038">
        <v>1990</v>
      </c>
      <c r="F1038">
        <v>2</v>
      </c>
      <c r="G1038">
        <v>13</v>
      </c>
      <c r="H1038">
        <v>34.97</v>
      </c>
      <c r="I1038" t="s">
        <v>17</v>
      </c>
      <c r="J1038" s="14" t="s">
        <v>17</v>
      </c>
      <c r="K1038" s="14" t="s">
        <v>17</v>
      </c>
      <c r="L1038" s="14" t="s">
        <v>17</v>
      </c>
      <c r="M1038" s="14" t="s">
        <v>17</v>
      </c>
      <c r="N1038" s="14" t="s">
        <v>17</v>
      </c>
      <c r="O1038" s="14" t="s">
        <v>17</v>
      </c>
      <c r="P1038" s="14" t="s">
        <v>17</v>
      </c>
      <c r="Q1038" s="14" t="s">
        <v>17</v>
      </c>
      <c r="R1038" s="14" t="s">
        <v>17</v>
      </c>
      <c r="S1038" s="14" t="s">
        <v>17</v>
      </c>
    </row>
    <row r="1039" spans="1:19" x14ac:dyDescent="0.2">
      <c r="A1039" t="s">
        <v>143</v>
      </c>
      <c r="B1039" t="s">
        <v>183</v>
      </c>
      <c r="C1039" s="155">
        <v>32794</v>
      </c>
      <c r="D1039" s="155">
        <v>33036</v>
      </c>
      <c r="E1039">
        <v>1990</v>
      </c>
      <c r="F1039">
        <v>2</v>
      </c>
      <c r="G1039">
        <v>14</v>
      </c>
      <c r="H1039">
        <v>51.18</v>
      </c>
      <c r="I1039" t="s">
        <v>17</v>
      </c>
      <c r="J1039" s="14" t="s">
        <v>17</v>
      </c>
      <c r="K1039" s="14" t="s">
        <v>17</v>
      </c>
      <c r="L1039" s="14" t="s">
        <v>17</v>
      </c>
      <c r="M1039" s="14" t="s">
        <v>17</v>
      </c>
      <c r="N1039" s="14" t="s">
        <v>17</v>
      </c>
      <c r="O1039" s="14" t="s">
        <v>17</v>
      </c>
      <c r="P1039" s="14" t="s">
        <v>17</v>
      </c>
      <c r="Q1039" s="14" t="s">
        <v>17</v>
      </c>
      <c r="R1039" s="14" t="s">
        <v>17</v>
      </c>
      <c r="S1039" s="14" t="s">
        <v>17</v>
      </c>
    </row>
    <row r="1040" spans="1:19" x14ac:dyDescent="0.2">
      <c r="A1040" t="s">
        <v>143</v>
      </c>
      <c r="B1040" t="s">
        <v>183</v>
      </c>
      <c r="C1040" s="155">
        <v>32794</v>
      </c>
      <c r="D1040" s="155">
        <v>33036</v>
      </c>
      <c r="E1040">
        <v>1990</v>
      </c>
      <c r="F1040">
        <v>3</v>
      </c>
      <c r="G1040">
        <v>1</v>
      </c>
      <c r="H1040">
        <v>31.1</v>
      </c>
      <c r="I1040" t="s">
        <v>17</v>
      </c>
      <c r="J1040" s="14" t="s">
        <v>17</v>
      </c>
      <c r="K1040" s="14" t="s">
        <v>17</v>
      </c>
      <c r="L1040" s="14" t="s">
        <v>17</v>
      </c>
      <c r="M1040" s="14" t="s">
        <v>17</v>
      </c>
      <c r="N1040" s="14" t="s">
        <v>17</v>
      </c>
      <c r="O1040" s="14" t="s">
        <v>17</v>
      </c>
      <c r="P1040" s="14" t="s">
        <v>17</v>
      </c>
      <c r="Q1040" s="14" t="s">
        <v>17</v>
      </c>
      <c r="R1040" s="14" t="s">
        <v>17</v>
      </c>
      <c r="S1040" s="14" t="s">
        <v>17</v>
      </c>
    </row>
    <row r="1041" spans="1:19" x14ac:dyDescent="0.2">
      <c r="A1041" t="s">
        <v>143</v>
      </c>
      <c r="B1041" t="s">
        <v>183</v>
      </c>
      <c r="C1041" s="155">
        <v>32794</v>
      </c>
      <c r="D1041" s="155">
        <v>33036</v>
      </c>
      <c r="E1041">
        <v>1990</v>
      </c>
      <c r="F1041">
        <v>3</v>
      </c>
      <c r="G1041">
        <v>2</v>
      </c>
      <c r="H1041">
        <v>26.38</v>
      </c>
      <c r="I1041" t="s">
        <v>17</v>
      </c>
      <c r="J1041" s="14" t="s">
        <v>17</v>
      </c>
      <c r="K1041" s="14" t="s">
        <v>17</v>
      </c>
      <c r="L1041" s="14" t="s">
        <v>17</v>
      </c>
      <c r="M1041" s="14" t="s">
        <v>17</v>
      </c>
      <c r="N1041" s="14" t="s">
        <v>17</v>
      </c>
      <c r="O1041" s="14" t="s">
        <v>17</v>
      </c>
      <c r="P1041" s="14" t="s">
        <v>17</v>
      </c>
      <c r="Q1041" s="14" t="s">
        <v>17</v>
      </c>
      <c r="R1041" s="14" t="s">
        <v>17</v>
      </c>
      <c r="S1041" s="14" t="s">
        <v>17</v>
      </c>
    </row>
    <row r="1042" spans="1:19" x14ac:dyDescent="0.2">
      <c r="A1042" t="s">
        <v>143</v>
      </c>
      <c r="B1042" t="s">
        <v>183</v>
      </c>
      <c r="C1042" s="155">
        <v>32794</v>
      </c>
      <c r="D1042" s="155">
        <v>33036</v>
      </c>
      <c r="E1042">
        <v>1990</v>
      </c>
      <c r="F1042">
        <v>3</v>
      </c>
      <c r="G1042">
        <v>3</v>
      </c>
      <c r="H1042">
        <v>47.79</v>
      </c>
      <c r="I1042" t="s">
        <v>17</v>
      </c>
      <c r="J1042" s="14" t="s">
        <v>17</v>
      </c>
      <c r="K1042" s="14" t="s">
        <v>17</v>
      </c>
      <c r="L1042" s="14" t="s">
        <v>17</v>
      </c>
      <c r="M1042" s="14" t="s">
        <v>17</v>
      </c>
      <c r="N1042" s="14" t="s">
        <v>17</v>
      </c>
      <c r="O1042" s="14" t="s">
        <v>17</v>
      </c>
      <c r="P1042" s="14" t="s">
        <v>17</v>
      </c>
      <c r="Q1042" s="14" t="s">
        <v>17</v>
      </c>
      <c r="R1042" s="14" t="s">
        <v>17</v>
      </c>
      <c r="S1042" s="14" t="s">
        <v>17</v>
      </c>
    </row>
    <row r="1043" spans="1:19" x14ac:dyDescent="0.2">
      <c r="A1043" t="s">
        <v>143</v>
      </c>
      <c r="B1043" t="s">
        <v>183</v>
      </c>
      <c r="C1043" s="155">
        <v>32794</v>
      </c>
      <c r="D1043" s="155">
        <v>33036</v>
      </c>
      <c r="E1043">
        <v>1990</v>
      </c>
      <c r="F1043">
        <v>3</v>
      </c>
      <c r="G1043">
        <v>4</v>
      </c>
      <c r="H1043">
        <v>53.97</v>
      </c>
      <c r="I1043" t="s">
        <v>17</v>
      </c>
      <c r="J1043" s="14" t="s">
        <v>17</v>
      </c>
      <c r="K1043" s="14" t="s">
        <v>17</v>
      </c>
      <c r="L1043" s="14" t="s">
        <v>17</v>
      </c>
      <c r="M1043" s="14" t="s">
        <v>17</v>
      </c>
      <c r="N1043" s="14" t="s">
        <v>17</v>
      </c>
      <c r="O1043" s="14" t="s">
        <v>17</v>
      </c>
      <c r="P1043" s="14" t="s">
        <v>17</v>
      </c>
      <c r="Q1043" s="14" t="s">
        <v>17</v>
      </c>
      <c r="R1043" s="14" t="s">
        <v>17</v>
      </c>
      <c r="S1043" s="14" t="s">
        <v>17</v>
      </c>
    </row>
    <row r="1044" spans="1:19" x14ac:dyDescent="0.2">
      <c r="A1044" t="s">
        <v>143</v>
      </c>
      <c r="B1044" t="s">
        <v>183</v>
      </c>
      <c r="C1044" s="155">
        <v>32794</v>
      </c>
      <c r="D1044" s="155">
        <v>33036</v>
      </c>
      <c r="E1044">
        <v>1990</v>
      </c>
      <c r="F1044">
        <v>3</v>
      </c>
      <c r="G1044">
        <v>5</v>
      </c>
      <c r="H1044">
        <v>52.88</v>
      </c>
      <c r="I1044" t="s">
        <v>17</v>
      </c>
      <c r="J1044" s="14" t="s">
        <v>17</v>
      </c>
      <c r="K1044" s="14" t="s">
        <v>17</v>
      </c>
      <c r="L1044" s="14" t="s">
        <v>17</v>
      </c>
      <c r="M1044" s="14" t="s">
        <v>17</v>
      </c>
      <c r="N1044" s="14" t="s">
        <v>17</v>
      </c>
      <c r="O1044" s="14" t="s">
        <v>17</v>
      </c>
      <c r="P1044" s="14" t="s">
        <v>17</v>
      </c>
      <c r="Q1044" s="14" t="s">
        <v>17</v>
      </c>
      <c r="R1044" s="14" t="s">
        <v>17</v>
      </c>
      <c r="S1044" s="14" t="s">
        <v>17</v>
      </c>
    </row>
    <row r="1045" spans="1:19" x14ac:dyDescent="0.2">
      <c r="A1045" t="s">
        <v>143</v>
      </c>
      <c r="B1045" t="s">
        <v>183</v>
      </c>
      <c r="C1045" s="155">
        <v>32794</v>
      </c>
      <c r="D1045" s="155">
        <v>33036</v>
      </c>
      <c r="E1045">
        <v>1990</v>
      </c>
      <c r="F1045">
        <v>3</v>
      </c>
      <c r="G1045">
        <v>6</v>
      </c>
      <c r="H1045">
        <v>49.13</v>
      </c>
      <c r="I1045" t="s">
        <v>17</v>
      </c>
      <c r="J1045" s="14" t="s">
        <v>17</v>
      </c>
      <c r="K1045" s="14" t="s">
        <v>17</v>
      </c>
      <c r="L1045" s="14" t="s">
        <v>17</v>
      </c>
      <c r="M1045" s="14" t="s">
        <v>17</v>
      </c>
      <c r="N1045" s="14" t="s">
        <v>17</v>
      </c>
      <c r="O1045" s="14" t="s">
        <v>17</v>
      </c>
      <c r="P1045" s="14" t="s">
        <v>17</v>
      </c>
      <c r="Q1045" s="14" t="s">
        <v>17</v>
      </c>
      <c r="R1045" s="14" t="s">
        <v>17</v>
      </c>
      <c r="S1045" s="14" t="s">
        <v>17</v>
      </c>
    </row>
    <row r="1046" spans="1:19" x14ac:dyDescent="0.2">
      <c r="A1046" t="s">
        <v>143</v>
      </c>
      <c r="B1046" t="s">
        <v>183</v>
      </c>
      <c r="C1046" s="155">
        <v>32794</v>
      </c>
      <c r="D1046" s="155">
        <v>33036</v>
      </c>
      <c r="E1046">
        <v>1990</v>
      </c>
      <c r="F1046">
        <v>3</v>
      </c>
      <c r="G1046">
        <v>7</v>
      </c>
      <c r="H1046">
        <v>47.19</v>
      </c>
      <c r="I1046" t="s">
        <v>17</v>
      </c>
      <c r="J1046" s="14" t="s">
        <v>17</v>
      </c>
      <c r="K1046" s="14" t="s">
        <v>17</v>
      </c>
      <c r="L1046" s="14" t="s">
        <v>17</v>
      </c>
      <c r="M1046" s="14" t="s">
        <v>17</v>
      </c>
      <c r="N1046" s="14" t="s">
        <v>17</v>
      </c>
      <c r="O1046" s="14" t="s">
        <v>17</v>
      </c>
      <c r="P1046" s="14" t="s">
        <v>17</v>
      </c>
      <c r="Q1046" s="14" t="s">
        <v>17</v>
      </c>
      <c r="R1046" s="14" t="s">
        <v>17</v>
      </c>
      <c r="S1046" s="14" t="s">
        <v>17</v>
      </c>
    </row>
    <row r="1047" spans="1:19" x14ac:dyDescent="0.2">
      <c r="A1047" t="s">
        <v>143</v>
      </c>
      <c r="B1047" t="s">
        <v>183</v>
      </c>
      <c r="C1047" s="155">
        <v>32794</v>
      </c>
      <c r="D1047" s="155">
        <v>33036</v>
      </c>
      <c r="E1047">
        <v>1990</v>
      </c>
      <c r="F1047">
        <v>3</v>
      </c>
      <c r="G1047">
        <v>8</v>
      </c>
      <c r="H1047">
        <v>55.9</v>
      </c>
      <c r="I1047" t="s">
        <v>17</v>
      </c>
      <c r="J1047" s="14" t="s">
        <v>17</v>
      </c>
      <c r="K1047" s="14" t="s">
        <v>17</v>
      </c>
      <c r="L1047" s="14" t="s">
        <v>17</v>
      </c>
      <c r="M1047" s="14" t="s">
        <v>17</v>
      </c>
      <c r="N1047" s="14" t="s">
        <v>17</v>
      </c>
      <c r="O1047" s="14" t="s">
        <v>17</v>
      </c>
      <c r="P1047" s="14" t="s">
        <v>17</v>
      </c>
      <c r="Q1047" s="14" t="s">
        <v>17</v>
      </c>
      <c r="R1047" s="14" t="s">
        <v>17</v>
      </c>
      <c r="S1047" s="14" t="s">
        <v>17</v>
      </c>
    </row>
    <row r="1048" spans="1:19" x14ac:dyDescent="0.2">
      <c r="A1048" t="s">
        <v>143</v>
      </c>
      <c r="B1048" t="s">
        <v>183</v>
      </c>
      <c r="C1048" s="155">
        <v>32794</v>
      </c>
      <c r="D1048" s="155">
        <v>33036</v>
      </c>
      <c r="E1048">
        <v>1990</v>
      </c>
      <c r="F1048">
        <v>3</v>
      </c>
      <c r="G1048">
        <v>9</v>
      </c>
      <c r="H1048">
        <v>55.66</v>
      </c>
      <c r="I1048" t="s">
        <v>17</v>
      </c>
      <c r="J1048" s="14" t="s">
        <v>17</v>
      </c>
      <c r="K1048" s="14" t="s">
        <v>17</v>
      </c>
      <c r="L1048" s="14" t="s">
        <v>17</v>
      </c>
      <c r="M1048" s="14" t="s">
        <v>17</v>
      </c>
      <c r="N1048" s="14" t="s">
        <v>17</v>
      </c>
      <c r="O1048" s="14" t="s">
        <v>17</v>
      </c>
      <c r="P1048" s="14" t="s">
        <v>17</v>
      </c>
      <c r="Q1048" s="14" t="s">
        <v>17</v>
      </c>
      <c r="R1048" s="14" t="s">
        <v>17</v>
      </c>
      <c r="S1048" s="14" t="s">
        <v>17</v>
      </c>
    </row>
    <row r="1049" spans="1:19" x14ac:dyDescent="0.2">
      <c r="A1049" t="s">
        <v>143</v>
      </c>
      <c r="B1049" t="s">
        <v>183</v>
      </c>
      <c r="C1049" s="155">
        <v>32794</v>
      </c>
      <c r="D1049" s="155">
        <v>33036</v>
      </c>
      <c r="E1049">
        <v>1990</v>
      </c>
      <c r="F1049">
        <v>3</v>
      </c>
      <c r="G1049">
        <v>10</v>
      </c>
      <c r="H1049">
        <v>54.45</v>
      </c>
      <c r="I1049" t="s">
        <v>17</v>
      </c>
      <c r="J1049" s="14" t="s">
        <v>17</v>
      </c>
      <c r="K1049" s="14" t="s">
        <v>17</v>
      </c>
      <c r="L1049" s="14" t="s">
        <v>17</v>
      </c>
      <c r="M1049" s="14" t="s">
        <v>17</v>
      </c>
      <c r="N1049" s="14" t="s">
        <v>17</v>
      </c>
      <c r="O1049" s="14" t="s">
        <v>17</v>
      </c>
      <c r="P1049" s="14" t="s">
        <v>17</v>
      </c>
      <c r="Q1049" s="14" t="s">
        <v>17</v>
      </c>
      <c r="R1049" s="14" t="s">
        <v>17</v>
      </c>
      <c r="S1049" s="14" t="s">
        <v>17</v>
      </c>
    </row>
    <row r="1050" spans="1:19" x14ac:dyDescent="0.2">
      <c r="A1050" t="s">
        <v>143</v>
      </c>
      <c r="B1050" t="s">
        <v>183</v>
      </c>
      <c r="C1050" s="155">
        <v>32794</v>
      </c>
      <c r="D1050" s="155">
        <v>33036</v>
      </c>
      <c r="E1050">
        <v>1990</v>
      </c>
      <c r="F1050">
        <v>3</v>
      </c>
      <c r="G1050">
        <v>11</v>
      </c>
      <c r="H1050">
        <v>54.33</v>
      </c>
      <c r="I1050" t="s">
        <v>17</v>
      </c>
      <c r="J1050" s="14" t="s">
        <v>17</v>
      </c>
      <c r="K1050" s="14" t="s">
        <v>17</v>
      </c>
      <c r="L1050" s="14" t="s">
        <v>17</v>
      </c>
      <c r="M1050" s="14" t="s">
        <v>17</v>
      </c>
      <c r="N1050" s="14" t="s">
        <v>17</v>
      </c>
      <c r="O1050" s="14" t="s">
        <v>17</v>
      </c>
      <c r="P1050" s="14" t="s">
        <v>17</v>
      </c>
      <c r="Q1050" s="14" t="s">
        <v>17</v>
      </c>
      <c r="R1050" s="14" t="s">
        <v>17</v>
      </c>
      <c r="S1050" s="14" t="s">
        <v>17</v>
      </c>
    </row>
    <row r="1051" spans="1:19" x14ac:dyDescent="0.2">
      <c r="A1051" t="s">
        <v>143</v>
      </c>
      <c r="B1051" t="s">
        <v>183</v>
      </c>
      <c r="C1051" s="155">
        <v>32794</v>
      </c>
      <c r="D1051" s="155">
        <v>33036</v>
      </c>
      <c r="E1051">
        <v>1990</v>
      </c>
      <c r="F1051">
        <v>3</v>
      </c>
      <c r="G1051">
        <v>12</v>
      </c>
      <c r="H1051">
        <v>57.84</v>
      </c>
      <c r="I1051" t="s">
        <v>17</v>
      </c>
      <c r="J1051" s="14" t="s">
        <v>17</v>
      </c>
      <c r="K1051" s="14" t="s">
        <v>17</v>
      </c>
      <c r="L1051" s="14" t="s">
        <v>17</v>
      </c>
      <c r="M1051" s="14" t="s">
        <v>17</v>
      </c>
      <c r="N1051" s="14" t="s">
        <v>17</v>
      </c>
      <c r="O1051" s="14" t="s">
        <v>17</v>
      </c>
      <c r="P1051" s="14" t="s">
        <v>17</v>
      </c>
      <c r="Q1051" s="14" t="s">
        <v>17</v>
      </c>
      <c r="R1051" s="14" t="s">
        <v>17</v>
      </c>
      <c r="S1051" s="14" t="s">
        <v>17</v>
      </c>
    </row>
    <row r="1052" spans="1:19" x14ac:dyDescent="0.2">
      <c r="A1052" t="s">
        <v>143</v>
      </c>
      <c r="B1052" t="s">
        <v>183</v>
      </c>
      <c r="C1052" s="155">
        <v>32794</v>
      </c>
      <c r="D1052" s="155">
        <v>33036</v>
      </c>
      <c r="E1052">
        <v>1990</v>
      </c>
      <c r="F1052">
        <v>3</v>
      </c>
      <c r="G1052">
        <v>13</v>
      </c>
      <c r="H1052">
        <v>35.94</v>
      </c>
      <c r="I1052" t="s">
        <v>17</v>
      </c>
      <c r="J1052" s="14" t="s">
        <v>17</v>
      </c>
      <c r="K1052" s="14" t="s">
        <v>17</v>
      </c>
      <c r="L1052" s="14" t="s">
        <v>17</v>
      </c>
      <c r="M1052" s="14" t="s">
        <v>17</v>
      </c>
      <c r="N1052" s="14" t="s">
        <v>17</v>
      </c>
      <c r="O1052" s="14" t="s">
        <v>17</v>
      </c>
      <c r="P1052" s="14" t="s">
        <v>17</v>
      </c>
      <c r="Q1052" s="14" t="s">
        <v>17</v>
      </c>
      <c r="R1052" s="14" t="s">
        <v>17</v>
      </c>
      <c r="S1052" s="14" t="s">
        <v>17</v>
      </c>
    </row>
    <row r="1053" spans="1:19" x14ac:dyDescent="0.2">
      <c r="A1053" t="s">
        <v>143</v>
      </c>
      <c r="B1053" t="s">
        <v>183</v>
      </c>
      <c r="C1053" s="155">
        <v>32794</v>
      </c>
      <c r="D1053" s="155">
        <v>33036</v>
      </c>
      <c r="E1053">
        <v>1990</v>
      </c>
      <c r="F1053">
        <v>3</v>
      </c>
      <c r="G1053">
        <v>14</v>
      </c>
      <c r="H1053">
        <v>56.02</v>
      </c>
      <c r="I1053" t="s">
        <v>17</v>
      </c>
      <c r="J1053" s="14" t="s">
        <v>17</v>
      </c>
      <c r="K1053" s="14" t="s">
        <v>17</v>
      </c>
      <c r="L1053" s="14" t="s">
        <v>17</v>
      </c>
      <c r="M1053" s="14" t="s">
        <v>17</v>
      </c>
      <c r="N1053" s="14" t="s">
        <v>17</v>
      </c>
      <c r="O1053" s="14" t="s">
        <v>17</v>
      </c>
      <c r="P1053" s="14" t="s">
        <v>17</v>
      </c>
      <c r="Q1053" s="14" t="s">
        <v>17</v>
      </c>
      <c r="R1053" s="14" t="s">
        <v>17</v>
      </c>
      <c r="S1053" s="14" t="s">
        <v>17</v>
      </c>
    </row>
    <row r="1054" spans="1:19" x14ac:dyDescent="0.2">
      <c r="A1054" t="s">
        <v>143</v>
      </c>
      <c r="B1054" t="s">
        <v>183</v>
      </c>
      <c r="C1054" s="155">
        <v>32794</v>
      </c>
      <c r="D1054" s="155">
        <v>33036</v>
      </c>
      <c r="E1054">
        <v>1990</v>
      </c>
      <c r="F1054">
        <v>4</v>
      </c>
      <c r="G1054">
        <v>1</v>
      </c>
      <c r="H1054">
        <v>30.61</v>
      </c>
      <c r="I1054" t="s">
        <v>17</v>
      </c>
      <c r="J1054" s="14" t="s">
        <v>17</v>
      </c>
      <c r="K1054" s="14" t="s">
        <v>17</v>
      </c>
      <c r="L1054" s="14" t="s">
        <v>17</v>
      </c>
      <c r="M1054" s="14" t="s">
        <v>17</v>
      </c>
      <c r="N1054" s="14" t="s">
        <v>17</v>
      </c>
      <c r="O1054" s="14" t="s">
        <v>17</v>
      </c>
      <c r="P1054" s="14" t="s">
        <v>17</v>
      </c>
      <c r="Q1054" s="14" t="s">
        <v>17</v>
      </c>
      <c r="R1054" s="14" t="s">
        <v>17</v>
      </c>
      <c r="S1054" s="14" t="s">
        <v>17</v>
      </c>
    </row>
    <row r="1055" spans="1:19" x14ac:dyDescent="0.2">
      <c r="A1055" t="s">
        <v>143</v>
      </c>
      <c r="B1055" t="s">
        <v>183</v>
      </c>
      <c r="C1055" s="155">
        <v>32794</v>
      </c>
      <c r="D1055" s="155">
        <v>33036</v>
      </c>
      <c r="E1055">
        <v>1990</v>
      </c>
      <c r="F1055">
        <v>4</v>
      </c>
      <c r="G1055">
        <v>2</v>
      </c>
      <c r="H1055">
        <v>30.37</v>
      </c>
      <c r="I1055" t="s">
        <v>17</v>
      </c>
      <c r="J1055" s="14" t="s">
        <v>17</v>
      </c>
      <c r="K1055" s="14" t="s">
        <v>17</v>
      </c>
      <c r="L1055" s="14" t="s">
        <v>17</v>
      </c>
      <c r="M1055" s="14" t="s">
        <v>17</v>
      </c>
      <c r="N1055" s="14" t="s">
        <v>17</v>
      </c>
      <c r="O1055" s="14" t="s">
        <v>17</v>
      </c>
      <c r="P1055" s="14" t="s">
        <v>17</v>
      </c>
      <c r="Q1055" s="14" t="s">
        <v>17</v>
      </c>
      <c r="R1055" s="14" t="s">
        <v>17</v>
      </c>
      <c r="S1055" s="14" t="s">
        <v>17</v>
      </c>
    </row>
    <row r="1056" spans="1:19" x14ac:dyDescent="0.2">
      <c r="A1056" t="s">
        <v>143</v>
      </c>
      <c r="B1056" t="s">
        <v>183</v>
      </c>
      <c r="C1056" s="155">
        <v>32794</v>
      </c>
      <c r="D1056" s="155">
        <v>33036</v>
      </c>
      <c r="E1056">
        <v>1990</v>
      </c>
      <c r="F1056">
        <v>4</v>
      </c>
      <c r="G1056">
        <v>3</v>
      </c>
      <c r="H1056">
        <v>47.79</v>
      </c>
      <c r="I1056" t="s">
        <v>17</v>
      </c>
      <c r="J1056" s="14" t="s">
        <v>17</v>
      </c>
      <c r="K1056" s="14" t="s">
        <v>17</v>
      </c>
      <c r="L1056" s="14" t="s">
        <v>17</v>
      </c>
      <c r="M1056" s="14" t="s">
        <v>17</v>
      </c>
      <c r="N1056" s="14" t="s">
        <v>17</v>
      </c>
      <c r="O1056" s="14" t="s">
        <v>17</v>
      </c>
      <c r="P1056" s="14" t="s">
        <v>17</v>
      </c>
      <c r="Q1056" s="14" t="s">
        <v>17</v>
      </c>
      <c r="R1056" s="14" t="s">
        <v>17</v>
      </c>
      <c r="S1056" s="14" t="s">
        <v>17</v>
      </c>
    </row>
    <row r="1057" spans="1:19" x14ac:dyDescent="0.2">
      <c r="A1057" t="s">
        <v>143</v>
      </c>
      <c r="B1057" t="s">
        <v>183</v>
      </c>
      <c r="C1057" s="155">
        <v>32794</v>
      </c>
      <c r="D1057" s="155">
        <v>33036</v>
      </c>
      <c r="E1057">
        <v>1990</v>
      </c>
      <c r="F1057">
        <v>4</v>
      </c>
      <c r="G1057">
        <v>4</v>
      </c>
      <c r="H1057">
        <v>53.48</v>
      </c>
      <c r="I1057" t="s">
        <v>17</v>
      </c>
      <c r="J1057" s="14" t="s">
        <v>17</v>
      </c>
      <c r="K1057" s="14" t="s">
        <v>17</v>
      </c>
      <c r="L1057" s="14" t="s">
        <v>17</v>
      </c>
      <c r="M1057" s="14" t="s">
        <v>17</v>
      </c>
      <c r="N1057" s="14" t="s">
        <v>17</v>
      </c>
      <c r="O1057" s="14" t="s">
        <v>17</v>
      </c>
      <c r="P1057" s="14" t="s">
        <v>17</v>
      </c>
      <c r="Q1057" s="14" t="s">
        <v>17</v>
      </c>
      <c r="R1057" s="14" t="s">
        <v>17</v>
      </c>
      <c r="S1057" s="14" t="s">
        <v>17</v>
      </c>
    </row>
    <row r="1058" spans="1:19" x14ac:dyDescent="0.2">
      <c r="A1058" t="s">
        <v>143</v>
      </c>
      <c r="B1058" t="s">
        <v>183</v>
      </c>
      <c r="C1058" s="155">
        <v>32794</v>
      </c>
      <c r="D1058" s="155">
        <v>33036</v>
      </c>
      <c r="E1058">
        <v>1990</v>
      </c>
      <c r="F1058">
        <v>4</v>
      </c>
      <c r="G1058">
        <v>5</v>
      </c>
      <c r="H1058">
        <v>47.67</v>
      </c>
      <c r="I1058" t="s">
        <v>17</v>
      </c>
      <c r="J1058" s="14" t="s">
        <v>17</v>
      </c>
      <c r="K1058" s="14" t="s">
        <v>17</v>
      </c>
      <c r="L1058" s="14" t="s">
        <v>17</v>
      </c>
      <c r="M1058" s="14" t="s">
        <v>17</v>
      </c>
      <c r="N1058" s="14" t="s">
        <v>17</v>
      </c>
      <c r="O1058" s="14" t="s">
        <v>17</v>
      </c>
      <c r="P1058" s="14" t="s">
        <v>17</v>
      </c>
      <c r="Q1058" s="14" t="s">
        <v>17</v>
      </c>
      <c r="R1058" s="14" t="s">
        <v>17</v>
      </c>
      <c r="S1058" s="14" t="s">
        <v>17</v>
      </c>
    </row>
    <row r="1059" spans="1:19" x14ac:dyDescent="0.2">
      <c r="A1059" t="s">
        <v>143</v>
      </c>
      <c r="B1059" t="s">
        <v>183</v>
      </c>
      <c r="C1059" s="155">
        <v>32794</v>
      </c>
      <c r="D1059" s="155">
        <v>33036</v>
      </c>
      <c r="E1059">
        <v>1990</v>
      </c>
      <c r="F1059">
        <v>4</v>
      </c>
      <c r="G1059">
        <v>6</v>
      </c>
      <c r="H1059">
        <v>47.19</v>
      </c>
      <c r="I1059" t="s">
        <v>17</v>
      </c>
      <c r="J1059" s="14" t="s">
        <v>17</v>
      </c>
      <c r="K1059" s="14" t="s">
        <v>17</v>
      </c>
      <c r="L1059" s="14" t="s">
        <v>17</v>
      </c>
      <c r="M1059" s="14" t="s">
        <v>17</v>
      </c>
      <c r="N1059" s="14" t="s">
        <v>17</v>
      </c>
      <c r="O1059" s="14" t="s">
        <v>17</v>
      </c>
      <c r="P1059" s="14" t="s">
        <v>17</v>
      </c>
      <c r="Q1059" s="14" t="s">
        <v>17</v>
      </c>
      <c r="R1059" s="14" t="s">
        <v>17</v>
      </c>
      <c r="S1059" s="14" t="s">
        <v>17</v>
      </c>
    </row>
    <row r="1060" spans="1:19" x14ac:dyDescent="0.2">
      <c r="A1060" t="s">
        <v>143</v>
      </c>
      <c r="B1060" t="s">
        <v>183</v>
      </c>
      <c r="C1060" s="155">
        <v>32794</v>
      </c>
      <c r="D1060" s="155">
        <v>33036</v>
      </c>
      <c r="E1060">
        <v>1990</v>
      </c>
      <c r="F1060">
        <v>4</v>
      </c>
      <c r="G1060">
        <v>7</v>
      </c>
      <c r="H1060">
        <v>45.98</v>
      </c>
      <c r="I1060" t="s">
        <v>17</v>
      </c>
      <c r="J1060" s="14" t="s">
        <v>17</v>
      </c>
      <c r="K1060" s="14" t="s">
        <v>17</v>
      </c>
      <c r="L1060" s="14" t="s">
        <v>17</v>
      </c>
      <c r="M1060" s="14" t="s">
        <v>17</v>
      </c>
      <c r="N1060" s="14" t="s">
        <v>17</v>
      </c>
      <c r="O1060" s="14" t="s">
        <v>17</v>
      </c>
      <c r="P1060" s="14" t="s">
        <v>17</v>
      </c>
      <c r="Q1060" s="14" t="s">
        <v>17</v>
      </c>
      <c r="R1060" s="14" t="s">
        <v>17</v>
      </c>
      <c r="S1060" s="14" t="s">
        <v>17</v>
      </c>
    </row>
    <row r="1061" spans="1:19" x14ac:dyDescent="0.2">
      <c r="A1061" t="s">
        <v>143</v>
      </c>
      <c r="B1061" t="s">
        <v>183</v>
      </c>
      <c r="C1061" s="155">
        <v>32794</v>
      </c>
      <c r="D1061" s="155">
        <v>33036</v>
      </c>
      <c r="E1061">
        <v>1990</v>
      </c>
      <c r="F1061">
        <v>4</v>
      </c>
      <c r="G1061">
        <v>8</v>
      </c>
      <c r="H1061">
        <v>50.7</v>
      </c>
      <c r="I1061" t="s">
        <v>17</v>
      </c>
      <c r="J1061" s="14" t="s">
        <v>17</v>
      </c>
      <c r="K1061" s="14" t="s">
        <v>17</v>
      </c>
      <c r="L1061" s="14" t="s">
        <v>17</v>
      </c>
      <c r="M1061" s="14" t="s">
        <v>17</v>
      </c>
      <c r="N1061" s="14" t="s">
        <v>17</v>
      </c>
      <c r="O1061" s="14" t="s">
        <v>17</v>
      </c>
      <c r="P1061" s="14" t="s">
        <v>17</v>
      </c>
      <c r="Q1061" s="14" t="s">
        <v>17</v>
      </c>
      <c r="R1061" s="14" t="s">
        <v>17</v>
      </c>
      <c r="S1061" s="14" t="s">
        <v>17</v>
      </c>
    </row>
    <row r="1062" spans="1:19" x14ac:dyDescent="0.2">
      <c r="A1062" t="s">
        <v>143</v>
      </c>
      <c r="B1062" t="s">
        <v>183</v>
      </c>
      <c r="C1062" s="155">
        <v>32794</v>
      </c>
      <c r="D1062" s="155">
        <v>33036</v>
      </c>
      <c r="E1062">
        <v>1990</v>
      </c>
      <c r="F1062">
        <v>4</v>
      </c>
      <c r="G1062">
        <v>9</v>
      </c>
      <c r="H1062">
        <v>45.5</v>
      </c>
      <c r="I1062" t="s">
        <v>17</v>
      </c>
      <c r="J1062" s="14" t="s">
        <v>17</v>
      </c>
      <c r="K1062" s="14" t="s">
        <v>17</v>
      </c>
      <c r="L1062" s="14" t="s">
        <v>17</v>
      </c>
      <c r="M1062" s="14" t="s">
        <v>17</v>
      </c>
      <c r="N1062" s="14" t="s">
        <v>17</v>
      </c>
      <c r="O1062" s="14" t="s">
        <v>17</v>
      </c>
      <c r="P1062" s="14" t="s">
        <v>17</v>
      </c>
      <c r="Q1062" s="14" t="s">
        <v>17</v>
      </c>
      <c r="R1062" s="14" t="s">
        <v>17</v>
      </c>
      <c r="S1062" s="14" t="s">
        <v>17</v>
      </c>
    </row>
    <row r="1063" spans="1:19" x14ac:dyDescent="0.2">
      <c r="A1063" t="s">
        <v>143</v>
      </c>
      <c r="B1063" t="s">
        <v>183</v>
      </c>
      <c r="C1063" s="155">
        <v>32794</v>
      </c>
      <c r="D1063" s="155">
        <v>33036</v>
      </c>
      <c r="E1063">
        <v>1990</v>
      </c>
      <c r="F1063">
        <v>4</v>
      </c>
      <c r="G1063">
        <v>10</v>
      </c>
      <c r="H1063">
        <v>55.9</v>
      </c>
      <c r="I1063" t="s">
        <v>17</v>
      </c>
      <c r="J1063" s="14" t="s">
        <v>17</v>
      </c>
      <c r="K1063" s="14" t="s">
        <v>17</v>
      </c>
      <c r="L1063" s="14" t="s">
        <v>17</v>
      </c>
      <c r="M1063" s="14" t="s">
        <v>17</v>
      </c>
      <c r="N1063" s="14" t="s">
        <v>17</v>
      </c>
      <c r="O1063" s="14" t="s">
        <v>17</v>
      </c>
      <c r="P1063" s="14" t="s">
        <v>17</v>
      </c>
      <c r="Q1063" s="14" t="s">
        <v>17</v>
      </c>
      <c r="R1063" s="14" t="s">
        <v>17</v>
      </c>
      <c r="S1063" s="14" t="s">
        <v>17</v>
      </c>
    </row>
    <row r="1064" spans="1:19" x14ac:dyDescent="0.2">
      <c r="A1064" t="s">
        <v>143</v>
      </c>
      <c r="B1064" t="s">
        <v>183</v>
      </c>
      <c r="C1064" s="155">
        <v>32794</v>
      </c>
      <c r="D1064" s="155">
        <v>33036</v>
      </c>
      <c r="E1064">
        <v>1990</v>
      </c>
      <c r="F1064">
        <v>4</v>
      </c>
      <c r="G1064">
        <v>11</v>
      </c>
      <c r="H1064">
        <v>49.85</v>
      </c>
      <c r="I1064" t="s">
        <v>17</v>
      </c>
      <c r="J1064" s="14" t="s">
        <v>17</v>
      </c>
      <c r="K1064" s="14" t="s">
        <v>17</v>
      </c>
      <c r="L1064" s="14" t="s">
        <v>17</v>
      </c>
      <c r="M1064" s="14" t="s">
        <v>17</v>
      </c>
      <c r="N1064" s="14" t="s">
        <v>17</v>
      </c>
      <c r="O1064" s="14" t="s">
        <v>17</v>
      </c>
      <c r="P1064" s="14" t="s">
        <v>17</v>
      </c>
      <c r="Q1064" s="14" t="s">
        <v>17</v>
      </c>
      <c r="R1064" s="14" t="s">
        <v>17</v>
      </c>
      <c r="S1064" s="14" t="s">
        <v>17</v>
      </c>
    </row>
    <row r="1065" spans="1:19" x14ac:dyDescent="0.2">
      <c r="A1065" t="s">
        <v>143</v>
      </c>
      <c r="B1065" t="s">
        <v>183</v>
      </c>
      <c r="C1065" s="155">
        <v>32794</v>
      </c>
      <c r="D1065" s="155">
        <v>33036</v>
      </c>
      <c r="E1065">
        <v>1990</v>
      </c>
      <c r="F1065">
        <v>4</v>
      </c>
      <c r="G1065">
        <v>12</v>
      </c>
      <c r="H1065">
        <v>54.81</v>
      </c>
      <c r="I1065" t="s">
        <v>17</v>
      </c>
      <c r="J1065" s="14" t="s">
        <v>17</v>
      </c>
      <c r="K1065" s="14" t="s">
        <v>17</v>
      </c>
      <c r="L1065" s="14" t="s">
        <v>17</v>
      </c>
      <c r="M1065" s="14" t="s">
        <v>17</v>
      </c>
      <c r="N1065" s="14" t="s">
        <v>17</v>
      </c>
      <c r="O1065" s="14" t="s">
        <v>17</v>
      </c>
      <c r="P1065" s="14" t="s">
        <v>17</v>
      </c>
      <c r="Q1065" s="14" t="s">
        <v>17</v>
      </c>
      <c r="R1065" s="14" t="s">
        <v>17</v>
      </c>
      <c r="S1065" s="14" t="s">
        <v>17</v>
      </c>
    </row>
    <row r="1066" spans="1:19" x14ac:dyDescent="0.2">
      <c r="A1066" t="s">
        <v>143</v>
      </c>
      <c r="B1066" t="s">
        <v>183</v>
      </c>
      <c r="C1066" s="155">
        <v>32794</v>
      </c>
      <c r="D1066" s="155">
        <v>33036</v>
      </c>
      <c r="E1066">
        <v>1990</v>
      </c>
      <c r="F1066">
        <v>4</v>
      </c>
      <c r="G1066">
        <v>13</v>
      </c>
      <c r="H1066">
        <v>34.85</v>
      </c>
      <c r="I1066" t="s">
        <v>17</v>
      </c>
      <c r="J1066" s="14" t="s">
        <v>17</v>
      </c>
      <c r="K1066" s="14" t="s">
        <v>17</v>
      </c>
      <c r="L1066" s="14" t="s">
        <v>17</v>
      </c>
      <c r="M1066" s="14" t="s">
        <v>17</v>
      </c>
      <c r="N1066" s="14" t="s">
        <v>17</v>
      </c>
      <c r="O1066" s="14" t="s">
        <v>17</v>
      </c>
      <c r="P1066" s="14" t="s">
        <v>17</v>
      </c>
      <c r="Q1066" s="14" t="s">
        <v>17</v>
      </c>
      <c r="R1066" s="14" t="s">
        <v>17</v>
      </c>
      <c r="S1066" s="14" t="s">
        <v>17</v>
      </c>
    </row>
    <row r="1067" spans="1:19" x14ac:dyDescent="0.2">
      <c r="A1067" t="s">
        <v>143</v>
      </c>
      <c r="B1067" t="s">
        <v>183</v>
      </c>
      <c r="C1067" s="155">
        <v>32794</v>
      </c>
      <c r="D1067" s="155">
        <v>33036</v>
      </c>
      <c r="E1067">
        <v>1990</v>
      </c>
      <c r="F1067">
        <v>4</v>
      </c>
      <c r="G1067">
        <v>14</v>
      </c>
      <c r="H1067">
        <v>53.84</v>
      </c>
      <c r="I1067" t="s">
        <v>17</v>
      </c>
      <c r="J1067" s="14" t="s">
        <v>17</v>
      </c>
      <c r="K1067" s="14" t="s">
        <v>17</v>
      </c>
      <c r="L1067" s="14" t="s">
        <v>17</v>
      </c>
      <c r="M1067" s="14" t="s">
        <v>17</v>
      </c>
      <c r="N1067" s="14" t="s">
        <v>17</v>
      </c>
      <c r="O1067" s="14" t="s">
        <v>17</v>
      </c>
      <c r="P1067" s="14" t="s">
        <v>17</v>
      </c>
      <c r="Q1067" s="14" t="s">
        <v>17</v>
      </c>
      <c r="R1067" s="14" t="s">
        <v>17</v>
      </c>
      <c r="S1067" s="14" t="s">
        <v>17</v>
      </c>
    </row>
    <row r="1068" spans="1:19" x14ac:dyDescent="0.2">
      <c r="A1068" t="s">
        <v>143</v>
      </c>
      <c r="B1068" t="s">
        <v>183</v>
      </c>
      <c r="C1068" s="155">
        <v>33161</v>
      </c>
      <c r="D1068" s="155">
        <v>33387</v>
      </c>
      <c r="E1068">
        <v>1991</v>
      </c>
      <c r="F1068">
        <v>1</v>
      </c>
      <c r="G1068">
        <v>1</v>
      </c>
      <c r="H1068">
        <v>17.670000000000002</v>
      </c>
      <c r="I1068">
        <v>2.2989860000000002</v>
      </c>
      <c r="J1068" s="14" t="s">
        <v>17</v>
      </c>
      <c r="K1068" s="14" t="s">
        <v>17</v>
      </c>
      <c r="L1068" s="14" t="s">
        <v>17</v>
      </c>
      <c r="M1068" s="14" t="s">
        <v>17</v>
      </c>
      <c r="N1068" s="14" t="s">
        <v>17</v>
      </c>
      <c r="O1068" s="14" t="s">
        <v>17</v>
      </c>
      <c r="P1068" s="14" t="s">
        <v>17</v>
      </c>
      <c r="Q1068" s="14" t="s">
        <v>17</v>
      </c>
      <c r="R1068" s="14" t="s">
        <v>17</v>
      </c>
      <c r="S1068" s="14" t="s">
        <v>17</v>
      </c>
    </row>
    <row r="1069" spans="1:19" x14ac:dyDescent="0.2">
      <c r="A1069" t="s">
        <v>143</v>
      </c>
      <c r="B1069" t="s">
        <v>183</v>
      </c>
      <c r="C1069" s="155">
        <v>33161</v>
      </c>
      <c r="D1069" s="155">
        <v>33387</v>
      </c>
      <c r="E1069">
        <v>1991</v>
      </c>
      <c r="F1069">
        <v>1</v>
      </c>
      <c r="G1069">
        <v>2</v>
      </c>
      <c r="H1069">
        <v>18.149999999999999</v>
      </c>
      <c r="I1069">
        <v>2.2820019999999999</v>
      </c>
      <c r="J1069" s="14" t="s">
        <v>17</v>
      </c>
      <c r="K1069" s="14" t="s">
        <v>17</v>
      </c>
      <c r="L1069" s="14" t="s">
        <v>17</v>
      </c>
      <c r="M1069" s="14" t="s">
        <v>17</v>
      </c>
      <c r="N1069" s="14" t="s">
        <v>17</v>
      </c>
      <c r="O1069" s="14" t="s">
        <v>17</v>
      </c>
      <c r="P1069" s="14" t="s">
        <v>17</v>
      </c>
      <c r="Q1069" s="14" t="s">
        <v>17</v>
      </c>
      <c r="R1069" s="14" t="s">
        <v>17</v>
      </c>
      <c r="S1069" s="14" t="s">
        <v>17</v>
      </c>
    </row>
    <row r="1070" spans="1:19" x14ac:dyDescent="0.2">
      <c r="A1070" t="s">
        <v>143</v>
      </c>
      <c r="B1070" t="s">
        <v>183</v>
      </c>
      <c r="C1070" s="155">
        <v>33161</v>
      </c>
      <c r="D1070" s="155">
        <v>33387</v>
      </c>
      <c r="E1070">
        <v>1991</v>
      </c>
      <c r="F1070">
        <v>1</v>
      </c>
      <c r="G1070">
        <v>3</v>
      </c>
      <c r="H1070">
        <v>22.51</v>
      </c>
      <c r="I1070">
        <v>2.1810100000000001</v>
      </c>
      <c r="J1070" s="14" t="s">
        <v>17</v>
      </c>
      <c r="K1070" s="14" t="s">
        <v>17</v>
      </c>
      <c r="L1070" s="14" t="s">
        <v>17</v>
      </c>
      <c r="M1070" s="14" t="s">
        <v>17</v>
      </c>
      <c r="N1070" s="14" t="s">
        <v>17</v>
      </c>
      <c r="O1070" s="14" t="s">
        <v>17</v>
      </c>
      <c r="P1070" s="14" t="s">
        <v>17</v>
      </c>
      <c r="Q1070" s="14" t="s">
        <v>17</v>
      </c>
      <c r="R1070" s="14" t="s">
        <v>17</v>
      </c>
      <c r="S1070" s="14" t="s">
        <v>17</v>
      </c>
    </row>
    <row r="1071" spans="1:19" x14ac:dyDescent="0.2">
      <c r="A1071" t="s">
        <v>143</v>
      </c>
      <c r="B1071" t="s">
        <v>183</v>
      </c>
      <c r="C1071" s="155">
        <v>33161</v>
      </c>
      <c r="D1071" s="155">
        <v>33387</v>
      </c>
      <c r="E1071">
        <v>1991</v>
      </c>
      <c r="F1071">
        <v>1</v>
      </c>
      <c r="G1071">
        <v>4</v>
      </c>
      <c r="H1071">
        <v>21.42</v>
      </c>
      <c r="I1071">
        <v>2.0982069999999999</v>
      </c>
      <c r="J1071" s="14" t="s">
        <v>17</v>
      </c>
      <c r="K1071" s="14" t="s">
        <v>17</v>
      </c>
      <c r="L1071" s="14" t="s">
        <v>17</v>
      </c>
      <c r="M1071" s="14" t="s">
        <v>17</v>
      </c>
      <c r="N1071" s="14" t="s">
        <v>17</v>
      </c>
      <c r="O1071" s="14" t="s">
        <v>17</v>
      </c>
      <c r="P1071" s="14" t="s">
        <v>17</v>
      </c>
      <c r="Q1071" s="14" t="s">
        <v>17</v>
      </c>
      <c r="R1071" s="14" t="s">
        <v>17</v>
      </c>
      <c r="S1071" s="14" t="s">
        <v>17</v>
      </c>
    </row>
    <row r="1072" spans="1:19" x14ac:dyDescent="0.2">
      <c r="A1072" t="s">
        <v>143</v>
      </c>
      <c r="B1072" t="s">
        <v>183</v>
      </c>
      <c r="C1072" s="155">
        <v>33161</v>
      </c>
      <c r="D1072" s="155">
        <v>33387</v>
      </c>
      <c r="E1072">
        <v>1991</v>
      </c>
      <c r="F1072">
        <v>1</v>
      </c>
      <c r="G1072">
        <v>5</v>
      </c>
      <c r="H1072">
        <v>24.2</v>
      </c>
      <c r="I1072">
        <v>2.7894549999999998</v>
      </c>
      <c r="J1072" s="14" t="s">
        <v>17</v>
      </c>
      <c r="K1072" s="14" t="s">
        <v>17</v>
      </c>
      <c r="L1072" s="14" t="s">
        <v>17</v>
      </c>
      <c r="M1072" s="14" t="s">
        <v>17</v>
      </c>
      <c r="N1072" s="14" t="s">
        <v>17</v>
      </c>
      <c r="O1072" s="14" t="s">
        <v>17</v>
      </c>
      <c r="P1072" s="14" t="s">
        <v>17</v>
      </c>
      <c r="Q1072" s="14" t="s">
        <v>17</v>
      </c>
      <c r="R1072" s="14" t="s">
        <v>17</v>
      </c>
      <c r="S1072" s="14" t="s">
        <v>17</v>
      </c>
    </row>
    <row r="1073" spans="1:19" x14ac:dyDescent="0.2">
      <c r="A1073" t="s">
        <v>143</v>
      </c>
      <c r="B1073" t="s">
        <v>183</v>
      </c>
      <c r="C1073" s="155">
        <v>33161</v>
      </c>
      <c r="D1073" s="155">
        <v>33387</v>
      </c>
      <c r="E1073">
        <v>1991</v>
      </c>
      <c r="F1073">
        <v>1</v>
      </c>
      <c r="G1073">
        <v>6</v>
      </c>
      <c r="H1073">
        <v>21.78</v>
      </c>
      <c r="I1073">
        <v>2.7412420000000002</v>
      </c>
      <c r="J1073" s="14" t="s">
        <v>17</v>
      </c>
      <c r="K1073" s="14" t="s">
        <v>17</v>
      </c>
      <c r="L1073" s="14" t="s">
        <v>17</v>
      </c>
      <c r="M1073" s="14" t="s">
        <v>17</v>
      </c>
      <c r="N1073" s="14" t="s">
        <v>17</v>
      </c>
      <c r="O1073" s="14" t="s">
        <v>17</v>
      </c>
      <c r="P1073" s="14" t="s">
        <v>17</v>
      </c>
      <c r="Q1073" s="14" t="s">
        <v>17</v>
      </c>
      <c r="R1073" s="14" t="s">
        <v>17</v>
      </c>
      <c r="S1073" s="14" t="s">
        <v>17</v>
      </c>
    </row>
    <row r="1074" spans="1:19" x14ac:dyDescent="0.2">
      <c r="A1074" t="s">
        <v>143</v>
      </c>
      <c r="B1074" t="s">
        <v>183</v>
      </c>
      <c r="C1074" s="155">
        <v>33161</v>
      </c>
      <c r="D1074" s="155">
        <v>33387</v>
      </c>
      <c r="E1074">
        <v>1991</v>
      </c>
      <c r="F1074">
        <v>1</v>
      </c>
      <c r="G1074">
        <v>7</v>
      </c>
      <c r="H1074">
        <v>23.59</v>
      </c>
      <c r="I1074">
        <v>2.9760110000000002</v>
      </c>
      <c r="J1074" s="14" t="s">
        <v>17</v>
      </c>
      <c r="K1074" s="14" t="s">
        <v>17</v>
      </c>
      <c r="L1074" s="14" t="s">
        <v>17</v>
      </c>
      <c r="M1074" s="14" t="s">
        <v>17</v>
      </c>
      <c r="N1074" s="14" t="s">
        <v>17</v>
      </c>
      <c r="O1074" s="14" t="s">
        <v>17</v>
      </c>
      <c r="P1074" s="14" t="s">
        <v>17</v>
      </c>
      <c r="Q1074" s="14" t="s">
        <v>17</v>
      </c>
      <c r="R1074" s="14" t="s">
        <v>17</v>
      </c>
      <c r="S1074" s="14" t="s">
        <v>17</v>
      </c>
    </row>
    <row r="1075" spans="1:19" x14ac:dyDescent="0.2">
      <c r="A1075" t="s">
        <v>143</v>
      </c>
      <c r="B1075" t="s">
        <v>183</v>
      </c>
      <c r="C1075" s="155">
        <v>33161</v>
      </c>
      <c r="D1075" s="155">
        <v>33387</v>
      </c>
      <c r="E1075">
        <v>1991</v>
      </c>
      <c r="F1075">
        <v>1</v>
      </c>
      <c r="G1075">
        <v>8</v>
      </c>
      <c r="H1075">
        <v>27.59</v>
      </c>
      <c r="I1075">
        <v>2.872757</v>
      </c>
      <c r="J1075" s="14" t="s">
        <v>17</v>
      </c>
      <c r="K1075" s="14" t="s">
        <v>17</v>
      </c>
      <c r="L1075" s="14" t="s">
        <v>17</v>
      </c>
      <c r="M1075" s="14" t="s">
        <v>17</v>
      </c>
      <c r="N1075" s="14" t="s">
        <v>17</v>
      </c>
      <c r="O1075" s="14" t="s">
        <v>17</v>
      </c>
      <c r="P1075" s="14" t="s">
        <v>17</v>
      </c>
      <c r="Q1075" s="14" t="s">
        <v>17</v>
      </c>
      <c r="R1075" s="14" t="s">
        <v>17</v>
      </c>
      <c r="S1075" s="14" t="s">
        <v>17</v>
      </c>
    </row>
    <row r="1076" spans="1:19" x14ac:dyDescent="0.2">
      <c r="A1076" t="s">
        <v>143</v>
      </c>
      <c r="B1076" t="s">
        <v>183</v>
      </c>
      <c r="C1076" s="155">
        <v>33161</v>
      </c>
      <c r="D1076" s="155">
        <v>33387</v>
      </c>
      <c r="E1076">
        <v>1991</v>
      </c>
      <c r="F1076">
        <v>1</v>
      </c>
      <c r="G1076">
        <v>9</v>
      </c>
      <c r="H1076">
        <v>23.11</v>
      </c>
      <c r="I1076">
        <v>2.7429739999999998</v>
      </c>
      <c r="J1076" s="14" t="s">
        <v>17</v>
      </c>
      <c r="K1076" s="14" t="s">
        <v>17</v>
      </c>
      <c r="L1076" s="14" t="s">
        <v>17</v>
      </c>
      <c r="M1076" s="14" t="s">
        <v>17</v>
      </c>
      <c r="N1076" s="14" t="s">
        <v>17</v>
      </c>
      <c r="O1076" s="14" t="s">
        <v>17</v>
      </c>
      <c r="P1076" s="14" t="s">
        <v>17</v>
      </c>
      <c r="Q1076" s="14" t="s">
        <v>17</v>
      </c>
      <c r="R1076" s="14" t="s">
        <v>17</v>
      </c>
      <c r="S1076" s="14" t="s">
        <v>17</v>
      </c>
    </row>
    <row r="1077" spans="1:19" x14ac:dyDescent="0.2">
      <c r="A1077" t="s">
        <v>143</v>
      </c>
      <c r="B1077" t="s">
        <v>183</v>
      </c>
      <c r="C1077" s="155">
        <v>33161</v>
      </c>
      <c r="D1077" s="155">
        <v>33387</v>
      </c>
      <c r="E1077">
        <v>1991</v>
      </c>
      <c r="F1077">
        <v>1</v>
      </c>
      <c r="G1077">
        <v>10</v>
      </c>
      <c r="H1077">
        <v>22.51</v>
      </c>
      <c r="I1077">
        <v>2.5905680000000002</v>
      </c>
      <c r="J1077" s="14" t="s">
        <v>17</v>
      </c>
      <c r="K1077" s="14" t="s">
        <v>17</v>
      </c>
      <c r="L1077" s="14" t="s">
        <v>17</v>
      </c>
      <c r="M1077" s="14" t="s">
        <v>17</v>
      </c>
      <c r="N1077" s="14" t="s">
        <v>17</v>
      </c>
      <c r="O1077" s="14" t="s">
        <v>17</v>
      </c>
      <c r="P1077" s="14" t="s">
        <v>17</v>
      </c>
      <c r="Q1077" s="14" t="s">
        <v>17</v>
      </c>
      <c r="R1077" s="14" t="s">
        <v>17</v>
      </c>
      <c r="S1077" s="14" t="s">
        <v>17</v>
      </c>
    </row>
    <row r="1078" spans="1:19" x14ac:dyDescent="0.2">
      <c r="A1078" t="s">
        <v>143</v>
      </c>
      <c r="B1078" t="s">
        <v>183</v>
      </c>
      <c r="C1078" s="155">
        <v>33161</v>
      </c>
      <c r="D1078" s="155">
        <v>33387</v>
      </c>
      <c r="E1078">
        <v>1991</v>
      </c>
      <c r="F1078">
        <v>1</v>
      </c>
      <c r="G1078">
        <v>11</v>
      </c>
      <c r="H1078">
        <v>27.59</v>
      </c>
      <c r="I1078">
        <v>2.7434789999999998</v>
      </c>
      <c r="J1078" s="14" t="s">
        <v>17</v>
      </c>
      <c r="K1078" s="14" t="s">
        <v>17</v>
      </c>
      <c r="L1078" s="14" t="s">
        <v>17</v>
      </c>
      <c r="M1078" s="14" t="s">
        <v>17</v>
      </c>
      <c r="N1078" s="14" t="s">
        <v>17</v>
      </c>
      <c r="O1078" s="14" t="s">
        <v>17</v>
      </c>
      <c r="P1078" s="14" t="s">
        <v>17</v>
      </c>
      <c r="Q1078" s="14" t="s">
        <v>17</v>
      </c>
      <c r="R1078" s="14" t="s">
        <v>17</v>
      </c>
      <c r="S1078" s="14" t="s">
        <v>17</v>
      </c>
    </row>
    <row r="1079" spans="1:19" x14ac:dyDescent="0.2">
      <c r="A1079" t="s">
        <v>143</v>
      </c>
      <c r="B1079" t="s">
        <v>183</v>
      </c>
      <c r="C1079" s="155">
        <v>33161</v>
      </c>
      <c r="D1079" s="155">
        <v>33387</v>
      </c>
      <c r="E1079">
        <v>1991</v>
      </c>
      <c r="F1079">
        <v>1</v>
      </c>
      <c r="G1079">
        <v>12</v>
      </c>
      <c r="H1079">
        <v>23.59</v>
      </c>
      <c r="I1079">
        <v>2.8027190000000002</v>
      </c>
      <c r="J1079" s="14" t="s">
        <v>17</v>
      </c>
      <c r="K1079" s="14" t="s">
        <v>17</v>
      </c>
      <c r="L1079" s="14" t="s">
        <v>17</v>
      </c>
      <c r="M1079" s="14" t="s">
        <v>17</v>
      </c>
      <c r="N1079" s="14" t="s">
        <v>17</v>
      </c>
      <c r="O1079" s="14" t="s">
        <v>17</v>
      </c>
      <c r="P1079" s="14" t="s">
        <v>17</v>
      </c>
      <c r="Q1079" s="14" t="s">
        <v>17</v>
      </c>
      <c r="R1079" s="14" t="s">
        <v>17</v>
      </c>
      <c r="S1079" s="14" t="s">
        <v>17</v>
      </c>
    </row>
    <row r="1080" spans="1:19" x14ac:dyDescent="0.2">
      <c r="A1080" t="s">
        <v>143</v>
      </c>
      <c r="B1080" t="s">
        <v>183</v>
      </c>
      <c r="C1080" s="155">
        <v>33161</v>
      </c>
      <c r="D1080" s="155">
        <v>33387</v>
      </c>
      <c r="E1080">
        <v>1991</v>
      </c>
      <c r="F1080">
        <v>1</v>
      </c>
      <c r="G1080">
        <v>13</v>
      </c>
      <c r="H1080">
        <v>22.38</v>
      </c>
      <c r="I1080">
        <v>3.0597829999999999</v>
      </c>
      <c r="J1080" s="14" t="s">
        <v>17</v>
      </c>
      <c r="K1080" s="14" t="s">
        <v>17</v>
      </c>
      <c r="L1080" s="14" t="s">
        <v>17</v>
      </c>
      <c r="M1080" s="14" t="s">
        <v>17</v>
      </c>
      <c r="N1080" s="14" t="s">
        <v>17</v>
      </c>
      <c r="O1080" s="14" t="s">
        <v>17</v>
      </c>
      <c r="P1080" s="14" t="s">
        <v>17</v>
      </c>
      <c r="Q1080" s="14" t="s">
        <v>17</v>
      </c>
      <c r="R1080" s="14" t="s">
        <v>17</v>
      </c>
      <c r="S1080" s="14" t="s">
        <v>17</v>
      </c>
    </row>
    <row r="1081" spans="1:19" x14ac:dyDescent="0.2">
      <c r="A1081" t="s">
        <v>143</v>
      </c>
      <c r="B1081" t="s">
        <v>183</v>
      </c>
      <c r="C1081" s="155">
        <v>33161</v>
      </c>
      <c r="D1081" s="155">
        <v>33387</v>
      </c>
      <c r="E1081">
        <v>1991</v>
      </c>
      <c r="F1081">
        <v>1</v>
      </c>
      <c r="G1081">
        <v>14</v>
      </c>
      <c r="H1081">
        <v>23.72</v>
      </c>
      <c r="I1081">
        <v>2.6192540000000002</v>
      </c>
      <c r="J1081" s="14" t="s">
        <v>17</v>
      </c>
      <c r="K1081" s="14" t="s">
        <v>17</v>
      </c>
      <c r="L1081" s="14" t="s">
        <v>17</v>
      </c>
      <c r="M1081" s="14" t="s">
        <v>17</v>
      </c>
      <c r="N1081" s="14" t="s">
        <v>17</v>
      </c>
      <c r="O1081" s="14" t="s">
        <v>17</v>
      </c>
      <c r="P1081" s="14" t="s">
        <v>17</v>
      </c>
      <c r="Q1081" s="14" t="s">
        <v>17</v>
      </c>
      <c r="R1081" s="14" t="s">
        <v>17</v>
      </c>
      <c r="S1081" s="14" t="s">
        <v>17</v>
      </c>
    </row>
    <row r="1082" spans="1:19" x14ac:dyDescent="0.2">
      <c r="A1082" t="s">
        <v>143</v>
      </c>
      <c r="B1082" t="s">
        <v>183</v>
      </c>
      <c r="C1082" s="155">
        <v>33161</v>
      </c>
      <c r="D1082" s="155">
        <v>33387</v>
      </c>
      <c r="E1082">
        <v>1991</v>
      </c>
      <c r="F1082">
        <v>2</v>
      </c>
      <c r="G1082">
        <v>1</v>
      </c>
      <c r="H1082">
        <v>18.75</v>
      </c>
      <c r="I1082">
        <v>2.3980589999999999</v>
      </c>
      <c r="J1082" s="14" t="s">
        <v>17</v>
      </c>
      <c r="K1082" s="14" t="s">
        <v>17</v>
      </c>
      <c r="L1082" s="14" t="s">
        <v>17</v>
      </c>
      <c r="M1082" s="14" t="s">
        <v>17</v>
      </c>
      <c r="N1082" s="14" t="s">
        <v>17</v>
      </c>
      <c r="O1082" s="14" t="s">
        <v>17</v>
      </c>
      <c r="P1082" s="14" t="s">
        <v>17</v>
      </c>
      <c r="Q1082" s="14" t="s">
        <v>17</v>
      </c>
      <c r="R1082" s="14" t="s">
        <v>17</v>
      </c>
      <c r="S1082" s="14" t="s">
        <v>17</v>
      </c>
    </row>
    <row r="1083" spans="1:19" x14ac:dyDescent="0.2">
      <c r="A1083" t="s">
        <v>143</v>
      </c>
      <c r="B1083" t="s">
        <v>183</v>
      </c>
      <c r="C1083" s="155">
        <v>33161</v>
      </c>
      <c r="D1083" s="155">
        <v>33387</v>
      </c>
      <c r="E1083">
        <v>1991</v>
      </c>
      <c r="F1083">
        <v>2</v>
      </c>
      <c r="G1083">
        <v>2</v>
      </c>
      <c r="H1083">
        <v>22.99</v>
      </c>
      <c r="I1083">
        <v>2.0276190000000001</v>
      </c>
      <c r="J1083" s="14" t="s">
        <v>17</v>
      </c>
      <c r="K1083" s="14" t="s">
        <v>17</v>
      </c>
      <c r="L1083" s="14" t="s">
        <v>17</v>
      </c>
      <c r="M1083" s="14" t="s">
        <v>17</v>
      </c>
      <c r="N1083" s="14" t="s">
        <v>17</v>
      </c>
      <c r="O1083" s="14" t="s">
        <v>17</v>
      </c>
      <c r="P1083" s="14" t="s">
        <v>17</v>
      </c>
      <c r="Q1083" s="14" t="s">
        <v>17</v>
      </c>
      <c r="R1083" s="14" t="s">
        <v>17</v>
      </c>
      <c r="S1083" s="14" t="s">
        <v>17</v>
      </c>
    </row>
    <row r="1084" spans="1:19" x14ac:dyDescent="0.2">
      <c r="A1084" t="s">
        <v>143</v>
      </c>
      <c r="B1084" t="s">
        <v>183</v>
      </c>
      <c r="C1084" s="155">
        <v>33161</v>
      </c>
      <c r="D1084" s="155">
        <v>33387</v>
      </c>
      <c r="E1084">
        <v>1991</v>
      </c>
      <c r="F1084">
        <v>2</v>
      </c>
      <c r="G1084">
        <v>3</v>
      </c>
      <c r="H1084">
        <v>22.02</v>
      </c>
      <c r="I1084">
        <v>2.115437</v>
      </c>
      <c r="J1084" s="14" t="s">
        <v>17</v>
      </c>
      <c r="K1084" s="14" t="s">
        <v>17</v>
      </c>
      <c r="L1084" s="14" t="s">
        <v>17</v>
      </c>
      <c r="M1084" s="14" t="s">
        <v>17</v>
      </c>
      <c r="N1084" s="14" t="s">
        <v>17</v>
      </c>
      <c r="O1084" s="14" t="s">
        <v>17</v>
      </c>
      <c r="P1084" s="14" t="s">
        <v>17</v>
      </c>
      <c r="Q1084" s="14" t="s">
        <v>17</v>
      </c>
      <c r="R1084" s="14" t="s">
        <v>17</v>
      </c>
      <c r="S1084" s="14" t="s">
        <v>17</v>
      </c>
    </row>
    <row r="1085" spans="1:19" x14ac:dyDescent="0.2">
      <c r="A1085" t="s">
        <v>143</v>
      </c>
      <c r="B1085" t="s">
        <v>183</v>
      </c>
      <c r="C1085" s="155">
        <v>33161</v>
      </c>
      <c r="D1085" s="155">
        <v>33387</v>
      </c>
      <c r="E1085">
        <v>1991</v>
      </c>
      <c r="F1085">
        <v>2</v>
      </c>
      <c r="G1085">
        <v>4</v>
      </c>
      <c r="H1085">
        <v>27.1</v>
      </c>
      <c r="I1085">
        <v>2.335947</v>
      </c>
      <c r="J1085" s="14" t="s">
        <v>17</v>
      </c>
      <c r="K1085" s="14" t="s">
        <v>17</v>
      </c>
      <c r="L1085" s="14" t="s">
        <v>17</v>
      </c>
      <c r="M1085" s="14" t="s">
        <v>17</v>
      </c>
      <c r="N1085" s="14" t="s">
        <v>17</v>
      </c>
      <c r="O1085" s="14" t="s">
        <v>17</v>
      </c>
      <c r="P1085" s="14" t="s">
        <v>17</v>
      </c>
      <c r="Q1085" s="14" t="s">
        <v>17</v>
      </c>
      <c r="R1085" s="14" t="s">
        <v>17</v>
      </c>
      <c r="S1085" s="14" t="s">
        <v>17</v>
      </c>
    </row>
    <row r="1086" spans="1:19" x14ac:dyDescent="0.2">
      <c r="A1086" t="s">
        <v>143</v>
      </c>
      <c r="B1086" t="s">
        <v>183</v>
      </c>
      <c r="C1086" s="155">
        <v>33161</v>
      </c>
      <c r="D1086" s="155">
        <v>33387</v>
      </c>
      <c r="E1086">
        <v>1991</v>
      </c>
      <c r="F1086">
        <v>2</v>
      </c>
      <c r="G1086">
        <v>5</v>
      </c>
      <c r="H1086">
        <v>31.7</v>
      </c>
      <c r="I1086">
        <v>2.5235729999999998</v>
      </c>
      <c r="J1086" s="14" t="s">
        <v>17</v>
      </c>
      <c r="K1086" s="14" t="s">
        <v>17</v>
      </c>
      <c r="L1086" s="14" t="s">
        <v>17</v>
      </c>
      <c r="M1086" s="14" t="s">
        <v>17</v>
      </c>
      <c r="N1086" s="14" t="s">
        <v>17</v>
      </c>
      <c r="O1086" s="14" t="s">
        <v>17</v>
      </c>
      <c r="P1086" s="14" t="s">
        <v>17</v>
      </c>
      <c r="Q1086" s="14" t="s">
        <v>17</v>
      </c>
      <c r="R1086" s="14" t="s">
        <v>17</v>
      </c>
      <c r="S1086" s="14" t="s">
        <v>17</v>
      </c>
    </row>
    <row r="1087" spans="1:19" x14ac:dyDescent="0.2">
      <c r="A1087" t="s">
        <v>143</v>
      </c>
      <c r="B1087" t="s">
        <v>183</v>
      </c>
      <c r="C1087" s="155">
        <v>33161</v>
      </c>
      <c r="D1087" s="155">
        <v>33387</v>
      </c>
      <c r="E1087">
        <v>1991</v>
      </c>
      <c r="F1087">
        <v>2</v>
      </c>
      <c r="G1087">
        <v>6</v>
      </c>
      <c r="H1087">
        <v>31.22</v>
      </c>
      <c r="I1087">
        <v>2.9933079999999999</v>
      </c>
      <c r="J1087" s="14" t="s">
        <v>17</v>
      </c>
      <c r="K1087" s="14" t="s">
        <v>17</v>
      </c>
      <c r="L1087" s="14" t="s">
        <v>17</v>
      </c>
      <c r="M1087" s="14" t="s">
        <v>17</v>
      </c>
      <c r="N1087" s="14" t="s">
        <v>17</v>
      </c>
      <c r="O1087" s="14" t="s">
        <v>17</v>
      </c>
      <c r="P1087" s="14" t="s">
        <v>17</v>
      </c>
      <c r="Q1087" s="14" t="s">
        <v>17</v>
      </c>
      <c r="R1087" s="14" t="s">
        <v>17</v>
      </c>
      <c r="S1087" s="14" t="s">
        <v>17</v>
      </c>
    </row>
    <row r="1088" spans="1:19" x14ac:dyDescent="0.2">
      <c r="A1088" t="s">
        <v>143</v>
      </c>
      <c r="B1088" t="s">
        <v>183</v>
      </c>
      <c r="C1088" s="155">
        <v>33161</v>
      </c>
      <c r="D1088" s="155">
        <v>33387</v>
      </c>
      <c r="E1088">
        <v>1991</v>
      </c>
      <c r="F1088">
        <v>2</v>
      </c>
      <c r="G1088">
        <v>7</v>
      </c>
      <c r="H1088">
        <v>33.03</v>
      </c>
      <c r="I1088">
        <v>2.8281350000000001</v>
      </c>
      <c r="J1088" s="14" t="s">
        <v>17</v>
      </c>
      <c r="K1088" s="14" t="s">
        <v>17</v>
      </c>
      <c r="L1088" s="14" t="s">
        <v>17</v>
      </c>
      <c r="M1088" s="14" t="s">
        <v>17</v>
      </c>
      <c r="N1088" s="14" t="s">
        <v>17</v>
      </c>
      <c r="O1088" s="14" t="s">
        <v>17</v>
      </c>
      <c r="P1088" s="14" t="s">
        <v>17</v>
      </c>
      <c r="Q1088" s="14" t="s">
        <v>17</v>
      </c>
      <c r="R1088" s="14" t="s">
        <v>17</v>
      </c>
      <c r="S1088" s="14" t="s">
        <v>17</v>
      </c>
    </row>
    <row r="1089" spans="1:19" x14ac:dyDescent="0.2">
      <c r="A1089" t="s">
        <v>143</v>
      </c>
      <c r="B1089" t="s">
        <v>183</v>
      </c>
      <c r="C1089" s="155">
        <v>33161</v>
      </c>
      <c r="D1089" s="155">
        <v>33387</v>
      </c>
      <c r="E1089">
        <v>1991</v>
      </c>
      <c r="F1089">
        <v>2</v>
      </c>
      <c r="G1089">
        <v>8</v>
      </c>
      <c r="H1089">
        <v>25.05</v>
      </c>
      <c r="I1089">
        <v>2.8305349999999998</v>
      </c>
      <c r="J1089" s="14" t="s">
        <v>17</v>
      </c>
      <c r="K1089" s="14" t="s">
        <v>17</v>
      </c>
      <c r="L1089" s="14" t="s">
        <v>17</v>
      </c>
      <c r="M1089" s="14" t="s">
        <v>17</v>
      </c>
      <c r="N1089" s="14" t="s">
        <v>17</v>
      </c>
      <c r="O1089" s="14" t="s">
        <v>17</v>
      </c>
      <c r="P1089" s="14" t="s">
        <v>17</v>
      </c>
      <c r="Q1089" s="14" t="s">
        <v>17</v>
      </c>
      <c r="R1089" s="14" t="s">
        <v>17</v>
      </c>
      <c r="S1089" s="14" t="s">
        <v>17</v>
      </c>
    </row>
    <row r="1090" spans="1:19" x14ac:dyDescent="0.2">
      <c r="A1090" t="s">
        <v>143</v>
      </c>
      <c r="B1090" t="s">
        <v>183</v>
      </c>
      <c r="C1090" s="155">
        <v>33161</v>
      </c>
      <c r="D1090" s="155">
        <v>33387</v>
      </c>
      <c r="E1090">
        <v>1991</v>
      </c>
      <c r="F1090">
        <v>2</v>
      </c>
      <c r="G1090">
        <v>9</v>
      </c>
      <c r="H1090">
        <v>30.49</v>
      </c>
      <c r="I1090">
        <v>2.6874180000000001</v>
      </c>
      <c r="J1090" s="14" t="s">
        <v>17</v>
      </c>
      <c r="K1090" s="14" t="s">
        <v>17</v>
      </c>
      <c r="L1090" s="14" t="s">
        <v>17</v>
      </c>
      <c r="M1090" s="14" t="s">
        <v>17</v>
      </c>
      <c r="N1090" s="14" t="s">
        <v>17</v>
      </c>
      <c r="O1090" s="14" t="s">
        <v>17</v>
      </c>
      <c r="P1090" s="14" t="s">
        <v>17</v>
      </c>
      <c r="Q1090" s="14" t="s">
        <v>17</v>
      </c>
      <c r="R1090" s="14" t="s">
        <v>17</v>
      </c>
      <c r="S1090" s="14" t="s">
        <v>17</v>
      </c>
    </row>
    <row r="1091" spans="1:19" x14ac:dyDescent="0.2">
      <c r="A1091" t="s">
        <v>143</v>
      </c>
      <c r="B1091" t="s">
        <v>183</v>
      </c>
      <c r="C1091" s="155">
        <v>33161</v>
      </c>
      <c r="D1091" s="155">
        <v>33387</v>
      </c>
      <c r="E1091">
        <v>1991</v>
      </c>
      <c r="F1091">
        <v>2</v>
      </c>
      <c r="G1091">
        <v>10</v>
      </c>
      <c r="H1091">
        <v>31.82</v>
      </c>
      <c r="I1091">
        <v>2.4440050000000002</v>
      </c>
      <c r="J1091" s="14" t="s">
        <v>17</v>
      </c>
      <c r="K1091" s="14" t="s">
        <v>17</v>
      </c>
      <c r="L1091" s="14" t="s">
        <v>17</v>
      </c>
      <c r="M1091" s="14" t="s">
        <v>17</v>
      </c>
      <c r="N1091" s="14" t="s">
        <v>17</v>
      </c>
      <c r="O1091" s="14" t="s">
        <v>17</v>
      </c>
      <c r="P1091" s="14" t="s">
        <v>17</v>
      </c>
      <c r="Q1091" s="14" t="s">
        <v>17</v>
      </c>
      <c r="R1091" s="14" t="s">
        <v>17</v>
      </c>
      <c r="S1091" s="14" t="s">
        <v>17</v>
      </c>
    </row>
    <row r="1092" spans="1:19" x14ac:dyDescent="0.2">
      <c r="A1092" t="s">
        <v>143</v>
      </c>
      <c r="B1092" t="s">
        <v>183</v>
      </c>
      <c r="C1092" s="155">
        <v>33161</v>
      </c>
      <c r="D1092" s="155">
        <v>33387</v>
      </c>
      <c r="E1092">
        <v>1991</v>
      </c>
      <c r="F1092">
        <v>2</v>
      </c>
      <c r="G1092">
        <v>11</v>
      </c>
      <c r="H1092">
        <v>28.19</v>
      </c>
      <c r="I1092">
        <v>2.583831</v>
      </c>
      <c r="J1092" s="14" t="s">
        <v>17</v>
      </c>
      <c r="K1092" s="14" t="s">
        <v>17</v>
      </c>
      <c r="L1092" s="14" t="s">
        <v>17</v>
      </c>
      <c r="M1092" s="14" t="s">
        <v>17</v>
      </c>
      <c r="N1092" s="14" t="s">
        <v>17</v>
      </c>
      <c r="O1092" s="14" t="s">
        <v>17</v>
      </c>
      <c r="P1092" s="14" t="s">
        <v>17</v>
      </c>
      <c r="Q1092" s="14" t="s">
        <v>17</v>
      </c>
      <c r="R1092" s="14" t="s">
        <v>17</v>
      </c>
      <c r="S1092" s="14" t="s">
        <v>17</v>
      </c>
    </row>
    <row r="1093" spans="1:19" x14ac:dyDescent="0.2">
      <c r="A1093" t="s">
        <v>143</v>
      </c>
      <c r="B1093" t="s">
        <v>183</v>
      </c>
      <c r="C1093" s="155">
        <v>33161</v>
      </c>
      <c r="D1093" s="155">
        <v>33387</v>
      </c>
      <c r="E1093">
        <v>1991</v>
      </c>
      <c r="F1093">
        <v>2</v>
      </c>
      <c r="G1093">
        <v>12</v>
      </c>
      <c r="H1093">
        <v>31.1</v>
      </c>
      <c r="I1093">
        <v>2.7909510000000002</v>
      </c>
      <c r="J1093" s="14" t="s">
        <v>17</v>
      </c>
      <c r="K1093" s="14" t="s">
        <v>17</v>
      </c>
      <c r="L1093" s="14" t="s">
        <v>17</v>
      </c>
      <c r="M1093" s="14" t="s">
        <v>17</v>
      </c>
      <c r="N1093" s="14" t="s">
        <v>17</v>
      </c>
      <c r="O1093" s="14" t="s">
        <v>17</v>
      </c>
      <c r="P1093" s="14" t="s">
        <v>17</v>
      </c>
      <c r="Q1093" s="14" t="s">
        <v>17</v>
      </c>
      <c r="R1093" s="14" t="s">
        <v>17</v>
      </c>
      <c r="S1093" s="14" t="s">
        <v>17</v>
      </c>
    </row>
    <row r="1094" spans="1:19" x14ac:dyDescent="0.2">
      <c r="A1094" t="s">
        <v>143</v>
      </c>
      <c r="B1094" t="s">
        <v>183</v>
      </c>
      <c r="C1094" s="155">
        <v>33161</v>
      </c>
      <c r="D1094" s="155">
        <v>33387</v>
      </c>
      <c r="E1094">
        <v>1991</v>
      </c>
      <c r="F1094">
        <v>2</v>
      </c>
      <c r="G1094">
        <v>13</v>
      </c>
      <c r="H1094">
        <v>30.25</v>
      </c>
      <c r="I1094">
        <v>2.9421339999999998</v>
      </c>
      <c r="J1094" s="14" t="s">
        <v>17</v>
      </c>
      <c r="K1094" s="14" t="s">
        <v>17</v>
      </c>
      <c r="L1094" s="14" t="s">
        <v>17</v>
      </c>
      <c r="M1094" s="14" t="s">
        <v>17</v>
      </c>
      <c r="N1094" s="14" t="s">
        <v>17</v>
      </c>
      <c r="O1094" s="14" t="s">
        <v>17</v>
      </c>
      <c r="P1094" s="14" t="s">
        <v>17</v>
      </c>
      <c r="Q1094" s="14" t="s">
        <v>17</v>
      </c>
      <c r="R1094" s="14" t="s">
        <v>17</v>
      </c>
      <c r="S1094" s="14" t="s">
        <v>17</v>
      </c>
    </row>
    <row r="1095" spans="1:19" x14ac:dyDescent="0.2">
      <c r="A1095" t="s">
        <v>143</v>
      </c>
      <c r="B1095" t="s">
        <v>183</v>
      </c>
      <c r="C1095" s="155">
        <v>33161</v>
      </c>
      <c r="D1095" s="155">
        <v>33387</v>
      </c>
      <c r="E1095">
        <v>1991</v>
      </c>
      <c r="F1095">
        <v>2</v>
      </c>
      <c r="G1095">
        <v>14</v>
      </c>
      <c r="H1095">
        <v>31.58</v>
      </c>
      <c r="I1095">
        <v>2.794333</v>
      </c>
      <c r="J1095" s="14" t="s">
        <v>17</v>
      </c>
      <c r="K1095" s="14" t="s">
        <v>17</v>
      </c>
      <c r="L1095" s="14" t="s">
        <v>17</v>
      </c>
      <c r="M1095" s="14" t="s">
        <v>17</v>
      </c>
      <c r="N1095" s="14" t="s">
        <v>17</v>
      </c>
      <c r="O1095" s="14" t="s">
        <v>17</v>
      </c>
      <c r="P1095" s="14" t="s">
        <v>17</v>
      </c>
      <c r="Q1095" s="14" t="s">
        <v>17</v>
      </c>
      <c r="R1095" s="14" t="s">
        <v>17</v>
      </c>
      <c r="S1095" s="14" t="s">
        <v>17</v>
      </c>
    </row>
    <row r="1096" spans="1:19" x14ac:dyDescent="0.2">
      <c r="A1096" t="s">
        <v>143</v>
      </c>
      <c r="B1096" t="s">
        <v>183</v>
      </c>
      <c r="C1096" s="155">
        <v>33161</v>
      </c>
      <c r="D1096" s="155">
        <v>33387</v>
      </c>
      <c r="E1096">
        <v>1991</v>
      </c>
      <c r="F1096">
        <v>3</v>
      </c>
      <c r="G1096">
        <v>1</v>
      </c>
      <c r="H1096">
        <v>28.8</v>
      </c>
      <c r="I1096">
        <v>2.1472899999999999</v>
      </c>
      <c r="J1096" s="14" t="s">
        <v>17</v>
      </c>
      <c r="K1096" s="14" t="s">
        <v>17</v>
      </c>
      <c r="L1096" s="14" t="s">
        <v>17</v>
      </c>
      <c r="M1096" s="14" t="s">
        <v>17</v>
      </c>
      <c r="N1096" s="14" t="s">
        <v>17</v>
      </c>
      <c r="O1096" s="14" t="s">
        <v>17</v>
      </c>
      <c r="P1096" s="14" t="s">
        <v>17</v>
      </c>
      <c r="Q1096" s="14" t="s">
        <v>17</v>
      </c>
      <c r="R1096" s="14" t="s">
        <v>17</v>
      </c>
      <c r="S1096" s="14" t="s">
        <v>17</v>
      </c>
    </row>
    <row r="1097" spans="1:19" x14ac:dyDescent="0.2">
      <c r="A1097" t="s">
        <v>143</v>
      </c>
      <c r="B1097" t="s">
        <v>183</v>
      </c>
      <c r="C1097" s="155">
        <v>33161</v>
      </c>
      <c r="D1097" s="155">
        <v>33387</v>
      </c>
      <c r="E1097">
        <v>1991</v>
      </c>
      <c r="F1097">
        <v>3</v>
      </c>
      <c r="G1097">
        <v>2</v>
      </c>
      <c r="H1097">
        <v>24.8</v>
      </c>
      <c r="I1097">
        <v>2.102074</v>
      </c>
      <c r="J1097" s="14" t="s">
        <v>17</v>
      </c>
      <c r="K1097" s="14" t="s">
        <v>17</v>
      </c>
      <c r="L1097" s="14" t="s">
        <v>17</v>
      </c>
      <c r="M1097" s="14" t="s">
        <v>17</v>
      </c>
      <c r="N1097" s="14" t="s">
        <v>17</v>
      </c>
      <c r="O1097" s="14" t="s">
        <v>17</v>
      </c>
      <c r="P1097" s="14" t="s">
        <v>17</v>
      </c>
      <c r="Q1097" s="14" t="s">
        <v>17</v>
      </c>
      <c r="R1097" s="14" t="s">
        <v>17</v>
      </c>
      <c r="S1097" s="14" t="s">
        <v>17</v>
      </c>
    </row>
    <row r="1098" spans="1:19" x14ac:dyDescent="0.2">
      <c r="A1098" t="s">
        <v>143</v>
      </c>
      <c r="B1098" t="s">
        <v>183</v>
      </c>
      <c r="C1098" s="155">
        <v>33161</v>
      </c>
      <c r="D1098" s="155">
        <v>33387</v>
      </c>
      <c r="E1098">
        <v>1991</v>
      </c>
      <c r="F1098">
        <v>3</v>
      </c>
      <c r="G1098">
        <v>3</v>
      </c>
      <c r="H1098">
        <v>31.1</v>
      </c>
      <c r="I1098">
        <v>2.1742520000000001</v>
      </c>
      <c r="J1098" s="14" t="s">
        <v>17</v>
      </c>
      <c r="K1098" s="14" t="s">
        <v>17</v>
      </c>
      <c r="L1098" s="14" t="s">
        <v>17</v>
      </c>
      <c r="M1098" s="14" t="s">
        <v>17</v>
      </c>
      <c r="N1098" s="14" t="s">
        <v>17</v>
      </c>
      <c r="O1098" s="14" t="s">
        <v>17</v>
      </c>
      <c r="P1098" s="14" t="s">
        <v>17</v>
      </c>
      <c r="Q1098" s="14" t="s">
        <v>17</v>
      </c>
      <c r="R1098" s="14" t="s">
        <v>17</v>
      </c>
      <c r="S1098" s="14" t="s">
        <v>17</v>
      </c>
    </row>
    <row r="1099" spans="1:19" x14ac:dyDescent="0.2">
      <c r="A1099" t="s">
        <v>143</v>
      </c>
      <c r="B1099" t="s">
        <v>183</v>
      </c>
      <c r="C1099" s="155">
        <v>33161</v>
      </c>
      <c r="D1099" s="155">
        <v>33387</v>
      </c>
      <c r="E1099">
        <v>1991</v>
      </c>
      <c r="F1099">
        <v>3</v>
      </c>
      <c r="G1099">
        <v>4</v>
      </c>
      <c r="H1099">
        <v>31.58</v>
      </c>
      <c r="I1099">
        <v>2.6216919999999999</v>
      </c>
      <c r="J1099" s="14" t="s">
        <v>17</v>
      </c>
      <c r="K1099" s="14" t="s">
        <v>17</v>
      </c>
      <c r="L1099" s="14" t="s">
        <v>17</v>
      </c>
      <c r="M1099" s="14" t="s">
        <v>17</v>
      </c>
      <c r="N1099" s="14" t="s">
        <v>17</v>
      </c>
      <c r="O1099" s="14" t="s">
        <v>17</v>
      </c>
      <c r="P1099" s="14" t="s">
        <v>17</v>
      </c>
      <c r="Q1099" s="14" t="s">
        <v>17</v>
      </c>
      <c r="R1099" s="14" t="s">
        <v>17</v>
      </c>
      <c r="S1099" s="14" t="s">
        <v>17</v>
      </c>
    </row>
    <row r="1100" spans="1:19" x14ac:dyDescent="0.2">
      <c r="A1100" t="s">
        <v>143</v>
      </c>
      <c r="B1100" t="s">
        <v>183</v>
      </c>
      <c r="C1100" s="155">
        <v>33161</v>
      </c>
      <c r="D1100" s="155">
        <v>33387</v>
      </c>
      <c r="E1100">
        <v>1991</v>
      </c>
      <c r="F1100">
        <v>3</v>
      </c>
      <c r="G1100">
        <v>5</v>
      </c>
      <c r="H1100">
        <v>30.01</v>
      </c>
      <c r="I1100">
        <v>2.6724519999999998</v>
      </c>
      <c r="J1100" s="14" t="s">
        <v>17</v>
      </c>
      <c r="K1100" s="14" t="s">
        <v>17</v>
      </c>
      <c r="L1100" s="14" t="s">
        <v>17</v>
      </c>
      <c r="M1100" s="14" t="s">
        <v>17</v>
      </c>
      <c r="N1100" s="14" t="s">
        <v>17</v>
      </c>
      <c r="O1100" s="14" t="s">
        <v>17</v>
      </c>
      <c r="P1100" s="14" t="s">
        <v>17</v>
      </c>
      <c r="Q1100" s="14" t="s">
        <v>17</v>
      </c>
      <c r="R1100" s="14" t="s">
        <v>17</v>
      </c>
      <c r="S1100" s="14" t="s">
        <v>17</v>
      </c>
    </row>
    <row r="1101" spans="1:19" x14ac:dyDescent="0.2">
      <c r="A1101" t="s">
        <v>143</v>
      </c>
      <c r="B1101" t="s">
        <v>183</v>
      </c>
      <c r="C1101" s="155">
        <v>33161</v>
      </c>
      <c r="D1101" s="155">
        <v>33387</v>
      </c>
      <c r="E1101">
        <v>1991</v>
      </c>
      <c r="F1101">
        <v>3</v>
      </c>
      <c r="G1101">
        <v>6</v>
      </c>
      <c r="H1101">
        <v>32.67</v>
      </c>
      <c r="I1101">
        <v>2.9781029999999999</v>
      </c>
      <c r="J1101" s="14" t="s">
        <v>17</v>
      </c>
      <c r="K1101" s="14" t="s">
        <v>17</v>
      </c>
      <c r="L1101" s="14" t="s">
        <v>17</v>
      </c>
      <c r="M1101" s="14" t="s">
        <v>17</v>
      </c>
      <c r="N1101" s="14" t="s">
        <v>17</v>
      </c>
      <c r="O1101" s="14" t="s">
        <v>17</v>
      </c>
      <c r="P1101" s="14" t="s">
        <v>17</v>
      </c>
      <c r="Q1101" s="14" t="s">
        <v>17</v>
      </c>
      <c r="R1101" s="14" t="s">
        <v>17</v>
      </c>
      <c r="S1101" s="14" t="s">
        <v>17</v>
      </c>
    </row>
    <row r="1102" spans="1:19" x14ac:dyDescent="0.2">
      <c r="A1102" t="s">
        <v>143</v>
      </c>
      <c r="B1102" t="s">
        <v>183</v>
      </c>
      <c r="C1102" s="155">
        <v>33161</v>
      </c>
      <c r="D1102" s="155">
        <v>33387</v>
      </c>
      <c r="E1102">
        <v>1991</v>
      </c>
      <c r="F1102">
        <v>3</v>
      </c>
      <c r="G1102">
        <v>7</v>
      </c>
      <c r="H1102">
        <v>29.52</v>
      </c>
      <c r="I1102">
        <v>2.8672770000000001</v>
      </c>
      <c r="J1102" s="14" t="s">
        <v>17</v>
      </c>
      <c r="K1102" s="14" t="s">
        <v>17</v>
      </c>
      <c r="L1102" s="14" t="s">
        <v>17</v>
      </c>
      <c r="M1102" s="14" t="s">
        <v>17</v>
      </c>
      <c r="N1102" s="14" t="s">
        <v>17</v>
      </c>
      <c r="O1102" s="14" t="s">
        <v>17</v>
      </c>
      <c r="P1102" s="14" t="s">
        <v>17</v>
      </c>
      <c r="Q1102" s="14" t="s">
        <v>17</v>
      </c>
      <c r="R1102" s="14" t="s">
        <v>17</v>
      </c>
      <c r="S1102" s="14" t="s">
        <v>17</v>
      </c>
    </row>
    <row r="1103" spans="1:19" x14ac:dyDescent="0.2">
      <c r="A1103" t="s">
        <v>143</v>
      </c>
      <c r="B1103" t="s">
        <v>183</v>
      </c>
      <c r="C1103" s="155">
        <v>33161</v>
      </c>
      <c r="D1103" s="155">
        <v>33387</v>
      </c>
      <c r="E1103">
        <v>1991</v>
      </c>
      <c r="F1103">
        <v>3</v>
      </c>
      <c r="G1103">
        <v>8</v>
      </c>
      <c r="H1103">
        <v>32.67</v>
      </c>
      <c r="I1103">
        <v>2.8409059999999999</v>
      </c>
      <c r="J1103" s="14" t="s">
        <v>17</v>
      </c>
      <c r="K1103" s="14" t="s">
        <v>17</v>
      </c>
      <c r="L1103" s="14" t="s">
        <v>17</v>
      </c>
      <c r="M1103" s="14" t="s">
        <v>17</v>
      </c>
      <c r="N1103" s="14" t="s">
        <v>17</v>
      </c>
      <c r="O1103" s="14" t="s">
        <v>17</v>
      </c>
      <c r="P1103" s="14" t="s">
        <v>17</v>
      </c>
      <c r="Q1103" s="14" t="s">
        <v>17</v>
      </c>
      <c r="R1103" s="14" t="s">
        <v>17</v>
      </c>
      <c r="S1103" s="14" t="s">
        <v>17</v>
      </c>
    </row>
    <row r="1104" spans="1:19" x14ac:dyDescent="0.2">
      <c r="A1104" t="s">
        <v>143</v>
      </c>
      <c r="B1104" t="s">
        <v>183</v>
      </c>
      <c r="C1104" s="155">
        <v>33161</v>
      </c>
      <c r="D1104" s="155">
        <v>33387</v>
      </c>
      <c r="E1104">
        <v>1991</v>
      </c>
      <c r="F1104">
        <v>3</v>
      </c>
      <c r="G1104">
        <v>9</v>
      </c>
      <c r="H1104">
        <v>28.92</v>
      </c>
      <c r="I1104">
        <v>2.5986790000000002</v>
      </c>
      <c r="J1104" s="14" t="s">
        <v>17</v>
      </c>
      <c r="K1104" s="14" t="s">
        <v>17</v>
      </c>
      <c r="L1104" s="14" t="s">
        <v>17</v>
      </c>
      <c r="M1104" s="14" t="s">
        <v>17</v>
      </c>
      <c r="N1104" s="14" t="s">
        <v>17</v>
      </c>
      <c r="O1104" s="14" t="s">
        <v>17</v>
      </c>
      <c r="P1104" s="14" t="s">
        <v>17</v>
      </c>
      <c r="Q1104" s="14" t="s">
        <v>17</v>
      </c>
      <c r="R1104" s="14" t="s">
        <v>17</v>
      </c>
      <c r="S1104" s="14" t="s">
        <v>17</v>
      </c>
    </row>
    <row r="1105" spans="1:19" x14ac:dyDescent="0.2">
      <c r="A1105" t="s">
        <v>143</v>
      </c>
      <c r="B1105" t="s">
        <v>183</v>
      </c>
      <c r="C1105" s="155">
        <v>33161</v>
      </c>
      <c r="D1105" s="155">
        <v>33387</v>
      </c>
      <c r="E1105">
        <v>1991</v>
      </c>
      <c r="F1105">
        <v>3</v>
      </c>
      <c r="G1105">
        <v>10</v>
      </c>
      <c r="H1105">
        <v>33.270000000000003</v>
      </c>
      <c r="I1105">
        <v>2.5803410000000002</v>
      </c>
      <c r="J1105" s="14" t="s">
        <v>17</v>
      </c>
      <c r="K1105" s="14" t="s">
        <v>17</v>
      </c>
      <c r="L1105" s="14" t="s">
        <v>17</v>
      </c>
      <c r="M1105" s="14" t="s">
        <v>17</v>
      </c>
      <c r="N1105" s="14" t="s">
        <v>17</v>
      </c>
      <c r="O1105" s="14" t="s">
        <v>17</v>
      </c>
      <c r="P1105" s="14" t="s">
        <v>17</v>
      </c>
      <c r="Q1105" s="14" t="s">
        <v>17</v>
      </c>
      <c r="R1105" s="14" t="s">
        <v>17</v>
      </c>
      <c r="S1105" s="14" t="s">
        <v>17</v>
      </c>
    </row>
    <row r="1106" spans="1:19" x14ac:dyDescent="0.2">
      <c r="A1106" t="s">
        <v>143</v>
      </c>
      <c r="B1106" t="s">
        <v>183</v>
      </c>
      <c r="C1106" s="155">
        <v>33161</v>
      </c>
      <c r="D1106" s="155">
        <v>33387</v>
      </c>
      <c r="E1106">
        <v>1991</v>
      </c>
      <c r="F1106">
        <v>3</v>
      </c>
      <c r="G1106">
        <v>11</v>
      </c>
      <c r="H1106">
        <v>32.31</v>
      </c>
      <c r="I1106">
        <v>2.9014000000000002</v>
      </c>
      <c r="J1106" s="14" t="s">
        <v>17</v>
      </c>
      <c r="K1106" s="14" t="s">
        <v>17</v>
      </c>
      <c r="L1106" s="14" t="s">
        <v>17</v>
      </c>
      <c r="M1106" s="14" t="s">
        <v>17</v>
      </c>
      <c r="N1106" s="14" t="s">
        <v>17</v>
      </c>
      <c r="O1106" s="14" t="s">
        <v>17</v>
      </c>
      <c r="P1106" s="14" t="s">
        <v>17</v>
      </c>
      <c r="Q1106" s="14" t="s">
        <v>17</v>
      </c>
      <c r="R1106" s="14" t="s">
        <v>17</v>
      </c>
      <c r="S1106" s="14" t="s">
        <v>17</v>
      </c>
    </row>
    <row r="1107" spans="1:19" x14ac:dyDescent="0.2">
      <c r="A1107" t="s">
        <v>143</v>
      </c>
      <c r="B1107" t="s">
        <v>183</v>
      </c>
      <c r="C1107" s="155">
        <v>33161</v>
      </c>
      <c r="D1107" s="155">
        <v>33387</v>
      </c>
      <c r="E1107">
        <v>1991</v>
      </c>
      <c r="F1107">
        <v>3</v>
      </c>
      <c r="G1107">
        <v>12</v>
      </c>
      <c r="H1107">
        <v>30.61</v>
      </c>
      <c r="I1107">
        <v>2.533423</v>
      </c>
      <c r="J1107" s="14" t="s">
        <v>17</v>
      </c>
      <c r="K1107" s="14" t="s">
        <v>17</v>
      </c>
      <c r="L1107" s="14" t="s">
        <v>17</v>
      </c>
      <c r="M1107" s="14" t="s">
        <v>17</v>
      </c>
      <c r="N1107" s="14" t="s">
        <v>17</v>
      </c>
      <c r="O1107" s="14" t="s">
        <v>17</v>
      </c>
      <c r="P1107" s="14" t="s">
        <v>17</v>
      </c>
      <c r="Q1107" s="14" t="s">
        <v>17</v>
      </c>
      <c r="R1107" s="14" t="s">
        <v>17</v>
      </c>
      <c r="S1107" s="14" t="s">
        <v>17</v>
      </c>
    </row>
    <row r="1108" spans="1:19" x14ac:dyDescent="0.2">
      <c r="A1108" t="s">
        <v>143</v>
      </c>
      <c r="B1108" t="s">
        <v>183</v>
      </c>
      <c r="C1108" s="155">
        <v>33161</v>
      </c>
      <c r="D1108" s="155">
        <v>33387</v>
      </c>
      <c r="E1108">
        <v>1991</v>
      </c>
      <c r="F1108">
        <v>3</v>
      </c>
      <c r="G1108">
        <v>13</v>
      </c>
      <c r="H1108">
        <v>26.26</v>
      </c>
      <c r="I1108">
        <v>3.3025000000000002</v>
      </c>
      <c r="J1108" s="14" t="s">
        <v>17</v>
      </c>
      <c r="K1108" s="14" t="s">
        <v>17</v>
      </c>
      <c r="L1108" s="14" t="s">
        <v>17</v>
      </c>
      <c r="M1108" s="14" t="s">
        <v>17</v>
      </c>
      <c r="N1108" s="14" t="s">
        <v>17</v>
      </c>
      <c r="O1108" s="14" t="s">
        <v>17</v>
      </c>
      <c r="P1108" s="14" t="s">
        <v>17</v>
      </c>
      <c r="Q1108" s="14" t="s">
        <v>17</v>
      </c>
      <c r="R1108" s="14" t="s">
        <v>17</v>
      </c>
      <c r="S1108" s="14" t="s">
        <v>17</v>
      </c>
    </row>
    <row r="1109" spans="1:19" x14ac:dyDescent="0.2">
      <c r="A1109" t="s">
        <v>143</v>
      </c>
      <c r="B1109" t="s">
        <v>183</v>
      </c>
      <c r="C1109" s="155">
        <v>33161</v>
      </c>
      <c r="D1109" s="155">
        <v>33387</v>
      </c>
      <c r="E1109">
        <v>1991</v>
      </c>
      <c r="F1109">
        <v>3</v>
      </c>
      <c r="G1109">
        <v>14</v>
      </c>
      <c r="H1109">
        <v>33.4</v>
      </c>
      <c r="I1109">
        <v>2.388522</v>
      </c>
      <c r="J1109" s="14" t="s">
        <v>17</v>
      </c>
      <c r="K1109" s="14" t="s">
        <v>17</v>
      </c>
      <c r="L1109" s="14" t="s">
        <v>17</v>
      </c>
      <c r="M1109" s="14" t="s">
        <v>17</v>
      </c>
      <c r="N1109" s="14" t="s">
        <v>17</v>
      </c>
      <c r="O1109" s="14" t="s">
        <v>17</v>
      </c>
      <c r="P1109" s="14" t="s">
        <v>17</v>
      </c>
      <c r="Q1109" s="14" t="s">
        <v>17</v>
      </c>
      <c r="R1109" s="14" t="s">
        <v>17</v>
      </c>
      <c r="S1109" s="14" t="s">
        <v>17</v>
      </c>
    </row>
    <row r="1110" spans="1:19" x14ac:dyDescent="0.2">
      <c r="A1110" t="s">
        <v>143</v>
      </c>
      <c r="B1110" t="s">
        <v>183</v>
      </c>
      <c r="C1110" s="155">
        <v>33161</v>
      </c>
      <c r="D1110" s="155">
        <v>33387</v>
      </c>
      <c r="E1110">
        <v>1991</v>
      </c>
      <c r="F1110">
        <v>4</v>
      </c>
      <c r="G1110">
        <v>1</v>
      </c>
      <c r="H1110">
        <v>28.43</v>
      </c>
      <c r="I1110">
        <v>2.1346750000000001</v>
      </c>
      <c r="J1110" s="14" t="s">
        <v>17</v>
      </c>
      <c r="K1110" s="14" t="s">
        <v>17</v>
      </c>
      <c r="L1110" s="14" t="s">
        <v>17</v>
      </c>
      <c r="M1110" s="14" t="s">
        <v>17</v>
      </c>
      <c r="N1110" s="14" t="s">
        <v>17</v>
      </c>
      <c r="O1110" s="14" t="s">
        <v>17</v>
      </c>
      <c r="P1110" s="14" t="s">
        <v>17</v>
      </c>
      <c r="Q1110" s="14" t="s">
        <v>17</v>
      </c>
      <c r="R1110" s="14" t="s">
        <v>17</v>
      </c>
      <c r="S1110" s="14" t="s">
        <v>17</v>
      </c>
    </row>
    <row r="1111" spans="1:19" x14ac:dyDescent="0.2">
      <c r="A1111" t="s">
        <v>143</v>
      </c>
      <c r="B1111" t="s">
        <v>183</v>
      </c>
      <c r="C1111" s="155">
        <v>33161</v>
      </c>
      <c r="D1111" s="155">
        <v>33387</v>
      </c>
      <c r="E1111">
        <v>1991</v>
      </c>
      <c r="F1111">
        <v>4</v>
      </c>
      <c r="G1111">
        <v>2</v>
      </c>
      <c r="H1111">
        <v>24.68</v>
      </c>
      <c r="I1111">
        <v>2.1778309999999999</v>
      </c>
      <c r="J1111" s="14" t="s">
        <v>17</v>
      </c>
      <c r="K1111" s="14" t="s">
        <v>17</v>
      </c>
      <c r="L1111" s="14" t="s">
        <v>17</v>
      </c>
      <c r="M1111" s="14" t="s">
        <v>17</v>
      </c>
      <c r="N1111" s="14" t="s">
        <v>17</v>
      </c>
      <c r="O1111" s="14" t="s">
        <v>17</v>
      </c>
      <c r="P1111" s="14" t="s">
        <v>17</v>
      </c>
      <c r="Q1111" s="14" t="s">
        <v>17</v>
      </c>
      <c r="R1111" s="14" t="s">
        <v>17</v>
      </c>
      <c r="S1111" s="14" t="s">
        <v>17</v>
      </c>
    </row>
    <row r="1112" spans="1:19" x14ac:dyDescent="0.2">
      <c r="A1112" t="s">
        <v>143</v>
      </c>
      <c r="B1112" t="s">
        <v>183</v>
      </c>
      <c r="C1112" s="155">
        <v>33161</v>
      </c>
      <c r="D1112" s="155">
        <v>33387</v>
      </c>
      <c r="E1112">
        <v>1991</v>
      </c>
      <c r="F1112">
        <v>4</v>
      </c>
      <c r="G1112">
        <v>3</v>
      </c>
      <c r="H1112">
        <v>33.15</v>
      </c>
      <c r="I1112">
        <v>2.2674089999999998</v>
      </c>
      <c r="J1112" s="14" t="s">
        <v>17</v>
      </c>
      <c r="K1112" s="14" t="s">
        <v>17</v>
      </c>
      <c r="L1112" s="14" t="s">
        <v>17</v>
      </c>
      <c r="M1112" s="14" t="s">
        <v>17</v>
      </c>
      <c r="N1112" s="14" t="s">
        <v>17</v>
      </c>
      <c r="O1112" s="14" t="s">
        <v>17</v>
      </c>
      <c r="P1112" s="14" t="s">
        <v>17</v>
      </c>
      <c r="Q1112" s="14" t="s">
        <v>17</v>
      </c>
      <c r="R1112" s="14" t="s">
        <v>17</v>
      </c>
      <c r="S1112" s="14" t="s">
        <v>17</v>
      </c>
    </row>
    <row r="1113" spans="1:19" x14ac:dyDescent="0.2">
      <c r="A1113" t="s">
        <v>143</v>
      </c>
      <c r="B1113" t="s">
        <v>183</v>
      </c>
      <c r="C1113" s="155">
        <v>33161</v>
      </c>
      <c r="D1113" s="155">
        <v>33387</v>
      </c>
      <c r="E1113">
        <v>1991</v>
      </c>
      <c r="F1113">
        <v>4</v>
      </c>
      <c r="G1113">
        <v>4</v>
      </c>
      <c r="H1113">
        <v>32.43</v>
      </c>
      <c r="I1113">
        <v>2.489169</v>
      </c>
      <c r="J1113" s="14" t="s">
        <v>17</v>
      </c>
      <c r="K1113" s="14" t="s">
        <v>17</v>
      </c>
      <c r="L1113" s="14" t="s">
        <v>17</v>
      </c>
      <c r="M1113" s="14" t="s">
        <v>17</v>
      </c>
      <c r="N1113" s="14" t="s">
        <v>17</v>
      </c>
      <c r="O1113" s="14" t="s">
        <v>17</v>
      </c>
      <c r="P1113" s="14" t="s">
        <v>17</v>
      </c>
      <c r="Q1113" s="14" t="s">
        <v>17</v>
      </c>
      <c r="R1113" s="14" t="s">
        <v>17</v>
      </c>
      <c r="S1113" s="14" t="s">
        <v>17</v>
      </c>
    </row>
    <row r="1114" spans="1:19" x14ac:dyDescent="0.2">
      <c r="A1114" t="s">
        <v>143</v>
      </c>
      <c r="B1114" t="s">
        <v>183</v>
      </c>
      <c r="C1114" s="155">
        <v>33161</v>
      </c>
      <c r="D1114" s="155">
        <v>33387</v>
      </c>
      <c r="E1114">
        <v>1991</v>
      </c>
      <c r="F1114">
        <v>4</v>
      </c>
      <c r="G1114">
        <v>5</v>
      </c>
      <c r="H1114">
        <v>30.01</v>
      </c>
      <c r="I1114">
        <v>2.9199099999999998</v>
      </c>
      <c r="J1114" s="14" t="s">
        <v>17</v>
      </c>
      <c r="K1114" s="14" t="s">
        <v>17</v>
      </c>
      <c r="L1114" s="14" t="s">
        <v>17</v>
      </c>
      <c r="M1114" s="14" t="s">
        <v>17</v>
      </c>
      <c r="N1114" s="14" t="s">
        <v>17</v>
      </c>
      <c r="O1114" s="14" t="s">
        <v>17</v>
      </c>
      <c r="P1114" s="14" t="s">
        <v>17</v>
      </c>
      <c r="Q1114" s="14" t="s">
        <v>17</v>
      </c>
      <c r="R1114" s="14" t="s">
        <v>17</v>
      </c>
      <c r="S1114" s="14" t="s">
        <v>17</v>
      </c>
    </row>
    <row r="1115" spans="1:19" x14ac:dyDescent="0.2">
      <c r="A1115" t="s">
        <v>143</v>
      </c>
      <c r="B1115" t="s">
        <v>183</v>
      </c>
      <c r="C1115" s="155">
        <v>33161</v>
      </c>
      <c r="D1115" s="155">
        <v>33387</v>
      </c>
      <c r="E1115">
        <v>1991</v>
      </c>
      <c r="F1115">
        <v>4</v>
      </c>
      <c r="G1115">
        <v>6</v>
      </c>
      <c r="H1115">
        <v>25.65</v>
      </c>
      <c r="I1115">
        <v>3.1612149999999999</v>
      </c>
      <c r="J1115" s="14" t="s">
        <v>17</v>
      </c>
      <c r="K1115" s="14" t="s">
        <v>17</v>
      </c>
      <c r="L1115" s="14" t="s">
        <v>17</v>
      </c>
      <c r="M1115" s="14" t="s">
        <v>17</v>
      </c>
      <c r="N1115" s="14" t="s">
        <v>17</v>
      </c>
      <c r="O1115" s="14" t="s">
        <v>17</v>
      </c>
      <c r="P1115" s="14" t="s">
        <v>17</v>
      </c>
      <c r="Q1115" s="14" t="s">
        <v>17</v>
      </c>
      <c r="R1115" s="14" t="s">
        <v>17</v>
      </c>
      <c r="S1115" s="14" t="s">
        <v>17</v>
      </c>
    </row>
    <row r="1116" spans="1:19" x14ac:dyDescent="0.2">
      <c r="A1116" t="s">
        <v>143</v>
      </c>
      <c r="B1116" t="s">
        <v>183</v>
      </c>
      <c r="C1116" s="155">
        <v>33161</v>
      </c>
      <c r="D1116" s="155">
        <v>33387</v>
      </c>
      <c r="E1116">
        <v>1991</v>
      </c>
      <c r="F1116">
        <v>4</v>
      </c>
      <c r="G1116">
        <v>7</v>
      </c>
      <c r="H1116">
        <v>31.82</v>
      </c>
      <c r="I1116">
        <v>3.084813</v>
      </c>
      <c r="J1116" s="14" t="s">
        <v>17</v>
      </c>
      <c r="K1116" s="14" t="s">
        <v>17</v>
      </c>
      <c r="L1116" s="14" t="s">
        <v>17</v>
      </c>
      <c r="M1116" s="14" t="s">
        <v>17</v>
      </c>
      <c r="N1116" s="14" t="s">
        <v>17</v>
      </c>
      <c r="O1116" s="14" t="s">
        <v>17</v>
      </c>
      <c r="P1116" s="14" t="s">
        <v>17</v>
      </c>
      <c r="Q1116" s="14" t="s">
        <v>17</v>
      </c>
      <c r="R1116" s="14" t="s">
        <v>17</v>
      </c>
      <c r="S1116" s="14" t="s">
        <v>17</v>
      </c>
    </row>
    <row r="1117" spans="1:19" x14ac:dyDescent="0.2">
      <c r="A1117" t="s">
        <v>143</v>
      </c>
      <c r="B1117" t="s">
        <v>183</v>
      </c>
      <c r="C1117" s="155">
        <v>33161</v>
      </c>
      <c r="D1117" s="155">
        <v>33387</v>
      </c>
      <c r="E1117">
        <v>1991</v>
      </c>
      <c r="F1117">
        <v>4</v>
      </c>
      <c r="G1117">
        <v>8</v>
      </c>
      <c r="H1117">
        <v>33.76</v>
      </c>
      <c r="I1117">
        <v>2.7630880000000002</v>
      </c>
      <c r="J1117" s="14" t="s">
        <v>17</v>
      </c>
      <c r="K1117" s="14" t="s">
        <v>17</v>
      </c>
      <c r="L1117" s="14" t="s">
        <v>17</v>
      </c>
      <c r="M1117" s="14" t="s">
        <v>17</v>
      </c>
      <c r="N1117" s="14" t="s">
        <v>17</v>
      </c>
      <c r="O1117" s="14" t="s">
        <v>17</v>
      </c>
      <c r="P1117" s="14" t="s">
        <v>17</v>
      </c>
      <c r="Q1117" s="14" t="s">
        <v>17</v>
      </c>
      <c r="R1117" s="14" t="s">
        <v>17</v>
      </c>
      <c r="S1117" s="14" t="s">
        <v>17</v>
      </c>
    </row>
    <row r="1118" spans="1:19" x14ac:dyDescent="0.2">
      <c r="A1118" t="s">
        <v>143</v>
      </c>
      <c r="B1118" t="s">
        <v>183</v>
      </c>
      <c r="C1118" s="155">
        <v>33161</v>
      </c>
      <c r="D1118" s="155">
        <v>33387</v>
      </c>
      <c r="E1118">
        <v>1991</v>
      </c>
      <c r="F1118">
        <v>4</v>
      </c>
      <c r="G1118">
        <v>9</v>
      </c>
      <c r="H1118">
        <v>33.880000000000003</v>
      </c>
      <c r="I1118">
        <v>2.6230790000000002</v>
      </c>
      <c r="J1118" s="14" t="s">
        <v>17</v>
      </c>
      <c r="K1118" s="14" t="s">
        <v>17</v>
      </c>
      <c r="L1118" s="14" t="s">
        <v>17</v>
      </c>
      <c r="M1118" s="14" t="s">
        <v>17</v>
      </c>
      <c r="N1118" s="14" t="s">
        <v>17</v>
      </c>
      <c r="O1118" s="14" t="s">
        <v>17</v>
      </c>
      <c r="P1118" s="14" t="s">
        <v>17</v>
      </c>
      <c r="Q1118" s="14" t="s">
        <v>17</v>
      </c>
      <c r="R1118" s="14" t="s">
        <v>17</v>
      </c>
      <c r="S1118" s="14" t="s">
        <v>17</v>
      </c>
    </row>
    <row r="1119" spans="1:19" x14ac:dyDescent="0.2">
      <c r="A1119" t="s">
        <v>143</v>
      </c>
      <c r="B1119" t="s">
        <v>183</v>
      </c>
      <c r="C1119" s="155">
        <v>33161</v>
      </c>
      <c r="D1119" s="155">
        <v>33387</v>
      </c>
      <c r="E1119">
        <v>1991</v>
      </c>
      <c r="F1119">
        <v>4</v>
      </c>
      <c r="G1119">
        <v>10</v>
      </c>
      <c r="H1119">
        <v>29.52</v>
      </c>
      <c r="I1119">
        <v>2.5599319999999999</v>
      </c>
      <c r="J1119" s="14" t="s">
        <v>17</v>
      </c>
      <c r="K1119" s="14" t="s">
        <v>17</v>
      </c>
      <c r="L1119" s="14" t="s">
        <v>17</v>
      </c>
      <c r="M1119" s="14" t="s">
        <v>17</v>
      </c>
      <c r="N1119" s="14" t="s">
        <v>17</v>
      </c>
      <c r="O1119" s="14" t="s">
        <v>17</v>
      </c>
      <c r="P1119" s="14" t="s">
        <v>17</v>
      </c>
      <c r="Q1119" s="14" t="s">
        <v>17</v>
      </c>
      <c r="R1119" s="14" t="s">
        <v>17</v>
      </c>
      <c r="S1119" s="14" t="s">
        <v>17</v>
      </c>
    </row>
    <row r="1120" spans="1:19" x14ac:dyDescent="0.2">
      <c r="A1120" t="s">
        <v>143</v>
      </c>
      <c r="B1120" t="s">
        <v>183</v>
      </c>
      <c r="C1120" s="155">
        <v>33161</v>
      </c>
      <c r="D1120" s="155">
        <v>33387</v>
      </c>
      <c r="E1120">
        <v>1991</v>
      </c>
      <c r="F1120">
        <v>4</v>
      </c>
      <c r="G1120">
        <v>11</v>
      </c>
      <c r="H1120">
        <v>33.270000000000003</v>
      </c>
      <c r="I1120">
        <v>2.3829530000000001</v>
      </c>
      <c r="J1120" s="14" t="s">
        <v>17</v>
      </c>
      <c r="K1120" s="14" t="s">
        <v>17</v>
      </c>
      <c r="L1120" s="14" t="s">
        <v>17</v>
      </c>
      <c r="M1120" s="14" t="s">
        <v>17</v>
      </c>
      <c r="N1120" s="14" t="s">
        <v>17</v>
      </c>
      <c r="O1120" s="14" t="s">
        <v>17</v>
      </c>
      <c r="P1120" s="14" t="s">
        <v>17</v>
      </c>
      <c r="Q1120" s="14" t="s">
        <v>17</v>
      </c>
      <c r="R1120" s="14" t="s">
        <v>17</v>
      </c>
      <c r="S1120" s="14" t="s">
        <v>17</v>
      </c>
    </row>
    <row r="1121" spans="1:19" x14ac:dyDescent="0.2">
      <c r="A1121" t="s">
        <v>143</v>
      </c>
      <c r="B1121" t="s">
        <v>183</v>
      </c>
      <c r="C1121" s="155">
        <v>33161</v>
      </c>
      <c r="D1121" s="155">
        <v>33387</v>
      </c>
      <c r="E1121">
        <v>1991</v>
      </c>
      <c r="F1121">
        <v>4</v>
      </c>
      <c r="G1121">
        <v>12</v>
      </c>
      <c r="H1121">
        <v>33.76</v>
      </c>
      <c r="I1121">
        <v>2.4241299999999999</v>
      </c>
      <c r="J1121" s="14" t="s">
        <v>17</v>
      </c>
      <c r="K1121" s="14" t="s">
        <v>17</v>
      </c>
      <c r="L1121" s="14" t="s">
        <v>17</v>
      </c>
      <c r="M1121" s="14" t="s">
        <v>17</v>
      </c>
      <c r="N1121" s="14" t="s">
        <v>17</v>
      </c>
      <c r="O1121" s="14" t="s">
        <v>17</v>
      </c>
      <c r="P1121" s="14" t="s">
        <v>17</v>
      </c>
      <c r="Q1121" s="14" t="s">
        <v>17</v>
      </c>
      <c r="R1121" s="14" t="s">
        <v>17</v>
      </c>
      <c r="S1121" s="14" t="s">
        <v>17</v>
      </c>
    </row>
    <row r="1122" spans="1:19" x14ac:dyDescent="0.2">
      <c r="A1122" t="s">
        <v>143</v>
      </c>
      <c r="B1122" t="s">
        <v>183</v>
      </c>
      <c r="C1122" s="155">
        <v>33161</v>
      </c>
      <c r="D1122" s="155">
        <v>33387</v>
      </c>
      <c r="E1122">
        <v>1991</v>
      </c>
      <c r="F1122">
        <v>4</v>
      </c>
      <c r="G1122">
        <v>13</v>
      </c>
      <c r="H1122">
        <v>26.86</v>
      </c>
      <c r="I1122">
        <v>2.9183569999999999</v>
      </c>
      <c r="J1122" s="14" t="s">
        <v>17</v>
      </c>
      <c r="K1122" s="14" t="s">
        <v>17</v>
      </c>
      <c r="L1122" s="14" t="s">
        <v>17</v>
      </c>
      <c r="M1122" s="14" t="s">
        <v>17</v>
      </c>
      <c r="N1122" s="14" t="s">
        <v>17</v>
      </c>
      <c r="O1122" s="14" t="s">
        <v>17</v>
      </c>
      <c r="P1122" s="14" t="s">
        <v>17</v>
      </c>
      <c r="Q1122" s="14" t="s">
        <v>17</v>
      </c>
      <c r="R1122" s="14" t="s">
        <v>17</v>
      </c>
      <c r="S1122" s="14" t="s">
        <v>17</v>
      </c>
    </row>
    <row r="1123" spans="1:19" x14ac:dyDescent="0.2">
      <c r="A1123" t="s">
        <v>143</v>
      </c>
      <c r="B1123" t="s">
        <v>183</v>
      </c>
      <c r="C1123" s="155">
        <v>33161</v>
      </c>
      <c r="D1123" s="155">
        <v>33387</v>
      </c>
      <c r="E1123">
        <v>1991</v>
      </c>
      <c r="F1123">
        <v>4</v>
      </c>
      <c r="G1123">
        <v>14</v>
      </c>
      <c r="H1123">
        <v>36.18</v>
      </c>
      <c r="I1123">
        <v>2.5844619999999998</v>
      </c>
      <c r="J1123" s="14" t="s">
        <v>17</v>
      </c>
      <c r="K1123" s="14" t="s">
        <v>17</v>
      </c>
      <c r="L1123" s="14" t="s">
        <v>17</v>
      </c>
      <c r="M1123" s="14" t="s">
        <v>17</v>
      </c>
      <c r="N1123" s="14" t="s">
        <v>17</v>
      </c>
      <c r="O1123" s="14" t="s">
        <v>17</v>
      </c>
      <c r="P1123" s="14" t="s">
        <v>17</v>
      </c>
      <c r="Q1123" s="14" t="s">
        <v>17</v>
      </c>
      <c r="R1123" s="14" t="s">
        <v>17</v>
      </c>
      <c r="S1123" s="14" t="s">
        <v>17</v>
      </c>
    </row>
    <row r="1124" spans="1:19" x14ac:dyDescent="0.2">
      <c r="A1124" t="s">
        <v>143</v>
      </c>
      <c r="B1124" t="s">
        <v>183</v>
      </c>
      <c r="C1124" s="137" t="s">
        <v>17</v>
      </c>
      <c r="D1124" s="137" t="s">
        <v>17</v>
      </c>
      <c r="E1124">
        <v>1992</v>
      </c>
      <c r="F1124">
        <v>1</v>
      </c>
      <c r="G1124">
        <v>1</v>
      </c>
      <c r="H1124">
        <v>17.169899999999998</v>
      </c>
      <c r="I1124" t="s">
        <v>17</v>
      </c>
      <c r="J1124" s="14" t="s">
        <v>17</v>
      </c>
      <c r="K1124" s="14" t="s">
        <v>17</v>
      </c>
      <c r="L1124" s="14" t="s">
        <v>17</v>
      </c>
      <c r="M1124" s="14" t="s">
        <v>17</v>
      </c>
      <c r="N1124" s="14" t="s">
        <v>17</v>
      </c>
      <c r="O1124" s="14" t="s">
        <v>17</v>
      </c>
      <c r="P1124" s="14" t="s">
        <v>17</v>
      </c>
      <c r="Q1124" s="14" t="s">
        <v>17</v>
      </c>
      <c r="R1124" s="14" t="s">
        <v>17</v>
      </c>
      <c r="S1124" s="14" t="s">
        <v>17</v>
      </c>
    </row>
    <row r="1125" spans="1:19" x14ac:dyDescent="0.2">
      <c r="A1125" t="s">
        <v>143</v>
      </c>
      <c r="B1125" t="s">
        <v>183</v>
      </c>
      <c r="C1125" s="137" t="s">
        <v>17</v>
      </c>
      <c r="D1125" s="137" t="s">
        <v>17</v>
      </c>
      <c r="E1125">
        <v>1992</v>
      </c>
      <c r="F1125">
        <v>1</v>
      </c>
      <c r="G1125">
        <v>2</v>
      </c>
      <c r="H1125">
        <v>22.8811</v>
      </c>
      <c r="I1125" t="s">
        <v>17</v>
      </c>
      <c r="J1125" s="14" t="s">
        <v>17</v>
      </c>
      <c r="K1125" s="14" t="s">
        <v>17</v>
      </c>
      <c r="L1125" s="14" t="s">
        <v>17</v>
      </c>
      <c r="M1125" s="14" t="s">
        <v>17</v>
      </c>
      <c r="N1125" s="14" t="s">
        <v>17</v>
      </c>
      <c r="O1125" s="14" t="s">
        <v>17</v>
      </c>
      <c r="P1125" s="14" t="s">
        <v>17</v>
      </c>
      <c r="Q1125" s="14" t="s">
        <v>17</v>
      </c>
      <c r="R1125" s="14" t="s">
        <v>17</v>
      </c>
      <c r="S1125" s="14" t="s">
        <v>17</v>
      </c>
    </row>
    <row r="1126" spans="1:19" x14ac:dyDescent="0.2">
      <c r="A1126" t="s">
        <v>143</v>
      </c>
      <c r="B1126" t="s">
        <v>183</v>
      </c>
      <c r="C1126" s="137" t="s">
        <v>17</v>
      </c>
      <c r="D1126" s="137" t="s">
        <v>17</v>
      </c>
      <c r="E1126">
        <v>1992</v>
      </c>
      <c r="F1126">
        <v>1</v>
      </c>
      <c r="G1126">
        <v>3</v>
      </c>
      <c r="H1126">
        <v>23.207799999999999</v>
      </c>
      <c r="I1126" t="s">
        <v>17</v>
      </c>
      <c r="J1126" s="14" t="s">
        <v>17</v>
      </c>
      <c r="K1126" s="14" t="s">
        <v>17</v>
      </c>
      <c r="L1126" s="14" t="s">
        <v>17</v>
      </c>
      <c r="M1126" s="14" t="s">
        <v>17</v>
      </c>
      <c r="N1126" s="14" t="s">
        <v>17</v>
      </c>
      <c r="O1126" s="14" t="s">
        <v>17</v>
      </c>
      <c r="P1126" s="14" t="s">
        <v>17</v>
      </c>
      <c r="Q1126" s="14" t="s">
        <v>17</v>
      </c>
      <c r="R1126" s="14" t="s">
        <v>17</v>
      </c>
      <c r="S1126" s="14" t="s">
        <v>17</v>
      </c>
    </row>
    <row r="1127" spans="1:19" x14ac:dyDescent="0.2">
      <c r="A1127" t="s">
        <v>143</v>
      </c>
      <c r="B1127" t="s">
        <v>183</v>
      </c>
      <c r="C1127" s="137" t="s">
        <v>17</v>
      </c>
      <c r="D1127" s="137" t="s">
        <v>17</v>
      </c>
      <c r="E1127">
        <v>1992</v>
      </c>
      <c r="F1127">
        <v>1</v>
      </c>
      <c r="G1127">
        <v>4</v>
      </c>
      <c r="H1127">
        <v>28.580200000000001</v>
      </c>
      <c r="I1127" t="s">
        <v>17</v>
      </c>
      <c r="J1127" s="14" t="s">
        <v>17</v>
      </c>
      <c r="K1127" s="14" t="s">
        <v>17</v>
      </c>
      <c r="L1127" s="14" t="s">
        <v>17</v>
      </c>
      <c r="M1127" s="14" t="s">
        <v>17</v>
      </c>
      <c r="N1127" s="14" t="s">
        <v>17</v>
      </c>
      <c r="O1127" s="14" t="s">
        <v>17</v>
      </c>
      <c r="P1127" s="14" t="s">
        <v>17</v>
      </c>
      <c r="Q1127" s="14" t="s">
        <v>17</v>
      </c>
      <c r="R1127" s="14" t="s">
        <v>17</v>
      </c>
      <c r="S1127" s="14" t="s">
        <v>17</v>
      </c>
    </row>
    <row r="1128" spans="1:19" x14ac:dyDescent="0.2">
      <c r="A1128" t="s">
        <v>143</v>
      </c>
      <c r="B1128" t="s">
        <v>183</v>
      </c>
      <c r="C1128" s="137" t="s">
        <v>17</v>
      </c>
      <c r="D1128" s="137" t="s">
        <v>17</v>
      </c>
      <c r="E1128">
        <v>1992</v>
      </c>
      <c r="F1128">
        <v>1</v>
      </c>
      <c r="G1128">
        <v>5</v>
      </c>
      <c r="H1128">
        <v>38.332799999999999</v>
      </c>
      <c r="I1128" t="s">
        <v>17</v>
      </c>
      <c r="J1128" s="14" t="s">
        <v>17</v>
      </c>
      <c r="K1128" s="14" t="s">
        <v>17</v>
      </c>
      <c r="L1128" s="14" t="s">
        <v>17</v>
      </c>
      <c r="M1128" s="14" t="s">
        <v>17</v>
      </c>
      <c r="N1128" s="14" t="s">
        <v>17</v>
      </c>
      <c r="O1128" s="14" t="s">
        <v>17</v>
      </c>
      <c r="P1128" s="14" t="s">
        <v>17</v>
      </c>
      <c r="Q1128" s="14" t="s">
        <v>17</v>
      </c>
      <c r="R1128" s="14" t="s">
        <v>17</v>
      </c>
      <c r="S1128" s="14" t="s">
        <v>17</v>
      </c>
    </row>
    <row r="1129" spans="1:19" x14ac:dyDescent="0.2">
      <c r="A1129" t="s">
        <v>143</v>
      </c>
      <c r="B1129" t="s">
        <v>183</v>
      </c>
      <c r="C1129" s="137" t="s">
        <v>17</v>
      </c>
      <c r="D1129" s="137" t="s">
        <v>17</v>
      </c>
      <c r="E1129">
        <v>1992</v>
      </c>
      <c r="F1129">
        <v>1</v>
      </c>
      <c r="G1129">
        <v>6</v>
      </c>
      <c r="H1129">
        <v>38.235999999999997</v>
      </c>
      <c r="I1129" t="s">
        <v>17</v>
      </c>
      <c r="J1129" s="14" t="s">
        <v>17</v>
      </c>
      <c r="K1129" s="14" t="s">
        <v>17</v>
      </c>
      <c r="L1129" s="14" t="s">
        <v>17</v>
      </c>
      <c r="M1129" s="14" t="s">
        <v>17</v>
      </c>
      <c r="N1129" s="14" t="s">
        <v>17</v>
      </c>
      <c r="O1129" s="14" t="s">
        <v>17</v>
      </c>
      <c r="P1129" s="14" t="s">
        <v>17</v>
      </c>
      <c r="Q1129" s="14" t="s">
        <v>17</v>
      </c>
      <c r="R1129" s="14" t="s">
        <v>17</v>
      </c>
      <c r="S1129" s="14" t="s">
        <v>17</v>
      </c>
    </row>
    <row r="1130" spans="1:19" x14ac:dyDescent="0.2">
      <c r="A1130" t="s">
        <v>143</v>
      </c>
      <c r="B1130" t="s">
        <v>183</v>
      </c>
      <c r="C1130" s="137" t="s">
        <v>17</v>
      </c>
      <c r="D1130" s="137" t="s">
        <v>17</v>
      </c>
      <c r="E1130">
        <v>1992</v>
      </c>
      <c r="F1130">
        <v>1</v>
      </c>
      <c r="G1130">
        <v>7</v>
      </c>
      <c r="H1130">
        <v>41.406199999999998</v>
      </c>
      <c r="I1130" t="s">
        <v>17</v>
      </c>
      <c r="J1130" s="14" t="s">
        <v>17</v>
      </c>
      <c r="K1130" s="14" t="s">
        <v>17</v>
      </c>
      <c r="L1130" s="14" t="s">
        <v>17</v>
      </c>
      <c r="M1130" s="14" t="s">
        <v>17</v>
      </c>
      <c r="N1130" s="14" t="s">
        <v>17</v>
      </c>
      <c r="O1130" s="14" t="s">
        <v>17</v>
      </c>
      <c r="P1130" s="14" t="s">
        <v>17</v>
      </c>
      <c r="Q1130" s="14" t="s">
        <v>17</v>
      </c>
      <c r="R1130" s="14" t="s">
        <v>17</v>
      </c>
      <c r="S1130" s="14" t="s">
        <v>17</v>
      </c>
    </row>
    <row r="1131" spans="1:19" x14ac:dyDescent="0.2">
      <c r="A1131" t="s">
        <v>143</v>
      </c>
      <c r="B1131" t="s">
        <v>183</v>
      </c>
      <c r="C1131" s="137" t="s">
        <v>17</v>
      </c>
      <c r="D1131" s="137" t="s">
        <v>17</v>
      </c>
      <c r="E1131">
        <v>1992</v>
      </c>
      <c r="F1131">
        <v>1</v>
      </c>
      <c r="G1131">
        <v>8</v>
      </c>
      <c r="H1131">
        <v>45.677500000000002</v>
      </c>
      <c r="I1131" t="s">
        <v>17</v>
      </c>
      <c r="J1131" s="14" t="s">
        <v>17</v>
      </c>
      <c r="K1131" s="14" t="s">
        <v>17</v>
      </c>
      <c r="L1131" s="14" t="s">
        <v>17</v>
      </c>
      <c r="M1131" s="14" t="s">
        <v>17</v>
      </c>
      <c r="N1131" s="14" t="s">
        <v>17</v>
      </c>
      <c r="O1131" s="14" t="s">
        <v>17</v>
      </c>
      <c r="P1131" s="14" t="s">
        <v>17</v>
      </c>
      <c r="Q1131" s="14" t="s">
        <v>17</v>
      </c>
      <c r="R1131" s="14" t="s">
        <v>17</v>
      </c>
      <c r="S1131" s="14" t="s">
        <v>17</v>
      </c>
    </row>
    <row r="1132" spans="1:19" x14ac:dyDescent="0.2">
      <c r="A1132" t="s">
        <v>143</v>
      </c>
      <c r="B1132" t="s">
        <v>183</v>
      </c>
      <c r="C1132" s="137" t="s">
        <v>17</v>
      </c>
      <c r="D1132" s="137" t="s">
        <v>17</v>
      </c>
      <c r="E1132">
        <v>1992</v>
      </c>
      <c r="F1132">
        <v>1</v>
      </c>
      <c r="G1132">
        <v>9</v>
      </c>
      <c r="H1132">
        <v>37.122799999999998</v>
      </c>
      <c r="I1132" t="s">
        <v>17</v>
      </c>
      <c r="J1132" s="14" t="s">
        <v>17</v>
      </c>
      <c r="K1132" s="14" t="s">
        <v>17</v>
      </c>
      <c r="L1132" s="14" t="s">
        <v>17</v>
      </c>
      <c r="M1132" s="14" t="s">
        <v>17</v>
      </c>
      <c r="N1132" s="14" t="s">
        <v>17</v>
      </c>
      <c r="O1132" s="14" t="s">
        <v>17</v>
      </c>
      <c r="P1132" s="14" t="s">
        <v>17</v>
      </c>
      <c r="Q1132" s="14" t="s">
        <v>17</v>
      </c>
      <c r="R1132" s="14" t="s">
        <v>17</v>
      </c>
      <c r="S1132" s="14" t="s">
        <v>17</v>
      </c>
    </row>
    <row r="1133" spans="1:19" x14ac:dyDescent="0.2">
      <c r="A1133" t="s">
        <v>143</v>
      </c>
      <c r="B1133" t="s">
        <v>183</v>
      </c>
      <c r="C1133" s="137" t="s">
        <v>17</v>
      </c>
      <c r="D1133" s="137" t="s">
        <v>17</v>
      </c>
      <c r="E1133">
        <v>1992</v>
      </c>
      <c r="F1133">
        <v>1</v>
      </c>
      <c r="G1133">
        <v>10</v>
      </c>
      <c r="H1133">
        <v>36.191099999999999</v>
      </c>
      <c r="I1133" t="s">
        <v>17</v>
      </c>
      <c r="J1133" s="14" t="s">
        <v>17</v>
      </c>
      <c r="K1133" s="14" t="s">
        <v>17</v>
      </c>
      <c r="L1133" s="14" t="s">
        <v>17</v>
      </c>
      <c r="M1133" s="14" t="s">
        <v>17</v>
      </c>
      <c r="N1133" s="14" t="s">
        <v>17</v>
      </c>
      <c r="O1133" s="14" t="s">
        <v>17</v>
      </c>
      <c r="P1133" s="14" t="s">
        <v>17</v>
      </c>
      <c r="Q1133" s="14" t="s">
        <v>17</v>
      </c>
      <c r="R1133" s="14" t="s">
        <v>17</v>
      </c>
      <c r="S1133" s="14" t="s">
        <v>17</v>
      </c>
    </row>
    <row r="1134" spans="1:19" x14ac:dyDescent="0.2">
      <c r="A1134" t="s">
        <v>143</v>
      </c>
      <c r="B1134" t="s">
        <v>183</v>
      </c>
      <c r="C1134" s="137" t="s">
        <v>17</v>
      </c>
      <c r="D1134" s="137" t="s">
        <v>17</v>
      </c>
      <c r="E1134">
        <v>1992</v>
      </c>
      <c r="F1134">
        <v>1</v>
      </c>
      <c r="G1134">
        <v>11</v>
      </c>
      <c r="H1134">
        <v>41.8902</v>
      </c>
      <c r="I1134" t="s">
        <v>17</v>
      </c>
      <c r="J1134" s="14" t="s">
        <v>17</v>
      </c>
      <c r="K1134" s="14" t="s">
        <v>17</v>
      </c>
      <c r="L1134" s="14" t="s">
        <v>17</v>
      </c>
      <c r="M1134" s="14" t="s">
        <v>17</v>
      </c>
      <c r="N1134" s="14" t="s">
        <v>17</v>
      </c>
      <c r="O1134" s="14" t="s">
        <v>17</v>
      </c>
      <c r="P1134" s="14" t="s">
        <v>17</v>
      </c>
      <c r="Q1134" s="14" t="s">
        <v>17</v>
      </c>
      <c r="R1134" s="14" t="s">
        <v>17</v>
      </c>
      <c r="S1134" s="14" t="s">
        <v>17</v>
      </c>
    </row>
    <row r="1135" spans="1:19" x14ac:dyDescent="0.2">
      <c r="A1135" t="s">
        <v>143</v>
      </c>
      <c r="B1135" t="s">
        <v>183</v>
      </c>
      <c r="C1135" s="137" t="s">
        <v>17</v>
      </c>
      <c r="D1135" s="137" t="s">
        <v>17</v>
      </c>
      <c r="E1135">
        <v>1992</v>
      </c>
      <c r="F1135">
        <v>1</v>
      </c>
      <c r="G1135">
        <v>12</v>
      </c>
      <c r="H1135">
        <v>42.059600000000003</v>
      </c>
      <c r="I1135" t="s">
        <v>17</v>
      </c>
      <c r="J1135" s="14" t="s">
        <v>17</v>
      </c>
      <c r="K1135" s="14" t="s">
        <v>17</v>
      </c>
      <c r="L1135" s="14" t="s">
        <v>17</v>
      </c>
      <c r="M1135" s="14" t="s">
        <v>17</v>
      </c>
      <c r="N1135" s="14" t="s">
        <v>17</v>
      </c>
      <c r="O1135" s="14" t="s">
        <v>17</v>
      </c>
      <c r="P1135" s="14" t="s">
        <v>17</v>
      </c>
      <c r="Q1135" s="14" t="s">
        <v>17</v>
      </c>
      <c r="R1135" s="14" t="s">
        <v>17</v>
      </c>
      <c r="S1135" s="14" t="s">
        <v>17</v>
      </c>
    </row>
    <row r="1136" spans="1:19" x14ac:dyDescent="0.2">
      <c r="A1136" t="s">
        <v>143</v>
      </c>
      <c r="B1136" t="s">
        <v>183</v>
      </c>
      <c r="C1136" s="137" t="s">
        <v>17</v>
      </c>
      <c r="D1136" s="137" t="s">
        <v>17</v>
      </c>
      <c r="E1136">
        <v>1992</v>
      </c>
      <c r="F1136">
        <v>1</v>
      </c>
      <c r="G1136">
        <v>13</v>
      </c>
      <c r="H1136">
        <v>40.825400000000002</v>
      </c>
      <c r="I1136" t="s">
        <v>17</v>
      </c>
      <c r="J1136" s="14" t="s">
        <v>17</v>
      </c>
      <c r="K1136" s="14" t="s">
        <v>17</v>
      </c>
      <c r="L1136" s="14" t="s">
        <v>17</v>
      </c>
      <c r="M1136" s="14" t="s">
        <v>17</v>
      </c>
      <c r="N1136" s="14" t="s">
        <v>17</v>
      </c>
      <c r="O1136" s="14" t="s">
        <v>17</v>
      </c>
      <c r="P1136" s="14" t="s">
        <v>17</v>
      </c>
      <c r="Q1136" s="14" t="s">
        <v>17</v>
      </c>
      <c r="R1136" s="14" t="s">
        <v>17</v>
      </c>
      <c r="S1136" s="14" t="s">
        <v>17</v>
      </c>
    </row>
    <row r="1137" spans="1:19" x14ac:dyDescent="0.2">
      <c r="A1137" t="s">
        <v>143</v>
      </c>
      <c r="B1137" t="s">
        <v>183</v>
      </c>
      <c r="C1137" s="137" t="s">
        <v>17</v>
      </c>
      <c r="D1137" s="137" t="s">
        <v>17</v>
      </c>
      <c r="E1137">
        <v>1992</v>
      </c>
      <c r="F1137">
        <v>1</v>
      </c>
      <c r="G1137">
        <v>14</v>
      </c>
      <c r="H1137">
        <v>36.045900000000003</v>
      </c>
      <c r="I1137" t="s">
        <v>17</v>
      </c>
      <c r="J1137" s="14" t="s">
        <v>17</v>
      </c>
      <c r="K1137" s="14" t="s">
        <v>17</v>
      </c>
      <c r="L1137" s="14" t="s">
        <v>17</v>
      </c>
      <c r="M1137" s="14" t="s">
        <v>17</v>
      </c>
      <c r="N1137" s="14" t="s">
        <v>17</v>
      </c>
      <c r="O1137" s="14" t="s">
        <v>17</v>
      </c>
      <c r="P1137" s="14" t="s">
        <v>17</v>
      </c>
      <c r="Q1137" s="14" t="s">
        <v>17</v>
      </c>
      <c r="R1137" s="14" t="s">
        <v>17</v>
      </c>
      <c r="S1137" s="14" t="s">
        <v>17</v>
      </c>
    </row>
    <row r="1138" spans="1:19" x14ac:dyDescent="0.2">
      <c r="A1138" t="s">
        <v>143</v>
      </c>
      <c r="B1138" t="s">
        <v>183</v>
      </c>
      <c r="C1138" s="137" t="s">
        <v>17</v>
      </c>
      <c r="D1138" s="137" t="s">
        <v>17</v>
      </c>
      <c r="E1138">
        <v>1992</v>
      </c>
      <c r="F1138">
        <v>2</v>
      </c>
      <c r="G1138">
        <v>1</v>
      </c>
      <c r="H1138">
        <v>16.8795</v>
      </c>
      <c r="I1138" t="s">
        <v>17</v>
      </c>
      <c r="J1138" s="14" t="s">
        <v>17</v>
      </c>
      <c r="K1138" s="14" t="s">
        <v>17</v>
      </c>
      <c r="L1138" s="14" t="s">
        <v>17</v>
      </c>
      <c r="M1138" s="14" t="s">
        <v>17</v>
      </c>
      <c r="N1138" s="14" t="s">
        <v>17</v>
      </c>
      <c r="O1138" s="14" t="s">
        <v>17</v>
      </c>
      <c r="P1138" s="14" t="s">
        <v>17</v>
      </c>
      <c r="Q1138" s="14" t="s">
        <v>17</v>
      </c>
      <c r="R1138" s="14" t="s">
        <v>17</v>
      </c>
      <c r="S1138" s="14" t="s">
        <v>17</v>
      </c>
    </row>
    <row r="1139" spans="1:19" x14ac:dyDescent="0.2">
      <c r="A1139" t="s">
        <v>143</v>
      </c>
      <c r="B1139" t="s">
        <v>183</v>
      </c>
      <c r="C1139" s="137" t="s">
        <v>17</v>
      </c>
      <c r="D1139" s="137" t="s">
        <v>17</v>
      </c>
      <c r="E1139">
        <v>1992</v>
      </c>
      <c r="F1139">
        <v>2</v>
      </c>
      <c r="G1139">
        <v>2</v>
      </c>
      <c r="H1139">
        <v>14.895099999999999</v>
      </c>
      <c r="I1139" t="s">
        <v>17</v>
      </c>
      <c r="J1139" s="14" t="s">
        <v>17</v>
      </c>
      <c r="K1139" s="14" t="s">
        <v>17</v>
      </c>
      <c r="L1139" s="14" t="s">
        <v>17</v>
      </c>
      <c r="M1139" s="14" t="s">
        <v>17</v>
      </c>
      <c r="N1139" s="14" t="s">
        <v>17</v>
      </c>
      <c r="O1139" s="14" t="s">
        <v>17</v>
      </c>
      <c r="P1139" s="14" t="s">
        <v>17</v>
      </c>
      <c r="Q1139" s="14" t="s">
        <v>17</v>
      </c>
      <c r="R1139" s="14" t="s">
        <v>17</v>
      </c>
      <c r="S1139" s="14" t="s">
        <v>17</v>
      </c>
    </row>
    <row r="1140" spans="1:19" x14ac:dyDescent="0.2">
      <c r="A1140" t="s">
        <v>143</v>
      </c>
      <c r="B1140" t="s">
        <v>183</v>
      </c>
      <c r="C1140" s="137" t="s">
        <v>17</v>
      </c>
      <c r="D1140" s="137" t="s">
        <v>17</v>
      </c>
      <c r="E1140">
        <v>1992</v>
      </c>
      <c r="F1140">
        <v>2</v>
      </c>
      <c r="G1140">
        <v>3</v>
      </c>
      <c r="H1140">
        <v>24.272600000000001</v>
      </c>
      <c r="I1140" t="s">
        <v>17</v>
      </c>
      <c r="J1140" s="14" t="s">
        <v>17</v>
      </c>
      <c r="K1140" s="14" t="s">
        <v>17</v>
      </c>
      <c r="L1140" s="14" t="s">
        <v>17</v>
      </c>
      <c r="M1140" s="14" t="s">
        <v>17</v>
      </c>
      <c r="N1140" s="14" t="s">
        <v>17</v>
      </c>
      <c r="O1140" s="14" t="s">
        <v>17</v>
      </c>
      <c r="P1140" s="14" t="s">
        <v>17</v>
      </c>
      <c r="Q1140" s="14" t="s">
        <v>17</v>
      </c>
      <c r="R1140" s="14" t="s">
        <v>17</v>
      </c>
      <c r="S1140" s="14" t="s">
        <v>17</v>
      </c>
    </row>
    <row r="1141" spans="1:19" x14ac:dyDescent="0.2">
      <c r="A1141" t="s">
        <v>143</v>
      </c>
      <c r="B1141" t="s">
        <v>183</v>
      </c>
      <c r="C1141" s="137" t="s">
        <v>17</v>
      </c>
      <c r="D1141" s="137" t="s">
        <v>17</v>
      </c>
      <c r="E1141">
        <v>1992</v>
      </c>
      <c r="F1141">
        <v>2</v>
      </c>
      <c r="G1141">
        <v>4</v>
      </c>
      <c r="H1141">
        <v>35.392499999999998</v>
      </c>
      <c r="I1141" t="s">
        <v>17</v>
      </c>
      <c r="J1141" s="14" t="s">
        <v>17</v>
      </c>
      <c r="K1141" s="14" t="s">
        <v>17</v>
      </c>
      <c r="L1141" s="14" t="s">
        <v>17</v>
      </c>
      <c r="M1141" s="14" t="s">
        <v>17</v>
      </c>
      <c r="N1141" s="14" t="s">
        <v>17</v>
      </c>
      <c r="O1141" s="14" t="s">
        <v>17</v>
      </c>
      <c r="P1141" s="14" t="s">
        <v>17</v>
      </c>
      <c r="Q1141" s="14" t="s">
        <v>17</v>
      </c>
      <c r="R1141" s="14" t="s">
        <v>17</v>
      </c>
      <c r="S1141" s="14" t="s">
        <v>17</v>
      </c>
    </row>
    <row r="1142" spans="1:19" x14ac:dyDescent="0.2">
      <c r="A1142" t="s">
        <v>143</v>
      </c>
      <c r="B1142" t="s">
        <v>183</v>
      </c>
      <c r="C1142" s="137" t="s">
        <v>17</v>
      </c>
      <c r="D1142" s="137" t="s">
        <v>17</v>
      </c>
      <c r="E1142">
        <v>1992</v>
      </c>
      <c r="F1142">
        <v>2</v>
      </c>
      <c r="G1142">
        <v>5</v>
      </c>
      <c r="H1142">
        <v>33.7348</v>
      </c>
      <c r="I1142" t="s">
        <v>17</v>
      </c>
      <c r="J1142" s="14" t="s">
        <v>17</v>
      </c>
      <c r="K1142" s="14" t="s">
        <v>17</v>
      </c>
      <c r="L1142" s="14" t="s">
        <v>17</v>
      </c>
      <c r="M1142" s="14" t="s">
        <v>17</v>
      </c>
      <c r="N1142" s="14" t="s">
        <v>17</v>
      </c>
      <c r="O1142" s="14" t="s">
        <v>17</v>
      </c>
      <c r="P1142" s="14" t="s">
        <v>17</v>
      </c>
      <c r="Q1142" s="14" t="s">
        <v>17</v>
      </c>
      <c r="R1142" s="14" t="s">
        <v>17</v>
      </c>
      <c r="S1142" s="14" t="s">
        <v>17</v>
      </c>
    </row>
    <row r="1143" spans="1:19" x14ac:dyDescent="0.2">
      <c r="A1143" t="s">
        <v>143</v>
      </c>
      <c r="B1143" t="s">
        <v>183</v>
      </c>
      <c r="C1143" s="137" t="s">
        <v>17</v>
      </c>
      <c r="D1143" s="137" t="s">
        <v>17</v>
      </c>
      <c r="E1143">
        <v>1992</v>
      </c>
      <c r="F1143">
        <v>2</v>
      </c>
      <c r="G1143">
        <v>6</v>
      </c>
      <c r="H1143">
        <v>43.100200000000001</v>
      </c>
      <c r="I1143" t="s">
        <v>17</v>
      </c>
      <c r="J1143" s="14" t="s">
        <v>17</v>
      </c>
      <c r="K1143" s="14" t="s">
        <v>17</v>
      </c>
      <c r="L1143" s="14" t="s">
        <v>17</v>
      </c>
      <c r="M1143" s="14" t="s">
        <v>17</v>
      </c>
      <c r="N1143" s="14" t="s">
        <v>17</v>
      </c>
      <c r="O1143" s="14" t="s">
        <v>17</v>
      </c>
      <c r="P1143" s="14" t="s">
        <v>17</v>
      </c>
      <c r="Q1143" s="14" t="s">
        <v>17</v>
      </c>
      <c r="R1143" s="14" t="s">
        <v>17</v>
      </c>
      <c r="S1143" s="14" t="s">
        <v>17</v>
      </c>
    </row>
    <row r="1144" spans="1:19" x14ac:dyDescent="0.2">
      <c r="A1144" t="s">
        <v>143</v>
      </c>
      <c r="B1144" t="s">
        <v>183</v>
      </c>
      <c r="C1144" s="137" t="s">
        <v>17</v>
      </c>
      <c r="D1144" s="137" t="s">
        <v>17</v>
      </c>
      <c r="E1144">
        <v>1992</v>
      </c>
      <c r="F1144">
        <v>2</v>
      </c>
      <c r="G1144">
        <v>7</v>
      </c>
      <c r="H1144">
        <v>34.545499999999997</v>
      </c>
      <c r="I1144" t="s">
        <v>17</v>
      </c>
      <c r="J1144" s="14" t="s">
        <v>17</v>
      </c>
      <c r="K1144" s="14" t="s">
        <v>17</v>
      </c>
      <c r="L1144" s="14" t="s">
        <v>17</v>
      </c>
      <c r="M1144" s="14" t="s">
        <v>17</v>
      </c>
      <c r="N1144" s="14" t="s">
        <v>17</v>
      </c>
      <c r="O1144" s="14" t="s">
        <v>17</v>
      </c>
      <c r="P1144" s="14" t="s">
        <v>17</v>
      </c>
      <c r="Q1144" s="14" t="s">
        <v>17</v>
      </c>
      <c r="R1144" s="14" t="s">
        <v>17</v>
      </c>
      <c r="S1144" s="14" t="s">
        <v>17</v>
      </c>
    </row>
    <row r="1145" spans="1:19" x14ac:dyDescent="0.2">
      <c r="A1145" t="s">
        <v>143</v>
      </c>
      <c r="B1145" t="s">
        <v>183</v>
      </c>
      <c r="C1145" s="137" t="s">
        <v>17</v>
      </c>
      <c r="D1145" s="137" t="s">
        <v>17</v>
      </c>
      <c r="E1145">
        <v>1992</v>
      </c>
      <c r="F1145">
        <v>2</v>
      </c>
      <c r="G1145">
        <v>8</v>
      </c>
      <c r="H1145">
        <v>41.018999999999998</v>
      </c>
      <c r="I1145" t="s">
        <v>17</v>
      </c>
      <c r="J1145" s="14" t="s">
        <v>17</v>
      </c>
      <c r="K1145" s="14" t="s">
        <v>17</v>
      </c>
      <c r="L1145" s="14" t="s">
        <v>17</v>
      </c>
      <c r="M1145" s="14" t="s">
        <v>17</v>
      </c>
      <c r="N1145" s="14" t="s">
        <v>17</v>
      </c>
      <c r="O1145" s="14" t="s">
        <v>17</v>
      </c>
      <c r="P1145" s="14" t="s">
        <v>17</v>
      </c>
      <c r="Q1145" s="14" t="s">
        <v>17</v>
      </c>
      <c r="R1145" s="14" t="s">
        <v>17</v>
      </c>
      <c r="S1145" s="14" t="s">
        <v>17</v>
      </c>
    </row>
    <row r="1146" spans="1:19" x14ac:dyDescent="0.2">
      <c r="A1146" t="s">
        <v>143</v>
      </c>
      <c r="B1146" t="s">
        <v>183</v>
      </c>
      <c r="C1146" s="137" t="s">
        <v>17</v>
      </c>
      <c r="D1146" s="137" t="s">
        <v>17</v>
      </c>
      <c r="E1146">
        <v>1992</v>
      </c>
      <c r="F1146">
        <v>2</v>
      </c>
      <c r="G1146">
        <v>9</v>
      </c>
      <c r="H1146">
        <v>41.575600000000001</v>
      </c>
      <c r="I1146" t="s">
        <v>17</v>
      </c>
      <c r="J1146" s="14" t="s">
        <v>17</v>
      </c>
      <c r="K1146" s="14" t="s">
        <v>17</v>
      </c>
      <c r="L1146" s="14" t="s">
        <v>17</v>
      </c>
      <c r="M1146" s="14" t="s">
        <v>17</v>
      </c>
      <c r="N1146" s="14" t="s">
        <v>17</v>
      </c>
      <c r="O1146" s="14" t="s">
        <v>17</v>
      </c>
      <c r="P1146" s="14" t="s">
        <v>17</v>
      </c>
      <c r="Q1146" s="14" t="s">
        <v>17</v>
      </c>
      <c r="R1146" s="14" t="s">
        <v>17</v>
      </c>
      <c r="S1146" s="14" t="s">
        <v>17</v>
      </c>
    </row>
    <row r="1147" spans="1:19" x14ac:dyDescent="0.2">
      <c r="A1147" t="s">
        <v>143</v>
      </c>
      <c r="B1147" t="s">
        <v>183</v>
      </c>
      <c r="C1147" s="137" t="s">
        <v>17</v>
      </c>
      <c r="D1147" s="137" t="s">
        <v>17</v>
      </c>
      <c r="E1147">
        <v>1992</v>
      </c>
      <c r="F1147">
        <v>2</v>
      </c>
      <c r="G1147">
        <v>10</v>
      </c>
      <c r="H1147">
        <v>38.744199999999999</v>
      </c>
      <c r="I1147" t="s">
        <v>17</v>
      </c>
      <c r="J1147" s="14" t="s">
        <v>17</v>
      </c>
      <c r="K1147" s="14" t="s">
        <v>17</v>
      </c>
      <c r="L1147" s="14" t="s">
        <v>17</v>
      </c>
      <c r="M1147" s="14" t="s">
        <v>17</v>
      </c>
      <c r="N1147" s="14" t="s">
        <v>17</v>
      </c>
      <c r="O1147" s="14" t="s">
        <v>17</v>
      </c>
      <c r="P1147" s="14" t="s">
        <v>17</v>
      </c>
      <c r="Q1147" s="14" t="s">
        <v>17</v>
      </c>
      <c r="R1147" s="14" t="s">
        <v>17</v>
      </c>
      <c r="S1147" s="14" t="s">
        <v>17</v>
      </c>
    </row>
    <row r="1148" spans="1:19" x14ac:dyDescent="0.2">
      <c r="A1148" t="s">
        <v>143</v>
      </c>
      <c r="B1148" t="s">
        <v>183</v>
      </c>
      <c r="C1148" s="137" t="s">
        <v>17</v>
      </c>
      <c r="D1148" s="137" t="s">
        <v>17</v>
      </c>
      <c r="E1148">
        <v>1992</v>
      </c>
      <c r="F1148">
        <v>2</v>
      </c>
      <c r="G1148">
        <v>11</v>
      </c>
      <c r="H1148">
        <v>37.6068</v>
      </c>
      <c r="I1148" t="s">
        <v>17</v>
      </c>
      <c r="J1148" s="14" t="s">
        <v>17</v>
      </c>
      <c r="K1148" s="14" t="s">
        <v>17</v>
      </c>
      <c r="L1148" s="14" t="s">
        <v>17</v>
      </c>
      <c r="M1148" s="14" t="s">
        <v>17</v>
      </c>
      <c r="N1148" s="14" t="s">
        <v>17</v>
      </c>
      <c r="O1148" s="14" t="s">
        <v>17</v>
      </c>
      <c r="P1148" s="14" t="s">
        <v>17</v>
      </c>
      <c r="Q1148" s="14" t="s">
        <v>17</v>
      </c>
      <c r="R1148" s="14" t="s">
        <v>17</v>
      </c>
      <c r="S1148" s="14" t="s">
        <v>17</v>
      </c>
    </row>
    <row r="1149" spans="1:19" x14ac:dyDescent="0.2">
      <c r="A1149" t="s">
        <v>143</v>
      </c>
      <c r="B1149" t="s">
        <v>183</v>
      </c>
      <c r="C1149" s="137" t="s">
        <v>17</v>
      </c>
      <c r="D1149" s="137" t="s">
        <v>17</v>
      </c>
      <c r="E1149">
        <v>1992</v>
      </c>
      <c r="F1149">
        <v>2</v>
      </c>
      <c r="G1149">
        <v>12</v>
      </c>
      <c r="H1149">
        <v>45.157200000000003</v>
      </c>
      <c r="I1149" t="s">
        <v>17</v>
      </c>
      <c r="J1149" s="14" t="s">
        <v>17</v>
      </c>
      <c r="K1149" s="14" t="s">
        <v>17</v>
      </c>
      <c r="L1149" s="14" t="s">
        <v>17</v>
      </c>
      <c r="M1149" s="14" t="s">
        <v>17</v>
      </c>
      <c r="N1149" s="14" t="s">
        <v>17</v>
      </c>
      <c r="O1149" s="14" t="s">
        <v>17</v>
      </c>
      <c r="P1149" s="14" t="s">
        <v>17</v>
      </c>
      <c r="Q1149" s="14" t="s">
        <v>17</v>
      </c>
      <c r="R1149" s="14" t="s">
        <v>17</v>
      </c>
      <c r="S1149" s="14" t="s">
        <v>17</v>
      </c>
    </row>
    <row r="1150" spans="1:19" x14ac:dyDescent="0.2">
      <c r="A1150" t="s">
        <v>143</v>
      </c>
      <c r="B1150" t="s">
        <v>183</v>
      </c>
      <c r="C1150" s="137" t="s">
        <v>17</v>
      </c>
      <c r="D1150" s="137" t="s">
        <v>17</v>
      </c>
      <c r="E1150">
        <v>1992</v>
      </c>
      <c r="F1150">
        <v>2</v>
      </c>
      <c r="G1150">
        <v>13</v>
      </c>
      <c r="H1150">
        <v>38.913600000000002</v>
      </c>
      <c r="I1150" t="s">
        <v>17</v>
      </c>
      <c r="J1150" s="14" t="s">
        <v>17</v>
      </c>
      <c r="K1150" s="14" t="s">
        <v>17</v>
      </c>
      <c r="L1150" s="14" t="s">
        <v>17</v>
      </c>
      <c r="M1150" s="14" t="s">
        <v>17</v>
      </c>
      <c r="N1150" s="14" t="s">
        <v>17</v>
      </c>
      <c r="O1150" s="14" t="s">
        <v>17</v>
      </c>
      <c r="P1150" s="14" t="s">
        <v>17</v>
      </c>
      <c r="Q1150" s="14" t="s">
        <v>17</v>
      </c>
      <c r="R1150" s="14" t="s">
        <v>17</v>
      </c>
      <c r="S1150" s="14" t="s">
        <v>17</v>
      </c>
    </row>
    <row r="1151" spans="1:19" x14ac:dyDescent="0.2">
      <c r="A1151" t="s">
        <v>143</v>
      </c>
      <c r="B1151" t="s">
        <v>183</v>
      </c>
      <c r="C1151" s="137" t="s">
        <v>17</v>
      </c>
      <c r="D1151" s="137" t="s">
        <v>17</v>
      </c>
      <c r="E1151">
        <v>1992</v>
      </c>
      <c r="F1151">
        <v>2</v>
      </c>
      <c r="G1151">
        <v>14</v>
      </c>
      <c r="H1151">
        <v>43.463200000000001</v>
      </c>
      <c r="I1151" t="s">
        <v>17</v>
      </c>
      <c r="J1151" s="14" t="s">
        <v>17</v>
      </c>
      <c r="K1151" s="14" t="s">
        <v>17</v>
      </c>
      <c r="L1151" s="14" t="s">
        <v>17</v>
      </c>
      <c r="M1151" s="14" t="s">
        <v>17</v>
      </c>
      <c r="N1151" s="14" t="s">
        <v>17</v>
      </c>
      <c r="O1151" s="14" t="s">
        <v>17</v>
      </c>
      <c r="P1151" s="14" t="s">
        <v>17</v>
      </c>
      <c r="Q1151" s="14" t="s">
        <v>17</v>
      </c>
      <c r="R1151" s="14" t="s">
        <v>17</v>
      </c>
      <c r="S1151" s="14" t="s">
        <v>17</v>
      </c>
    </row>
    <row r="1152" spans="1:19" x14ac:dyDescent="0.2">
      <c r="A1152" t="s">
        <v>143</v>
      </c>
      <c r="B1152" t="s">
        <v>183</v>
      </c>
      <c r="C1152" s="137" t="s">
        <v>17</v>
      </c>
      <c r="D1152" s="137" t="s">
        <v>17</v>
      </c>
      <c r="E1152">
        <v>1992</v>
      </c>
      <c r="F1152">
        <v>3</v>
      </c>
      <c r="G1152">
        <v>1</v>
      </c>
      <c r="H1152">
        <v>24.393599999999999</v>
      </c>
      <c r="I1152" t="s">
        <v>17</v>
      </c>
      <c r="J1152" s="14" t="s">
        <v>17</v>
      </c>
      <c r="K1152" s="14" t="s">
        <v>17</v>
      </c>
      <c r="L1152" s="14" t="s">
        <v>17</v>
      </c>
      <c r="M1152" s="14" t="s">
        <v>17</v>
      </c>
      <c r="N1152" s="14" t="s">
        <v>17</v>
      </c>
      <c r="O1152" s="14" t="s">
        <v>17</v>
      </c>
      <c r="P1152" s="14" t="s">
        <v>17</v>
      </c>
      <c r="Q1152" s="14" t="s">
        <v>17</v>
      </c>
      <c r="R1152" s="14" t="s">
        <v>17</v>
      </c>
      <c r="S1152" s="14" t="s">
        <v>17</v>
      </c>
    </row>
    <row r="1153" spans="1:19" x14ac:dyDescent="0.2">
      <c r="A1153" t="s">
        <v>143</v>
      </c>
      <c r="B1153" t="s">
        <v>183</v>
      </c>
      <c r="C1153" s="137" t="s">
        <v>17</v>
      </c>
      <c r="D1153" s="137" t="s">
        <v>17</v>
      </c>
      <c r="E1153">
        <v>1992</v>
      </c>
      <c r="F1153">
        <v>3</v>
      </c>
      <c r="G1153">
        <v>2</v>
      </c>
      <c r="H1153">
        <v>14.6652</v>
      </c>
      <c r="I1153" t="s">
        <v>17</v>
      </c>
      <c r="J1153" s="14" t="s">
        <v>17</v>
      </c>
      <c r="K1153" s="14" t="s">
        <v>17</v>
      </c>
      <c r="L1153" s="14" t="s">
        <v>17</v>
      </c>
      <c r="M1153" s="14" t="s">
        <v>17</v>
      </c>
      <c r="N1153" s="14" t="s">
        <v>17</v>
      </c>
      <c r="O1153" s="14" t="s">
        <v>17</v>
      </c>
      <c r="P1153" s="14" t="s">
        <v>17</v>
      </c>
      <c r="Q1153" s="14" t="s">
        <v>17</v>
      </c>
      <c r="R1153" s="14" t="s">
        <v>17</v>
      </c>
      <c r="S1153" s="14" t="s">
        <v>17</v>
      </c>
    </row>
    <row r="1154" spans="1:19" x14ac:dyDescent="0.2">
      <c r="A1154" t="s">
        <v>143</v>
      </c>
      <c r="B1154" t="s">
        <v>183</v>
      </c>
      <c r="C1154" s="137" t="s">
        <v>17</v>
      </c>
      <c r="D1154" s="137" t="s">
        <v>17</v>
      </c>
      <c r="E1154">
        <v>1992</v>
      </c>
      <c r="F1154">
        <v>3</v>
      </c>
      <c r="G1154">
        <v>3</v>
      </c>
      <c r="H1154">
        <v>30.165299999999998</v>
      </c>
      <c r="I1154" t="s">
        <v>17</v>
      </c>
      <c r="J1154" s="14" t="s">
        <v>17</v>
      </c>
      <c r="K1154" s="14" t="s">
        <v>17</v>
      </c>
      <c r="L1154" s="14" t="s">
        <v>17</v>
      </c>
      <c r="M1154" s="14" t="s">
        <v>17</v>
      </c>
      <c r="N1154" s="14" t="s">
        <v>17</v>
      </c>
      <c r="O1154" s="14" t="s">
        <v>17</v>
      </c>
      <c r="P1154" s="14" t="s">
        <v>17</v>
      </c>
      <c r="Q1154" s="14" t="s">
        <v>17</v>
      </c>
      <c r="R1154" s="14" t="s">
        <v>17</v>
      </c>
      <c r="S1154" s="14" t="s">
        <v>17</v>
      </c>
    </row>
    <row r="1155" spans="1:19" x14ac:dyDescent="0.2">
      <c r="A1155" t="s">
        <v>143</v>
      </c>
      <c r="B1155" t="s">
        <v>183</v>
      </c>
      <c r="C1155" s="137" t="s">
        <v>17</v>
      </c>
      <c r="D1155" s="137" t="s">
        <v>17</v>
      </c>
      <c r="E1155">
        <v>1992</v>
      </c>
      <c r="F1155">
        <v>3</v>
      </c>
      <c r="G1155">
        <v>4</v>
      </c>
      <c r="H1155">
        <v>37.703600000000002</v>
      </c>
      <c r="I1155" t="s">
        <v>17</v>
      </c>
      <c r="J1155" s="14" t="s">
        <v>17</v>
      </c>
      <c r="K1155" s="14" t="s">
        <v>17</v>
      </c>
      <c r="L1155" s="14" t="s">
        <v>17</v>
      </c>
      <c r="M1155" s="14" t="s">
        <v>17</v>
      </c>
      <c r="N1155" s="14" t="s">
        <v>17</v>
      </c>
      <c r="O1155" s="14" t="s">
        <v>17</v>
      </c>
      <c r="P1155" s="14" t="s">
        <v>17</v>
      </c>
      <c r="Q1155" s="14" t="s">
        <v>17</v>
      </c>
      <c r="R1155" s="14" t="s">
        <v>17</v>
      </c>
      <c r="S1155" s="14" t="s">
        <v>17</v>
      </c>
    </row>
    <row r="1156" spans="1:19" x14ac:dyDescent="0.2">
      <c r="A1156" t="s">
        <v>143</v>
      </c>
      <c r="B1156" t="s">
        <v>183</v>
      </c>
      <c r="C1156" s="137" t="s">
        <v>17</v>
      </c>
      <c r="D1156" s="137" t="s">
        <v>17</v>
      </c>
      <c r="E1156">
        <v>1992</v>
      </c>
      <c r="F1156">
        <v>3</v>
      </c>
      <c r="G1156">
        <v>5</v>
      </c>
      <c r="H1156">
        <v>38.453800000000001</v>
      </c>
      <c r="I1156" t="s">
        <v>17</v>
      </c>
      <c r="J1156" s="14" t="s">
        <v>17</v>
      </c>
      <c r="K1156" s="14" t="s">
        <v>17</v>
      </c>
      <c r="L1156" s="14" t="s">
        <v>17</v>
      </c>
      <c r="M1156" s="14" t="s">
        <v>17</v>
      </c>
      <c r="N1156" s="14" t="s">
        <v>17</v>
      </c>
      <c r="O1156" s="14" t="s">
        <v>17</v>
      </c>
      <c r="P1156" s="14" t="s">
        <v>17</v>
      </c>
      <c r="Q1156" s="14" t="s">
        <v>17</v>
      </c>
      <c r="R1156" s="14" t="s">
        <v>17</v>
      </c>
      <c r="S1156" s="14" t="s">
        <v>17</v>
      </c>
    </row>
    <row r="1157" spans="1:19" x14ac:dyDescent="0.2">
      <c r="A1157" t="s">
        <v>143</v>
      </c>
      <c r="B1157" t="s">
        <v>183</v>
      </c>
      <c r="C1157" s="137" t="s">
        <v>17</v>
      </c>
      <c r="D1157" s="137" t="s">
        <v>17</v>
      </c>
      <c r="E1157">
        <v>1992</v>
      </c>
      <c r="F1157">
        <v>3</v>
      </c>
      <c r="G1157">
        <v>6</v>
      </c>
      <c r="H1157">
        <v>43.995600000000003</v>
      </c>
      <c r="I1157" t="s">
        <v>17</v>
      </c>
      <c r="J1157" s="14" t="s">
        <v>17</v>
      </c>
      <c r="K1157" s="14" t="s">
        <v>17</v>
      </c>
      <c r="L1157" s="14" t="s">
        <v>17</v>
      </c>
      <c r="M1157" s="14" t="s">
        <v>17</v>
      </c>
      <c r="N1157" s="14" t="s">
        <v>17</v>
      </c>
      <c r="O1157" s="14" t="s">
        <v>17</v>
      </c>
      <c r="P1157" s="14" t="s">
        <v>17</v>
      </c>
      <c r="Q1157" s="14" t="s">
        <v>17</v>
      </c>
      <c r="R1157" s="14" t="s">
        <v>17</v>
      </c>
      <c r="S1157" s="14" t="s">
        <v>17</v>
      </c>
    </row>
    <row r="1158" spans="1:19" x14ac:dyDescent="0.2">
      <c r="A1158" t="s">
        <v>143</v>
      </c>
      <c r="B1158" t="s">
        <v>183</v>
      </c>
      <c r="C1158" s="137" t="s">
        <v>17</v>
      </c>
      <c r="D1158" s="137" t="s">
        <v>17</v>
      </c>
      <c r="E1158">
        <v>1992</v>
      </c>
      <c r="F1158">
        <v>3</v>
      </c>
      <c r="G1158">
        <v>7</v>
      </c>
      <c r="H1158">
        <v>41.14</v>
      </c>
      <c r="I1158" t="s">
        <v>17</v>
      </c>
      <c r="J1158" s="14" t="s">
        <v>17</v>
      </c>
      <c r="K1158" s="14" t="s">
        <v>17</v>
      </c>
      <c r="L1158" s="14" t="s">
        <v>17</v>
      </c>
      <c r="M1158" s="14" t="s">
        <v>17</v>
      </c>
      <c r="N1158" s="14" t="s">
        <v>17</v>
      </c>
      <c r="O1158" s="14" t="s">
        <v>17</v>
      </c>
      <c r="P1158" s="14" t="s">
        <v>17</v>
      </c>
      <c r="Q1158" s="14" t="s">
        <v>17</v>
      </c>
      <c r="R1158" s="14" t="s">
        <v>17</v>
      </c>
      <c r="S1158" s="14" t="s">
        <v>17</v>
      </c>
    </row>
    <row r="1159" spans="1:19" x14ac:dyDescent="0.2">
      <c r="A1159" t="s">
        <v>143</v>
      </c>
      <c r="B1159" t="s">
        <v>183</v>
      </c>
      <c r="C1159" s="137" t="s">
        <v>17</v>
      </c>
      <c r="D1159" s="137" t="s">
        <v>17</v>
      </c>
      <c r="E1159">
        <v>1992</v>
      </c>
      <c r="F1159">
        <v>3</v>
      </c>
      <c r="G1159">
        <v>8</v>
      </c>
      <c r="H1159">
        <v>40.365600000000001</v>
      </c>
      <c r="I1159" t="s">
        <v>17</v>
      </c>
      <c r="J1159" s="14" t="s">
        <v>17</v>
      </c>
      <c r="K1159" s="14" t="s">
        <v>17</v>
      </c>
      <c r="L1159" s="14" t="s">
        <v>17</v>
      </c>
      <c r="M1159" s="14" t="s">
        <v>17</v>
      </c>
      <c r="N1159" s="14" t="s">
        <v>17</v>
      </c>
      <c r="O1159" s="14" t="s">
        <v>17</v>
      </c>
      <c r="P1159" s="14" t="s">
        <v>17</v>
      </c>
      <c r="Q1159" s="14" t="s">
        <v>17</v>
      </c>
      <c r="R1159" s="14" t="s">
        <v>17</v>
      </c>
      <c r="S1159" s="14" t="s">
        <v>17</v>
      </c>
    </row>
    <row r="1160" spans="1:19" x14ac:dyDescent="0.2">
      <c r="A1160" t="s">
        <v>143</v>
      </c>
      <c r="B1160" t="s">
        <v>183</v>
      </c>
      <c r="C1160" s="137" t="s">
        <v>17</v>
      </c>
      <c r="D1160" s="137" t="s">
        <v>17</v>
      </c>
      <c r="E1160">
        <v>1992</v>
      </c>
      <c r="F1160">
        <v>3</v>
      </c>
      <c r="G1160">
        <v>9</v>
      </c>
      <c r="H1160">
        <v>35.997500000000002</v>
      </c>
      <c r="I1160" t="s">
        <v>17</v>
      </c>
      <c r="J1160" s="14" t="s">
        <v>17</v>
      </c>
      <c r="K1160" s="14" t="s">
        <v>17</v>
      </c>
      <c r="L1160" s="14" t="s">
        <v>17</v>
      </c>
      <c r="M1160" s="14" t="s">
        <v>17</v>
      </c>
      <c r="N1160" s="14" t="s">
        <v>17</v>
      </c>
      <c r="O1160" s="14" t="s">
        <v>17</v>
      </c>
      <c r="P1160" s="14" t="s">
        <v>17</v>
      </c>
      <c r="Q1160" s="14" t="s">
        <v>17</v>
      </c>
      <c r="R1160" s="14" t="s">
        <v>17</v>
      </c>
      <c r="S1160" s="14" t="s">
        <v>17</v>
      </c>
    </row>
    <row r="1161" spans="1:19" x14ac:dyDescent="0.2">
      <c r="A1161" t="s">
        <v>143</v>
      </c>
      <c r="B1161" t="s">
        <v>183</v>
      </c>
      <c r="C1161" s="137" t="s">
        <v>17</v>
      </c>
      <c r="D1161" s="137" t="s">
        <v>17</v>
      </c>
      <c r="E1161">
        <v>1992</v>
      </c>
      <c r="F1161">
        <v>3</v>
      </c>
      <c r="G1161">
        <v>10</v>
      </c>
      <c r="H1161">
        <v>40.171999999999997</v>
      </c>
      <c r="I1161" t="s">
        <v>17</v>
      </c>
      <c r="J1161" s="14" t="s">
        <v>17</v>
      </c>
      <c r="K1161" s="14" t="s">
        <v>17</v>
      </c>
      <c r="L1161" s="14" t="s">
        <v>17</v>
      </c>
      <c r="M1161" s="14" t="s">
        <v>17</v>
      </c>
      <c r="N1161" s="14" t="s">
        <v>17</v>
      </c>
      <c r="O1161" s="14" t="s">
        <v>17</v>
      </c>
      <c r="P1161" s="14" t="s">
        <v>17</v>
      </c>
      <c r="Q1161" s="14" t="s">
        <v>17</v>
      </c>
      <c r="R1161" s="14" t="s">
        <v>17</v>
      </c>
      <c r="S1161" s="14" t="s">
        <v>17</v>
      </c>
    </row>
    <row r="1162" spans="1:19" x14ac:dyDescent="0.2">
      <c r="A1162" t="s">
        <v>143</v>
      </c>
      <c r="B1162" t="s">
        <v>183</v>
      </c>
      <c r="C1162" s="137" t="s">
        <v>17</v>
      </c>
      <c r="D1162" s="137" t="s">
        <v>17</v>
      </c>
      <c r="E1162">
        <v>1992</v>
      </c>
      <c r="F1162">
        <v>3</v>
      </c>
      <c r="G1162">
        <v>11</v>
      </c>
      <c r="H1162">
        <v>43.124400000000001</v>
      </c>
      <c r="I1162" t="s">
        <v>17</v>
      </c>
      <c r="J1162" s="14" t="s">
        <v>17</v>
      </c>
      <c r="K1162" s="14" t="s">
        <v>17</v>
      </c>
      <c r="L1162" s="14" t="s">
        <v>17</v>
      </c>
      <c r="M1162" s="14" t="s">
        <v>17</v>
      </c>
      <c r="N1162" s="14" t="s">
        <v>17</v>
      </c>
      <c r="O1162" s="14" t="s">
        <v>17</v>
      </c>
      <c r="P1162" s="14" t="s">
        <v>17</v>
      </c>
      <c r="Q1162" s="14" t="s">
        <v>17</v>
      </c>
      <c r="R1162" s="14" t="s">
        <v>17</v>
      </c>
      <c r="S1162" s="14" t="s">
        <v>17</v>
      </c>
    </row>
    <row r="1163" spans="1:19" x14ac:dyDescent="0.2">
      <c r="A1163" t="s">
        <v>143</v>
      </c>
      <c r="B1163" t="s">
        <v>183</v>
      </c>
      <c r="C1163" s="137" t="s">
        <v>17</v>
      </c>
      <c r="D1163" s="137" t="s">
        <v>17</v>
      </c>
      <c r="E1163">
        <v>1992</v>
      </c>
      <c r="F1163">
        <v>3</v>
      </c>
      <c r="G1163">
        <v>12</v>
      </c>
      <c r="H1163">
        <v>36.905000000000001</v>
      </c>
      <c r="I1163" t="s">
        <v>17</v>
      </c>
      <c r="J1163" s="14" t="s">
        <v>17</v>
      </c>
      <c r="K1163" s="14" t="s">
        <v>17</v>
      </c>
      <c r="L1163" s="14" t="s">
        <v>17</v>
      </c>
      <c r="M1163" s="14" t="s">
        <v>17</v>
      </c>
      <c r="N1163" s="14" t="s">
        <v>17</v>
      </c>
      <c r="O1163" s="14" t="s">
        <v>17</v>
      </c>
      <c r="P1163" s="14" t="s">
        <v>17</v>
      </c>
      <c r="Q1163" s="14" t="s">
        <v>17</v>
      </c>
      <c r="R1163" s="14" t="s">
        <v>17</v>
      </c>
      <c r="S1163" s="14" t="s">
        <v>17</v>
      </c>
    </row>
    <row r="1164" spans="1:19" x14ac:dyDescent="0.2">
      <c r="A1164" t="s">
        <v>143</v>
      </c>
      <c r="B1164" t="s">
        <v>183</v>
      </c>
      <c r="C1164" s="137" t="s">
        <v>17</v>
      </c>
      <c r="D1164" s="137" t="s">
        <v>17</v>
      </c>
      <c r="E1164">
        <v>1992</v>
      </c>
      <c r="F1164">
        <v>3</v>
      </c>
      <c r="G1164">
        <v>13</v>
      </c>
      <c r="H1164">
        <v>34.9206</v>
      </c>
      <c r="I1164" t="s">
        <v>17</v>
      </c>
      <c r="J1164" s="14" t="s">
        <v>17</v>
      </c>
      <c r="K1164" s="14" t="s">
        <v>17</v>
      </c>
      <c r="L1164" s="14" t="s">
        <v>17</v>
      </c>
      <c r="M1164" s="14" t="s">
        <v>17</v>
      </c>
      <c r="N1164" s="14" t="s">
        <v>17</v>
      </c>
      <c r="O1164" s="14" t="s">
        <v>17</v>
      </c>
      <c r="P1164" s="14" t="s">
        <v>17</v>
      </c>
      <c r="Q1164" s="14" t="s">
        <v>17</v>
      </c>
      <c r="R1164" s="14" t="s">
        <v>17</v>
      </c>
      <c r="S1164" s="14" t="s">
        <v>17</v>
      </c>
    </row>
    <row r="1165" spans="1:19" x14ac:dyDescent="0.2">
      <c r="A1165" t="s">
        <v>143</v>
      </c>
      <c r="B1165" t="s">
        <v>183</v>
      </c>
      <c r="C1165" s="137" t="s">
        <v>17</v>
      </c>
      <c r="D1165" s="137" t="s">
        <v>17</v>
      </c>
      <c r="E1165">
        <v>1992</v>
      </c>
      <c r="F1165">
        <v>3</v>
      </c>
      <c r="G1165">
        <v>14</v>
      </c>
      <c r="H1165">
        <v>39.325000000000003</v>
      </c>
      <c r="I1165" t="s">
        <v>17</v>
      </c>
      <c r="J1165" s="14" t="s">
        <v>17</v>
      </c>
      <c r="K1165" s="14" t="s">
        <v>17</v>
      </c>
      <c r="L1165" s="14" t="s">
        <v>17</v>
      </c>
      <c r="M1165" s="14" t="s">
        <v>17</v>
      </c>
      <c r="N1165" s="14" t="s">
        <v>17</v>
      </c>
      <c r="O1165" s="14" t="s">
        <v>17</v>
      </c>
      <c r="P1165" s="14" t="s">
        <v>17</v>
      </c>
      <c r="Q1165" s="14" t="s">
        <v>17</v>
      </c>
      <c r="R1165" s="14" t="s">
        <v>17</v>
      </c>
      <c r="S1165" s="14" t="s">
        <v>17</v>
      </c>
    </row>
    <row r="1166" spans="1:19" x14ac:dyDescent="0.2">
      <c r="A1166" t="s">
        <v>143</v>
      </c>
      <c r="B1166" t="s">
        <v>183</v>
      </c>
      <c r="C1166" s="137" t="s">
        <v>17</v>
      </c>
      <c r="D1166" s="137" t="s">
        <v>17</v>
      </c>
      <c r="E1166">
        <v>1992</v>
      </c>
      <c r="F1166">
        <v>4</v>
      </c>
      <c r="G1166">
        <v>1</v>
      </c>
      <c r="H1166">
        <v>22.203499999999998</v>
      </c>
      <c r="I1166" t="s">
        <v>17</v>
      </c>
      <c r="J1166" s="14" t="s">
        <v>17</v>
      </c>
      <c r="K1166" s="14" t="s">
        <v>17</v>
      </c>
      <c r="L1166" s="14" t="s">
        <v>17</v>
      </c>
      <c r="M1166" s="14" t="s">
        <v>17</v>
      </c>
      <c r="N1166" s="14" t="s">
        <v>17</v>
      </c>
      <c r="O1166" s="14" t="s">
        <v>17</v>
      </c>
      <c r="P1166" s="14" t="s">
        <v>17</v>
      </c>
      <c r="Q1166" s="14" t="s">
        <v>17</v>
      </c>
      <c r="R1166" s="14" t="s">
        <v>17</v>
      </c>
      <c r="S1166" s="14" t="s">
        <v>17</v>
      </c>
    </row>
    <row r="1167" spans="1:19" x14ac:dyDescent="0.2">
      <c r="A1167" t="s">
        <v>143</v>
      </c>
      <c r="B1167" t="s">
        <v>183</v>
      </c>
      <c r="C1167" s="137" t="s">
        <v>17</v>
      </c>
      <c r="D1167" s="137" t="s">
        <v>17</v>
      </c>
      <c r="E1167">
        <v>1992</v>
      </c>
      <c r="F1167">
        <v>4</v>
      </c>
      <c r="G1167">
        <v>2</v>
      </c>
      <c r="H1167">
        <v>19.117999999999999</v>
      </c>
      <c r="I1167" t="s">
        <v>17</v>
      </c>
      <c r="J1167" s="14" t="s">
        <v>17</v>
      </c>
      <c r="K1167" s="14" t="s">
        <v>17</v>
      </c>
      <c r="L1167" s="14" t="s">
        <v>17</v>
      </c>
      <c r="M1167" s="14" t="s">
        <v>17</v>
      </c>
      <c r="N1167" s="14" t="s">
        <v>17</v>
      </c>
      <c r="O1167" s="14" t="s">
        <v>17</v>
      </c>
      <c r="P1167" s="14" t="s">
        <v>17</v>
      </c>
      <c r="Q1167" s="14" t="s">
        <v>17</v>
      </c>
      <c r="R1167" s="14" t="s">
        <v>17</v>
      </c>
      <c r="S1167" s="14" t="s">
        <v>17</v>
      </c>
    </row>
    <row r="1168" spans="1:19" x14ac:dyDescent="0.2">
      <c r="A1168" t="s">
        <v>143</v>
      </c>
      <c r="B1168" t="s">
        <v>183</v>
      </c>
      <c r="C1168" s="137" t="s">
        <v>17</v>
      </c>
      <c r="D1168" s="137" t="s">
        <v>17</v>
      </c>
      <c r="E1168">
        <v>1992</v>
      </c>
      <c r="F1168">
        <v>4</v>
      </c>
      <c r="G1168">
        <v>3</v>
      </c>
      <c r="H1168">
        <v>33.274999999999999</v>
      </c>
      <c r="I1168" t="s">
        <v>17</v>
      </c>
      <c r="J1168" s="14" t="s">
        <v>17</v>
      </c>
      <c r="K1168" s="14" t="s">
        <v>17</v>
      </c>
      <c r="L1168" s="14" t="s">
        <v>17</v>
      </c>
      <c r="M1168" s="14" t="s">
        <v>17</v>
      </c>
      <c r="N1168" s="14" t="s">
        <v>17</v>
      </c>
      <c r="O1168" s="14" t="s">
        <v>17</v>
      </c>
      <c r="P1168" s="14" t="s">
        <v>17</v>
      </c>
      <c r="Q1168" s="14" t="s">
        <v>17</v>
      </c>
      <c r="R1168" s="14" t="s">
        <v>17</v>
      </c>
      <c r="S1168" s="14" t="s">
        <v>17</v>
      </c>
    </row>
    <row r="1169" spans="1:19" x14ac:dyDescent="0.2">
      <c r="A1169" t="s">
        <v>143</v>
      </c>
      <c r="B1169" t="s">
        <v>183</v>
      </c>
      <c r="C1169" s="137" t="s">
        <v>17</v>
      </c>
      <c r="D1169" s="137" t="s">
        <v>17</v>
      </c>
      <c r="E1169">
        <v>1992</v>
      </c>
      <c r="F1169">
        <v>4</v>
      </c>
      <c r="G1169">
        <v>4</v>
      </c>
      <c r="H1169">
        <v>36.4452</v>
      </c>
      <c r="I1169" t="s">
        <v>17</v>
      </c>
      <c r="J1169" s="14" t="s">
        <v>17</v>
      </c>
      <c r="K1169" s="14" t="s">
        <v>17</v>
      </c>
      <c r="L1169" s="14" t="s">
        <v>17</v>
      </c>
      <c r="M1169" s="14" t="s">
        <v>17</v>
      </c>
      <c r="N1169" s="14" t="s">
        <v>17</v>
      </c>
      <c r="O1169" s="14" t="s">
        <v>17</v>
      </c>
      <c r="P1169" s="14" t="s">
        <v>17</v>
      </c>
      <c r="Q1169" s="14" t="s">
        <v>17</v>
      </c>
      <c r="R1169" s="14" t="s">
        <v>17</v>
      </c>
      <c r="S1169" s="14" t="s">
        <v>17</v>
      </c>
    </row>
    <row r="1170" spans="1:19" x14ac:dyDescent="0.2">
      <c r="A1170" t="s">
        <v>143</v>
      </c>
      <c r="B1170" t="s">
        <v>183</v>
      </c>
      <c r="C1170" s="137" t="s">
        <v>17</v>
      </c>
      <c r="D1170" s="137" t="s">
        <v>17</v>
      </c>
      <c r="E1170">
        <v>1992</v>
      </c>
      <c r="F1170">
        <v>4</v>
      </c>
      <c r="G1170">
        <v>5</v>
      </c>
      <c r="H1170">
        <v>42.446800000000003</v>
      </c>
      <c r="I1170" t="s">
        <v>17</v>
      </c>
      <c r="J1170" s="14" t="s">
        <v>17</v>
      </c>
      <c r="K1170" s="14" t="s">
        <v>17</v>
      </c>
      <c r="L1170" s="14" t="s">
        <v>17</v>
      </c>
      <c r="M1170" s="14" t="s">
        <v>17</v>
      </c>
      <c r="N1170" s="14" t="s">
        <v>17</v>
      </c>
      <c r="O1170" s="14" t="s">
        <v>17</v>
      </c>
      <c r="P1170" s="14" t="s">
        <v>17</v>
      </c>
      <c r="Q1170" s="14" t="s">
        <v>17</v>
      </c>
      <c r="R1170" s="14" t="s">
        <v>17</v>
      </c>
      <c r="S1170" s="14" t="s">
        <v>17</v>
      </c>
    </row>
    <row r="1171" spans="1:19" x14ac:dyDescent="0.2">
      <c r="A1171" t="s">
        <v>143</v>
      </c>
      <c r="B1171" t="s">
        <v>183</v>
      </c>
      <c r="C1171" s="137" t="s">
        <v>17</v>
      </c>
      <c r="D1171" s="137" t="s">
        <v>17</v>
      </c>
      <c r="E1171">
        <v>1992</v>
      </c>
      <c r="F1171">
        <v>4</v>
      </c>
      <c r="G1171">
        <v>6</v>
      </c>
      <c r="H1171">
        <v>41.381999999999998</v>
      </c>
      <c r="I1171" t="s">
        <v>17</v>
      </c>
      <c r="J1171" s="14" t="s">
        <v>17</v>
      </c>
      <c r="K1171" s="14" t="s">
        <v>17</v>
      </c>
      <c r="L1171" s="14" t="s">
        <v>17</v>
      </c>
      <c r="M1171" s="14" t="s">
        <v>17</v>
      </c>
      <c r="N1171" s="14" t="s">
        <v>17</v>
      </c>
      <c r="O1171" s="14" t="s">
        <v>17</v>
      </c>
      <c r="P1171" s="14" t="s">
        <v>17</v>
      </c>
      <c r="Q1171" s="14" t="s">
        <v>17</v>
      </c>
      <c r="R1171" s="14" t="s">
        <v>17</v>
      </c>
      <c r="S1171" s="14" t="s">
        <v>17</v>
      </c>
    </row>
    <row r="1172" spans="1:19" x14ac:dyDescent="0.2">
      <c r="A1172" t="s">
        <v>143</v>
      </c>
      <c r="B1172" t="s">
        <v>183</v>
      </c>
      <c r="C1172" s="137" t="s">
        <v>17</v>
      </c>
      <c r="D1172" s="137" t="s">
        <v>17</v>
      </c>
      <c r="E1172">
        <v>1992</v>
      </c>
      <c r="F1172">
        <v>4</v>
      </c>
      <c r="G1172">
        <v>7</v>
      </c>
      <c r="H1172">
        <v>37.897199999999998</v>
      </c>
      <c r="I1172" t="s">
        <v>17</v>
      </c>
      <c r="J1172" s="14" t="s">
        <v>17</v>
      </c>
      <c r="K1172" s="14" t="s">
        <v>17</v>
      </c>
      <c r="L1172" s="14" t="s">
        <v>17</v>
      </c>
      <c r="M1172" s="14" t="s">
        <v>17</v>
      </c>
      <c r="N1172" s="14" t="s">
        <v>17</v>
      </c>
      <c r="O1172" s="14" t="s">
        <v>17</v>
      </c>
      <c r="P1172" s="14" t="s">
        <v>17</v>
      </c>
      <c r="Q1172" s="14" t="s">
        <v>17</v>
      </c>
      <c r="R1172" s="14" t="s">
        <v>17</v>
      </c>
      <c r="S1172" s="14" t="s">
        <v>17</v>
      </c>
    </row>
    <row r="1173" spans="1:19" x14ac:dyDescent="0.2">
      <c r="A1173" t="s">
        <v>143</v>
      </c>
      <c r="B1173" t="s">
        <v>183</v>
      </c>
      <c r="C1173" s="137" t="s">
        <v>17</v>
      </c>
      <c r="D1173" s="137" t="s">
        <v>17</v>
      </c>
      <c r="E1173">
        <v>1992</v>
      </c>
      <c r="F1173">
        <v>4</v>
      </c>
      <c r="G1173">
        <v>8</v>
      </c>
      <c r="H1173">
        <v>43.269599999999997</v>
      </c>
      <c r="I1173" t="s">
        <v>17</v>
      </c>
      <c r="J1173" s="14" t="s">
        <v>17</v>
      </c>
      <c r="K1173" s="14" t="s">
        <v>17</v>
      </c>
      <c r="L1173" s="14" t="s">
        <v>17</v>
      </c>
      <c r="M1173" s="14" t="s">
        <v>17</v>
      </c>
      <c r="N1173" s="14" t="s">
        <v>17</v>
      </c>
      <c r="O1173" s="14" t="s">
        <v>17</v>
      </c>
      <c r="P1173" s="14" t="s">
        <v>17</v>
      </c>
      <c r="Q1173" s="14" t="s">
        <v>17</v>
      </c>
      <c r="R1173" s="14" t="s">
        <v>17</v>
      </c>
      <c r="S1173" s="14" t="s">
        <v>17</v>
      </c>
    </row>
    <row r="1174" spans="1:19" x14ac:dyDescent="0.2">
      <c r="A1174" t="s">
        <v>143</v>
      </c>
      <c r="B1174" t="s">
        <v>183</v>
      </c>
      <c r="C1174" s="137" t="s">
        <v>17</v>
      </c>
      <c r="D1174" s="137" t="s">
        <v>17</v>
      </c>
      <c r="E1174">
        <v>1992</v>
      </c>
      <c r="F1174">
        <v>4</v>
      </c>
      <c r="G1174">
        <v>9</v>
      </c>
      <c r="H1174">
        <v>41.793399999999998</v>
      </c>
      <c r="I1174" t="s">
        <v>17</v>
      </c>
      <c r="J1174" s="14" t="s">
        <v>17</v>
      </c>
      <c r="K1174" s="14" t="s">
        <v>17</v>
      </c>
      <c r="L1174" s="14" t="s">
        <v>17</v>
      </c>
      <c r="M1174" s="14" t="s">
        <v>17</v>
      </c>
      <c r="N1174" s="14" t="s">
        <v>17</v>
      </c>
      <c r="O1174" s="14" t="s">
        <v>17</v>
      </c>
      <c r="P1174" s="14" t="s">
        <v>17</v>
      </c>
      <c r="Q1174" s="14" t="s">
        <v>17</v>
      </c>
      <c r="R1174" s="14" t="s">
        <v>17</v>
      </c>
      <c r="S1174" s="14" t="s">
        <v>17</v>
      </c>
    </row>
    <row r="1175" spans="1:19" x14ac:dyDescent="0.2">
      <c r="A1175" t="s">
        <v>143</v>
      </c>
      <c r="B1175" t="s">
        <v>183</v>
      </c>
      <c r="C1175" s="137" t="s">
        <v>17</v>
      </c>
      <c r="D1175" s="137" t="s">
        <v>17</v>
      </c>
      <c r="E1175">
        <v>1992</v>
      </c>
      <c r="F1175">
        <v>4</v>
      </c>
      <c r="G1175">
        <v>10</v>
      </c>
      <c r="H1175">
        <v>34.787500000000001</v>
      </c>
      <c r="I1175" t="s">
        <v>17</v>
      </c>
      <c r="J1175" s="14" t="s">
        <v>17</v>
      </c>
      <c r="K1175" s="14" t="s">
        <v>17</v>
      </c>
      <c r="L1175" s="14" t="s">
        <v>17</v>
      </c>
      <c r="M1175" s="14" t="s">
        <v>17</v>
      </c>
      <c r="N1175" s="14" t="s">
        <v>17</v>
      </c>
      <c r="O1175" s="14" t="s">
        <v>17</v>
      </c>
      <c r="P1175" s="14" t="s">
        <v>17</v>
      </c>
      <c r="Q1175" s="14" t="s">
        <v>17</v>
      </c>
      <c r="R1175" s="14" t="s">
        <v>17</v>
      </c>
      <c r="S1175" s="14" t="s">
        <v>17</v>
      </c>
    </row>
    <row r="1176" spans="1:19" x14ac:dyDescent="0.2">
      <c r="A1176" t="s">
        <v>143</v>
      </c>
      <c r="B1176" t="s">
        <v>183</v>
      </c>
      <c r="C1176" s="137" t="s">
        <v>17</v>
      </c>
      <c r="D1176" s="137" t="s">
        <v>17</v>
      </c>
      <c r="E1176">
        <v>1992</v>
      </c>
      <c r="F1176">
        <v>4</v>
      </c>
      <c r="G1176">
        <v>11</v>
      </c>
      <c r="H1176">
        <v>39.204000000000001</v>
      </c>
      <c r="I1176" t="s">
        <v>17</v>
      </c>
      <c r="J1176" s="14" t="s">
        <v>17</v>
      </c>
      <c r="K1176" s="14" t="s">
        <v>17</v>
      </c>
      <c r="L1176" s="14" t="s">
        <v>17</v>
      </c>
      <c r="M1176" s="14" t="s">
        <v>17</v>
      </c>
      <c r="N1176" s="14" t="s">
        <v>17</v>
      </c>
      <c r="O1176" s="14" t="s">
        <v>17</v>
      </c>
      <c r="P1176" s="14" t="s">
        <v>17</v>
      </c>
      <c r="Q1176" s="14" t="s">
        <v>17</v>
      </c>
      <c r="R1176" s="14" t="s">
        <v>17</v>
      </c>
      <c r="S1176" s="14" t="s">
        <v>17</v>
      </c>
    </row>
    <row r="1177" spans="1:19" x14ac:dyDescent="0.2">
      <c r="A1177" t="s">
        <v>143</v>
      </c>
      <c r="B1177" t="s">
        <v>183</v>
      </c>
      <c r="C1177" s="137" t="s">
        <v>17</v>
      </c>
      <c r="D1177" s="137" t="s">
        <v>17</v>
      </c>
      <c r="E1177">
        <v>1992</v>
      </c>
      <c r="F1177">
        <v>4</v>
      </c>
      <c r="G1177">
        <v>12</v>
      </c>
      <c r="H1177">
        <v>40.171999999999997</v>
      </c>
      <c r="I1177" t="s">
        <v>17</v>
      </c>
      <c r="J1177" s="14" t="s">
        <v>17</v>
      </c>
      <c r="K1177" s="14" t="s">
        <v>17</v>
      </c>
      <c r="L1177" s="14" t="s">
        <v>17</v>
      </c>
      <c r="M1177" s="14" t="s">
        <v>17</v>
      </c>
      <c r="N1177" s="14" t="s">
        <v>17</v>
      </c>
      <c r="O1177" s="14" t="s">
        <v>17</v>
      </c>
      <c r="P1177" s="14" t="s">
        <v>17</v>
      </c>
      <c r="Q1177" s="14" t="s">
        <v>17</v>
      </c>
      <c r="R1177" s="14" t="s">
        <v>17</v>
      </c>
      <c r="S1177" s="14" t="s">
        <v>17</v>
      </c>
    </row>
    <row r="1178" spans="1:19" x14ac:dyDescent="0.2">
      <c r="A1178" t="s">
        <v>143</v>
      </c>
      <c r="B1178" t="s">
        <v>183</v>
      </c>
      <c r="C1178" s="137" t="s">
        <v>17</v>
      </c>
      <c r="D1178" s="137" t="s">
        <v>17</v>
      </c>
      <c r="E1178">
        <v>1992</v>
      </c>
      <c r="F1178">
        <v>4</v>
      </c>
      <c r="G1178">
        <v>13</v>
      </c>
      <c r="H1178">
        <v>35.646599999999999</v>
      </c>
      <c r="I1178" t="s">
        <v>17</v>
      </c>
      <c r="J1178" s="14" t="s">
        <v>17</v>
      </c>
      <c r="K1178" s="14" t="s">
        <v>17</v>
      </c>
      <c r="L1178" s="14" t="s">
        <v>17</v>
      </c>
      <c r="M1178" s="14" t="s">
        <v>17</v>
      </c>
      <c r="N1178" s="14" t="s">
        <v>17</v>
      </c>
      <c r="O1178" s="14" t="s">
        <v>17</v>
      </c>
      <c r="P1178" s="14" t="s">
        <v>17</v>
      </c>
      <c r="Q1178" s="14" t="s">
        <v>17</v>
      </c>
      <c r="R1178" s="14" t="s">
        <v>17</v>
      </c>
      <c r="S1178" s="14" t="s">
        <v>17</v>
      </c>
    </row>
    <row r="1179" spans="1:19" x14ac:dyDescent="0.2">
      <c r="A1179" t="s">
        <v>143</v>
      </c>
      <c r="B1179" t="s">
        <v>183</v>
      </c>
      <c r="C1179" s="137" t="s">
        <v>17</v>
      </c>
      <c r="D1179" s="137" t="s">
        <v>17</v>
      </c>
      <c r="E1179">
        <v>1992</v>
      </c>
      <c r="F1179">
        <v>4</v>
      </c>
      <c r="G1179">
        <v>14</v>
      </c>
      <c r="H1179">
        <v>46.1736</v>
      </c>
      <c r="I1179" t="s">
        <v>17</v>
      </c>
      <c r="J1179" s="14" t="s">
        <v>17</v>
      </c>
      <c r="K1179" s="14" t="s">
        <v>17</v>
      </c>
      <c r="L1179" s="14" t="s">
        <v>17</v>
      </c>
      <c r="M1179" s="14" t="s">
        <v>17</v>
      </c>
      <c r="N1179" s="14" t="s">
        <v>17</v>
      </c>
      <c r="O1179" s="14" t="s">
        <v>17</v>
      </c>
      <c r="P1179" s="14" t="s">
        <v>17</v>
      </c>
      <c r="Q1179" s="14" t="s">
        <v>17</v>
      </c>
      <c r="R1179" s="14" t="s">
        <v>17</v>
      </c>
      <c r="S1179" s="14" t="s">
        <v>17</v>
      </c>
    </row>
    <row r="1180" spans="1:19" x14ac:dyDescent="0.2">
      <c r="A1180" t="s">
        <v>143</v>
      </c>
      <c r="B1180" t="s">
        <v>126</v>
      </c>
      <c r="C1180" s="137" t="s">
        <v>17</v>
      </c>
      <c r="D1180" s="137" t="s">
        <v>17</v>
      </c>
      <c r="E1180">
        <v>1993</v>
      </c>
      <c r="F1180">
        <v>1</v>
      </c>
      <c r="G1180">
        <v>1</v>
      </c>
      <c r="H1180">
        <v>18.004799999999999</v>
      </c>
      <c r="I1180" t="s">
        <v>17</v>
      </c>
      <c r="J1180" s="14" t="s">
        <v>17</v>
      </c>
      <c r="K1180" s="14" t="s">
        <v>17</v>
      </c>
      <c r="L1180" s="14" t="s">
        <v>17</v>
      </c>
      <c r="M1180" s="14" t="s">
        <v>17</v>
      </c>
      <c r="N1180" s="14" t="s">
        <v>17</v>
      </c>
      <c r="O1180" s="14" t="s">
        <v>17</v>
      </c>
      <c r="P1180" s="14" t="s">
        <v>17</v>
      </c>
      <c r="Q1180" s="14" t="s">
        <v>17</v>
      </c>
      <c r="R1180" s="14" t="s">
        <v>17</v>
      </c>
      <c r="S1180" s="14" t="s">
        <v>17</v>
      </c>
    </row>
    <row r="1181" spans="1:19" x14ac:dyDescent="0.2">
      <c r="A1181" t="s">
        <v>143</v>
      </c>
      <c r="B1181" t="s">
        <v>126</v>
      </c>
      <c r="C1181" s="137" t="s">
        <v>17</v>
      </c>
      <c r="D1181" s="137" t="s">
        <v>17</v>
      </c>
      <c r="E1181">
        <v>1993</v>
      </c>
      <c r="F1181" s="34">
        <v>1</v>
      </c>
      <c r="G1181" s="34">
        <v>2</v>
      </c>
      <c r="H1181">
        <v>14.4474</v>
      </c>
      <c r="I1181">
        <v>1.8699209999999999</v>
      </c>
      <c r="J1181" s="14" t="s">
        <v>17</v>
      </c>
      <c r="K1181" s="14" t="s">
        <v>17</v>
      </c>
      <c r="L1181" s="176">
        <v>5.9649999999999999</v>
      </c>
      <c r="M1181" s="14" t="s">
        <v>17</v>
      </c>
      <c r="N1181" s="176">
        <v>36.962000000000003</v>
      </c>
      <c r="O1181" s="14" t="s">
        <v>17</v>
      </c>
      <c r="P1181" s="176">
        <v>6.5759999999999999E-2</v>
      </c>
      <c r="Q1181" s="176">
        <v>0.83899999999999997</v>
      </c>
      <c r="R1181" s="14" t="s">
        <v>17</v>
      </c>
      <c r="S1181" s="14" t="s">
        <v>17</v>
      </c>
    </row>
    <row r="1182" spans="1:19" x14ac:dyDescent="0.2">
      <c r="A1182" t="s">
        <v>143</v>
      </c>
      <c r="B1182" t="s">
        <v>126</v>
      </c>
      <c r="C1182" s="137" t="s">
        <v>17</v>
      </c>
      <c r="D1182" s="137" t="s">
        <v>17</v>
      </c>
      <c r="E1182">
        <v>1993</v>
      </c>
      <c r="F1182" s="34">
        <v>1</v>
      </c>
      <c r="G1182" s="34">
        <v>3</v>
      </c>
      <c r="H1182">
        <v>18.960699999999999</v>
      </c>
      <c r="I1182">
        <v>1.8946190000000001</v>
      </c>
      <c r="J1182" s="14" t="s">
        <v>17</v>
      </c>
      <c r="K1182" s="14" t="s">
        <v>17</v>
      </c>
      <c r="L1182" s="176">
        <v>6.02</v>
      </c>
      <c r="M1182" s="14" t="s">
        <v>17</v>
      </c>
      <c r="N1182" s="176">
        <v>53.313999999999993</v>
      </c>
      <c r="O1182" s="14" t="s">
        <v>17</v>
      </c>
      <c r="P1182" s="176">
        <v>6.1710000000000001E-2</v>
      </c>
      <c r="Q1182" s="176">
        <v>0.92</v>
      </c>
      <c r="R1182" s="14" t="s">
        <v>17</v>
      </c>
      <c r="S1182" s="14" t="s">
        <v>17</v>
      </c>
    </row>
    <row r="1183" spans="1:19" x14ac:dyDescent="0.2">
      <c r="A1183" t="s">
        <v>143</v>
      </c>
      <c r="B1183" t="s">
        <v>126</v>
      </c>
      <c r="C1183" s="137" t="s">
        <v>17</v>
      </c>
      <c r="D1183" s="137" t="s">
        <v>17</v>
      </c>
      <c r="E1183">
        <v>1993</v>
      </c>
      <c r="F1183" s="34">
        <v>1</v>
      </c>
      <c r="G1183" s="34">
        <v>4</v>
      </c>
      <c r="H1183">
        <v>23.8612</v>
      </c>
      <c r="I1183">
        <v>1.8346579999999999</v>
      </c>
      <c r="J1183" s="14" t="s">
        <v>17</v>
      </c>
      <c r="K1183" s="14" t="s">
        <v>17</v>
      </c>
      <c r="L1183" s="176">
        <v>6</v>
      </c>
      <c r="M1183" s="14" t="s">
        <v>17</v>
      </c>
      <c r="N1183" s="176">
        <v>36.066000000000003</v>
      </c>
      <c r="O1183" s="14" t="s">
        <v>17</v>
      </c>
      <c r="P1183" s="176">
        <v>7.5410000000000005E-2</v>
      </c>
      <c r="Q1183" s="176">
        <v>0.86799999999999999</v>
      </c>
      <c r="R1183" s="14" t="s">
        <v>17</v>
      </c>
      <c r="S1183" s="14" t="s">
        <v>17</v>
      </c>
    </row>
    <row r="1184" spans="1:19" x14ac:dyDescent="0.2">
      <c r="A1184" t="s">
        <v>143</v>
      </c>
      <c r="B1184" t="s">
        <v>126</v>
      </c>
      <c r="C1184" s="137" t="s">
        <v>17</v>
      </c>
      <c r="D1184" s="137" t="s">
        <v>17</v>
      </c>
      <c r="E1184">
        <v>1993</v>
      </c>
      <c r="F1184" s="34">
        <v>1</v>
      </c>
      <c r="G1184" s="34">
        <v>5</v>
      </c>
      <c r="H1184">
        <v>35.380400000000002</v>
      </c>
      <c r="I1184">
        <v>1.9767779999999999</v>
      </c>
      <c r="J1184" s="14" t="s">
        <v>17</v>
      </c>
      <c r="K1184" s="14" t="s">
        <v>17</v>
      </c>
      <c r="L1184" s="176">
        <v>5.79</v>
      </c>
      <c r="M1184" s="14" t="s">
        <v>17</v>
      </c>
      <c r="N1184" s="176">
        <v>63.785999999999994</v>
      </c>
      <c r="O1184" s="14" t="s">
        <v>17</v>
      </c>
      <c r="P1184" s="176">
        <v>6.6000000000000003E-2</v>
      </c>
      <c r="Q1184" s="176">
        <v>0.85599999999999998</v>
      </c>
      <c r="R1184" s="14" t="s">
        <v>17</v>
      </c>
      <c r="S1184" s="14" t="s">
        <v>17</v>
      </c>
    </row>
    <row r="1185" spans="1:19" x14ac:dyDescent="0.2">
      <c r="A1185" t="s">
        <v>143</v>
      </c>
      <c r="B1185" t="s">
        <v>126</v>
      </c>
      <c r="C1185" s="137" t="s">
        <v>17</v>
      </c>
      <c r="D1185" s="137" t="s">
        <v>17</v>
      </c>
      <c r="E1185">
        <v>1993</v>
      </c>
      <c r="F1185" s="34">
        <v>1</v>
      </c>
      <c r="G1185" s="34">
        <v>6</v>
      </c>
      <c r="H1185">
        <v>35.223100000000002</v>
      </c>
      <c r="I1185">
        <v>1.989695</v>
      </c>
      <c r="J1185" s="14" t="s">
        <v>17</v>
      </c>
      <c r="K1185" s="14" t="s">
        <v>17</v>
      </c>
      <c r="L1185" s="158" t="s">
        <v>17</v>
      </c>
      <c r="M1185" s="14" t="s">
        <v>17</v>
      </c>
      <c r="N1185" s="188" t="s">
        <v>17</v>
      </c>
      <c r="O1185" s="14" t="s">
        <v>17</v>
      </c>
      <c r="P1185" s="176">
        <v>7.1569999999999995E-2</v>
      </c>
      <c r="Q1185" s="176">
        <v>0.93200000000000005</v>
      </c>
      <c r="R1185" s="14" t="s">
        <v>17</v>
      </c>
      <c r="S1185" s="14" t="s">
        <v>17</v>
      </c>
    </row>
    <row r="1186" spans="1:19" x14ac:dyDescent="0.2">
      <c r="A1186" t="s">
        <v>143</v>
      </c>
      <c r="B1186" t="s">
        <v>126</v>
      </c>
      <c r="C1186" s="137" t="s">
        <v>17</v>
      </c>
      <c r="D1186" s="137" t="s">
        <v>17</v>
      </c>
      <c r="E1186">
        <v>1993</v>
      </c>
      <c r="F1186" s="34">
        <v>1</v>
      </c>
      <c r="G1186" s="34">
        <v>7</v>
      </c>
      <c r="H1186">
        <v>36.8566</v>
      </c>
      <c r="I1186">
        <v>2.5977489999999999</v>
      </c>
      <c r="J1186" s="14" t="s">
        <v>17</v>
      </c>
      <c r="K1186" s="14" t="s">
        <v>17</v>
      </c>
      <c r="L1186" s="176">
        <v>5.12</v>
      </c>
      <c r="M1186" s="14" t="s">
        <v>17</v>
      </c>
      <c r="N1186" s="176">
        <v>52.977999999999994</v>
      </c>
      <c r="O1186" s="14" t="s">
        <v>17</v>
      </c>
      <c r="P1186" s="176">
        <v>6.1490000000000003E-2</v>
      </c>
      <c r="Q1186" s="176">
        <v>0.92600000000000005</v>
      </c>
      <c r="R1186" s="14" t="s">
        <v>17</v>
      </c>
      <c r="S1186" s="14" t="s">
        <v>17</v>
      </c>
    </row>
    <row r="1187" spans="1:19" x14ac:dyDescent="0.2">
      <c r="A1187" t="s">
        <v>143</v>
      </c>
      <c r="B1187" t="s">
        <v>126</v>
      </c>
      <c r="C1187" s="137" t="s">
        <v>17</v>
      </c>
      <c r="D1187" s="137" t="s">
        <v>17</v>
      </c>
      <c r="E1187">
        <v>1993</v>
      </c>
      <c r="F1187">
        <v>1</v>
      </c>
      <c r="G1187">
        <v>8</v>
      </c>
      <c r="H1187">
        <v>34.8964</v>
      </c>
      <c r="I1187" t="s">
        <v>17</v>
      </c>
      <c r="J1187" s="14" t="s">
        <v>17</v>
      </c>
      <c r="K1187" s="14" t="s">
        <v>17</v>
      </c>
      <c r="L1187" s="14" t="s">
        <v>17</v>
      </c>
      <c r="M1187" s="14" t="s">
        <v>17</v>
      </c>
      <c r="N1187" s="14" t="s">
        <v>17</v>
      </c>
      <c r="O1187" s="14" t="s">
        <v>17</v>
      </c>
      <c r="P1187" s="14" t="s">
        <v>17</v>
      </c>
      <c r="Q1187" s="14" t="s">
        <v>17</v>
      </c>
      <c r="R1187" s="14" t="s">
        <v>17</v>
      </c>
      <c r="S1187" s="14" t="s">
        <v>17</v>
      </c>
    </row>
    <row r="1188" spans="1:19" x14ac:dyDescent="0.2">
      <c r="A1188" t="s">
        <v>143</v>
      </c>
      <c r="B1188" t="s">
        <v>126</v>
      </c>
      <c r="C1188" s="137" t="s">
        <v>17</v>
      </c>
      <c r="D1188" s="137" t="s">
        <v>17</v>
      </c>
      <c r="E1188">
        <v>1993</v>
      </c>
      <c r="F1188">
        <v>1</v>
      </c>
      <c r="G1188">
        <v>9</v>
      </c>
      <c r="H1188">
        <v>33.045099999999998</v>
      </c>
      <c r="I1188" t="s">
        <v>17</v>
      </c>
      <c r="J1188" s="14" t="s">
        <v>17</v>
      </c>
      <c r="K1188" s="14" t="s">
        <v>17</v>
      </c>
      <c r="L1188" s="14" t="s">
        <v>17</v>
      </c>
      <c r="M1188" s="14" t="s">
        <v>17</v>
      </c>
      <c r="N1188" s="14" t="s">
        <v>17</v>
      </c>
      <c r="O1188" s="14" t="s">
        <v>17</v>
      </c>
      <c r="P1188" s="14" t="s">
        <v>17</v>
      </c>
      <c r="Q1188" s="14" t="s">
        <v>17</v>
      </c>
      <c r="R1188" s="14" t="s">
        <v>17</v>
      </c>
      <c r="S1188" s="14" t="s">
        <v>17</v>
      </c>
    </row>
    <row r="1189" spans="1:19" x14ac:dyDescent="0.2">
      <c r="A1189" t="s">
        <v>143</v>
      </c>
      <c r="B1189" t="s">
        <v>126</v>
      </c>
      <c r="C1189" s="137" t="s">
        <v>17</v>
      </c>
      <c r="D1189" s="137" t="s">
        <v>17</v>
      </c>
      <c r="E1189">
        <v>1993</v>
      </c>
      <c r="F1189">
        <v>1</v>
      </c>
      <c r="G1189">
        <v>10</v>
      </c>
      <c r="H1189">
        <v>32.113399999999999</v>
      </c>
      <c r="I1189" t="s">
        <v>17</v>
      </c>
      <c r="J1189" s="14" t="s">
        <v>17</v>
      </c>
      <c r="K1189" s="14" t="s">
        <v>17</v>
      </c>
      <c r="L1189" s="14" t="s">
        <v>17</v>
      </c>
      <c r="M1189" s="14" t="s">
        <v>17</v>
      </c>
      <c r="N1189" s="14" t="s">
        <v>17</v>
      </c>
      <c r="O1189" s="14" t="s">
        <v>17</v>
      </c>
      <c r="P1189" s="14" t="s">
        <v>17</v>
      </c>
      <c r="Q1189" s="14" t="s">
        <v>17</v>
      </c>
      <c r="R1189" s="14" t="s">
        <v>17</v>
      </c>
      <c r="S1189" s="14" t="s">
        <v>17</v>
      </c>
    </row>
    <row r="1190" spans="1:19" x14ac:dyDescent="0.2">
      <c r="A1190" t="s">
        <v>143</v>
      </c>
      <c r="B1190" t="s">
        <v>126</v>
      </c>
      <c r="C1190" s="137" t="s">
        <v>17</v>
      </c>
      <c r="D1190" s="137" t="s">
        <v>17</v>
      </c>
      <c r="E1190">
        <v>1993</v>
      </c>
      <c r="F1190">
        <v>1</v>
      </c>
      <c r="G1190">
        <v>11</v>
      </c>
      <c r="H1190">
        <v>35.041600000000003</v>
      </c>
      <c r="I1190" t="s">
        <v>17</v>
      </c>
      <c r="J1190" s="14" t="s">
        <v>17</v>
      </c>
      <c r="K1190" s="14" t="s">
        <v>17</v>
      </c>
      <c r="L1190" s="14" t="s">
        <v>17</v>
      </c>
      <c r="M1190" s="14" t="s">
        <v>17</v>
      </c>
      <c r="N1190" s="14" t="s">
        <v>17</v>
      </c>
      <c r="O1190" s="14" t="s">
        <v>17</v>
      </c>
      <c r="P1190" s="14" t="s">
        <v>17</v>
      </c>
      <c r="Q1190" s="14" t="s">
        <v>17</v>
      </c>
      <c r="R1190" s="14" t="s">
        <v>17</v>
      </c>
      <c r="S1190" s="14" t="s">
        <v>17</v>
      </c>
    </row>
    <row r="1191" spans="1:19" x14ac:dyDescent="0.2">
      <c r="A1191" t="s">
        <v>143</v>
      </c>
      <c r="B1191" t="s">
        <v>126</v>
      </c>
      <c r="C1191" s="137" t="s">
        <v>17</v>
      </c>
      <c r="D1191" s="137" t="s">
        <v>17</v>
      </c>
      <c r="E1191">
        <v>1993</v>
      </c>
      <c r="F1191">
        <v>1</v>
      </c>
      <c r="G1191">
        <v>12</v>
      </c>
      <c r="H1191">
        <v>38.574800000000003</v>
      </c>
      <c r="I1191" t="s">
        <v>17</v>
      </c>
      <c r="J1191" s="14" t="s">
        <v>17</v>
      </c>
      <c r="K1191" s="14" t="s">
        <v>17</v>
      </c>
      <c r="L1191" s="14" t="s">
        <v>17</v>
      </c>
      <c r="M1191" s="14" t="s">
        <v>17</v>
      </c>
      <c r="N1191" s="14" t="s">
        <v>17</v>
      </c>
      <c r="O1191" s="14" t="s">
        <v>17</v>
      </c>
      <c r="P1191" s="14" t="s">
        <v>17</v>
      </c>
      <c r="Q1191" s="14" t="s">
        <v>17</v>
      </c>
      <c r="R1191" s="14" t="s">
        <v>17</v>
      </c>
      <c r="S1191" s="14" t="s">
        <v>17</v>
      </c>
    </row>
    <row r="1192" spans="1:19" x14ac:dyDescent="0.2">
      <c r="A1192" t="s">
        <v>143</v>
      </c>
      <c r="B1192" t="s">
        <v>126</v>
      </c>
      <c r="C1192" s="137" t="s">
        <v>17</v>
      </c>
      <c r="D1192" s="137" t="s">
        <v>17</v>
      </c>
      <c r="E1192">
        <v>1993</v>
      </c>
      <c r="F1192">
        <v>1</v>
      </c>
      <c r="G1192">
        <v>13</v>
      </c>
      <c r="H1192">
        <v>36.4452</v>
      </c>
      <c r="I1192" t="s">
        <v>17</v>
      </c>
      <c r="J1192" s="14" t="s">
        <v>17</v>
      </c>
      <c r="K1192" s="14" t="s">
        <v>17</v>
      </c>
      <c r="L1192" s="14" t="s">
        <v>17</v>
      </c>
      <c r="M1192" s="14" t="s">
        <v>17</v>
      </c>
      <c r="N1192" s="14" t="s">
        <v>17</v>
      </c>
      <c r="O1192" s="14" t="s">
        <v>17</v>
      </c>
      <c r="P1192" s="14" t="s">
        <v>17</v>
      </c>
      <c r="Q1192" s="14" t="s">
        <v>17</v>
      </c>
      <c r="R1192" s="14" t="s">
        <v>17</v>
      </c>
      <c r="S1192" s="14" t="s">
        <v>17</v>
      </c>
    </row>
    <row r="1193" spans="1:19" x14ac:dyDescent="0.2">
      <c r="A1193" t="s">
        <v>143</v>
      </c>
      <c r="B1193" t="s">
        <v>126</v>
      </c>
      <c r="C1193" s="137" t="s">
        <v>17</v>
      </c>
      <c r="D1193" s="137" t="s">
        <v>17</v>
      </c>
      <c r="E1193">
        <v>1993</v>
      </c>
      <c r="F1193">
        <v>1</v>
      </c>
      <c r="G1193">
        <v>14</v>
      </c>
      <c r="H1193">
        <v>29.753900000000002</v>
      </c>
      <c r="I1193" t="s">
        <v>17</v>
      </c>
      <c r="J1193" s="14" t="s">
        <v>17</v>
      </c>
      <c r="K1193" s="14" t="s">
        <v>17</v>
      </c>
      <c r="L1193" s="14" t="s">
        <v>17</v>
      </c>
      <c r="M1193" s="14" t="s">
        <v>17</v>
      </c>
      <c r="N1193" s="14" t="s">
        <v>17</v>
      </c>
      <c r="O1193" s="14" t="s">
        <v>17</v>
      </c>
      <c r="P1193" s="14" t="s">
        <v>17</v>
      </c>
      <c r="Q1193" s="14" t="s">
        <v>17</v>
      </c>
      <c r="R1193" s="14" t="s">
        <v>17</v>
      </c>
      <c r="S1193" s="14" t="s">
        <v>17</v>
      </c>
    </row>
    <row r="1194" spans="1:19" x14ac:dyDescent="0.2">
      <c r="A1194" t="s">
        <v>143</v>
      </c>
      <c r="B1194" t="s">
        <v>126</v>
      </c>
      <c r="C1194" s="137" t="s">
        <v>17</v>
      </c>
      <c r="D1194" s="137" t="s">
        <v>17</v>
      </c>
      <c r="E1194">
        <v>1993</v>
      </c>
      <c r="F1194">
        <v>2</v>
      </c>
      <c r="G1194">
        <v>1</v>
      </c>
      <c r="H1194">
        <v>14.036</v>
      </c>
      <c r="I1194" t="s">
        <v>17</v>
      </c>
      <c r="J1194" s="14" t="s">
        <v>17</v>
      </c>
      <c r="K1194" s="14" t="s">
        <v>17</v>
      </c>
      <c r="L1194" s="14" t="s">
        <v>17</v>
      </c>
      <c r="M1194" s="14" t="s">
        <v>17</v>
      </c>
      <c r="N1194" s="14" t="s">
        <v>17</v>
      </c>
      <c r="O1194" s="14" t="s">
        <v>17</v>
      </c>
      <c r="P1194" s="14" t="s">
        <v>17</v>
      </c>
      <c r="Q1194" s="14" t="s">
        <v>17</v>
      </c>
      <c r="R1194" s="14" t="s">
        <v>17</v>
      </c>
      <c r="S1194" s="14" t="s">
        <v>17</v>
      </c>
    </row>
    <row r="1195" spans="1:19" x14ac:dyDescent="0.2">
      <c r="A1195" t="s">
        <v>143</v>
      </c>
      <c r="B1195" t="s">
        <v>126</v>
      </c>
      <c r="C1195" s="137" t="s">
        <v>17</v>
      </c>
      <c r="D1195" s="137" t="s">
        <v>17</v>
      </c>
      <c r="E1195">
        <v>1993</v>
      </c>
      <c r="F1195" s="34">
        <v>2</v>
      </c>
      <c r="G1195" s="34">
        <v>2</v>
      </c>
      <c r="H1195">
        <v>15.282299999999999</v>
      </c>
      <c r="I1195">
        <v>1.922952</v>
      </c>
      <c r="J1195" s="14" t="s">
        <v>17</v>
      </c>
      <c r="K1195" s="14" t="s">
        <v>17</v>
      </c>
      <c r="L1195" s="176">
        <v>5.65</v>
      </c>
      <c r="M1195" s="14" t="s">
        <v>17</v>
      </c>
      <c r="N1195" s="176">
        <v>60.649999999999991</v>
      </c>
      <c r="O1195" s="14" t="s">
        <v>17</v>
      </c>
      <c r="P1195" s="176">
        <v>5.3749999999999999E-2</v>
      </c>
      <c r="Q1195" s="176">
        <v>0.81399999999999995</v>
      </c>
      <c r="R1195" s="14" t="s">
        <v>17</v>
      </c>
      <c r="S1195" s="14" t="s">
        <v>17</v>
      </c>
    </row>
    <row r="1196" spans="1:19" x14ac:dyDescent="0.2">
      <c r="A1196" t="s">
        <v>143</v>
      </c>
      <c r="B1196" t="s">
        <v>126</v>
      </c>
      <c r="C1196" s="137" t="s">
        <v>17</v>
      </c>
      <c r="D1196" s="137" t="s">
        <v>17</v>
      </c>
      <c r="E1196">
        <v>1993</v>
      </c>
      <c r="F1196" s="34">
        <v>2</v>
      </c>
      <c r="G1196" s="34">
        <v>3</v>
      </c>
      <c r="H1196">
        <v>17.799099999999999</v>
      </c>
      <c r="I1196">
        <v>1.782381</v>
      </c>
      <c r="J1196" s="14" t="s">
        <v>17</v>
      </c>
      <c r="K1196" s="14" t="s">
        <v>17</v>
      </c>
      <c r="L1196" s="176">
        <v>5.7050000000000001</v>
      </c>
      <c r="M1196" s="14" t="s">
        <v>17</v>
      </c>
      <c r="N1196" s="176">
        <v>28.562000000000005</v>
      </c>
      <c r="O1196" s="14" t="s">
        <v>17</v>
      </c>
      <c r="P1196" s="176">
        <v>5.7349999999999998E-2</v>
      </c>
      <c r="Q1196" s="176">
        <v>0.79500000000000004</v>
      </c>
      <c r="R1196" s="14" t="s">
        <v>17</v>
      </c>
      <c r="S1196" s="14" t="s">
        <v>17</v>
      </c>
    </row>
    <row r="1197" spans="1:19" x14ac:dyDescent="0.2">
      <c r="A1197" t="s">
        <v>143</v>
      </c>
      <c r="B1197" t="s">
        <v>126</v>
      </c>
      <c r="C1197" s="137" t="s">
        <v>17</v>
      </c>
      <c r="D1197" s="137" t="s">
        <v>17</v>
      </c>
      <c r="E1197">
        <v>1993</v>
      </c>
      <c r="F1197" s="34">
        <v>2</v>
      </c>
      <c r="G1197" s="34">
        <v>4</v>
      </c>
      <c r="H1197">
        <v>30.867100000000001</v>
      </c>
      <c r="I1197">
        <v>1.8601289999999999</v>
      </c>
      <c r="J1197" s="14" t="s">
        <v>17</v>
      </c>
      <c r="K1197" s="14" t="s">
        <v>17</v>
      </c>
      <c r="L1197" s="176">
        <v>5.31</v>
      </c>
      <c r="M1197" s="14" t="s">
        <v>17</v>
      </c>
      <c r="N1197" s="176">
        <v>34.89</v>
      </c>
      <c r="O1197" s="14" t="s">
        <v>17</v>
      </c>
      <c r="P1197" s="176">
        <v>8.2600000000000007E-2</v>
      </c>
      <c r="Q1197" s="176">
        <v>0.88100000000000001</v>
      </c>
      <c r="R1197" s="14" t="s">
        <v>17</v>
      </c>
      <c r="S1197" s="14" t="s">
        <v>17</v>
      </c>
    </row>
    <row r="1198" spans="1:19" x14ac:dyDescent="0.2">
      <c r="A1198" t="s">
        <v>143</v>
      </c>
      <c r="B1198" t="s">
        <v>126</v>
      </c>
      <c r="C1198" s="137" t="s">
        <v>17</v>
      </c>
      <c r="D1198" s="137" t="s">
        <v>17</v>
      </c>
      <c r="E1198">
        <v>1993</v>
      </c>
      <c r="F1198" s="34">
        <v>2</v>
      </c>
      <c r="G1198" s="34">
        <v>5</v>
      </c>
      <c r="H1198">
        <v>29.4877</v>
      </c>
      <c r="I1198">
        <v>1.775204</v>
      </c>
      <c r="J1198" s="14" t="s">
        <v>17</v>
      </c>
      <c r="K1198" s="14" t="s">
        <v>17</v>
      </c>
      <c r="L1198" s="176">
        <v>5.6400000000000006</v>
      </c>
      <c r="M1198" s="14" t="s">
        <v>17</v>
      </c>
      <c r="N1198" s="176">
        <v>38.194000000000003</v>
      </c>
      <c r="O1198" s="14" t="s">
        <v>17</v>
      </c>
      <c r="P1198" s="176">
        <v>7.3719999999999994E-2</v>
      </c>
      <c r="Q1198" s="176">
        <v>0.88500000000000001</v>
      </c>
      <c r="R1198" s="14" t="s">
        <v>17</v>
      </c>
      <c r="S1198" s="14" t="s">
        <v>17</v>
      </c>
    </row>
    <row r="1199" spans="1:19" x14ac:dyDescent="0.2">
      <c r="A1199" t="s">
        <v>143</v>
      </c>
      <c r="B1199" t="s">
        <v>126</v>
      </c>
      <c r="C1199" s="137" t="s">
        <v>17</v>
      </c>
      <c r="D1199" s="137" t="s">
        <v>17</v>
      </c>
      <c r="E1199">
        <v>1993</v>
      </c>
      <c r="F1199" s="34">
        <v>2</v>
      </c>
      <c r="G1199" s="34">
        <v>6</v>
      </c>
      <c r="H1199">
        <v>49.029200000000003</v>
      </c>
      <c r="I1199">
        <v>2.144047</v>
      </c>
      <c r="J1199" s="14" t="s">
        <v>17</v>
      </c>
      <c r="K1199" s="14" t="s">
        <v>17</v>
      </c>
      <c r="L1199" s="176">
        <v>5.0299999999999994</v>
      </c>
      <c r="M1199" s="14" t="s">
        <v>17</v>
      </c>
      <c r="N1199" s="176">
        <v>58.074000000000005</v>
      </c>
      <c r="O1199" s="14" t="s">
        <v>17</v>
      </c>
      <c r="P1199" s="176">
        <v>6.1089999999999998E-2</v>
      </c>
      <c r="Q1199" s="176">
        <v>0.86699999999999999</v>
      </c>
      <c r="R1199" s="14" t="s">
        <v>17</v>
      </c>
      <c r="S1199" s="14" t="s">
        <v>17</v>
      </c>
    </row>
    <row r="1200" spans="1:19" x14ac:dyDescent="0.2">
      <c r="A1200" t="s">
        <v>143</v>
      </c>
      <c r="B1200" t="s">
        <v>126</v>
      </c>
      <c r="C1200" s="137" t="s">
        <v>17</v>
      </c>
      <c r="D1200" s="137" t="s">
        <v>17</v>
      </c>
      <c r="E1200">
        <v>1993</v>
      </c>
      <c r="F1200" s="34">
        <v>2</v>
      </c>
      <c r="G1200" s="34">
        <v>7</v>
      </c>
      <c r="H1200">
        <v>33.904200000000003</v>
      </c>
      <c r="I1200">
        <v>2.486415</v>
      </c>
      <c r="J1200" s="14" t="s">
        <v>17</v>
      </c>
      <c r="K1200" s="14" t="s">
        <v>17</v>
      </c>
      <c r="L1200" s="176">
        <v>4.6099999999999994</v>
      </c>
      <c r="M1200" s="14" t="s">
        <v>17</v>
      </c>
      <c r="N1200" s="176">
        <v>81.09</v>
      </c>
      <c r="O1200" s="14" t="s">
        <v>17</v>
      </c>
      <c r="P1200" s="176">
        <v>8.1820000000000004E-2</v>
      </c>
      <c r="Q1200" s="176">
        <v>0.92400000000000004</v>
      </c>
      <c r="R1200" s="14" t="s">
        <v>17</v>
      </c>
      <c r="S1200" s="14" t="s">
        <v>17</v>
      </c>
    </row>
    <row r="1201" spans="1:19" x14ac:dyDescent="0.2">
      <c r="A1201" t="s">
        <v>143</v>
      </c>
      <c r="B1201" t="s">
        <v>126</v>
      </c>
      <c r="C1201" s="137" t="s">
        <v>17</v>
      </c>
      <c r="D1201" s="137" t="s">
        <v>17</v>
      </c>
      <c r="E1201">
        <v>1993</v>
      </c>
      <c r="F1201">
        <v>2</v>
      </c>
      <c r="G1201">
        <v>8</v>
      </c>
      <c r="H1201">
        <v>38.163400000000003</v>
      </c>
      <c r="I1201" t="s">
        <v>17</v>
      </c>
      <c r="J1201" s="14" t="s">
        <v>17</v>
      </c>
      <c r="K1201" s="14" t="s">
        <v>17</v>
      </c>
      <c r="L1201" s="14" t="s">
        <v>17</v>
      </c>
      <c r="M1201" s="14" t="s">
        <v>17</v>
      </c>
      <c r="N1201" s="14" t="s">
        <v>17</v>
      </c>
      <c r="O1201" s="14" t="s">
        <v>17</v>
      </c>
      <c r="P1201" s="14" t="s">
        <v>17</v>
      </c>
      <c r="Q1201" s="14" t="s">
        <v>17</v>
      </c>
      <c r="R1201" s="14" t="s">
        <v>17</v>
      </c>
      <c r="S1201" s="14" t="s">
        <v>17</v>
      </c>
    </row>
    <row r="1202" spans="1:19" x14ac:dyDescent="0.2">
      <c r="A1202" t="s">
        <v>143</v>
      </c>
      <c r="B1202" t="s">
        <v>126</v>
      </c>
      <c r="C1202" s="137" t="s">
        <v>17</v>
      </c>
      <c r="D1202" s="137" t="s">
        <v>17</v>
      </c>
      <c r="E1202">
        <v>1993</v>
      </c>
      <c r="F1202">
        <v>2</v>
      </c>
      <c r="G1202">
        <v>9</v>
      </c>
      <c r="H1202">
        <v>40.898000000000003</v>
      </c>
      <c r="I1202" t="s">
        <v>17</v>
      </c>
      <c r="J1202" s="14" t="s">
        <v>17</v>
      </c>
      <c r="K1202" s="14" t="s">
        <v>17</v>
      </c>
      <c r="L1202" s="14" t="s">
        <v>17</v>
      </c>
      <c r="M1202" s="14" t="s">
        <v>17</v>
      </c>
      <c r="N1202" s="14" t="s">
        <v>17</v>
      </c>
      <c r="O1202" s="14" t="s">
        <v>17</v>
      </c>
      <c r="P1202" s="14" t="s">
        <v>17</v>
      </c>
      <c r="Q1202" s="14" t="s">
        <v>17</v>
      </c>
      <c r="R1202" s="14" t="s">
        <v>17</v>
      </c>
      <c r="S1202" s="14" t="s">
        <v>17</v>
      </c>
    </row>
    <row r="1203" spans="1:19" x14ac:dyDescent="0.2">
      <c r="A1203" t="s">
        <v>143</v>
      </c>
      <c r="B1203" t="s">
        <v>126</v>
      </c>
      <c r="C1203" s="137" t="s">
        <v>17</v>
      </c>
      <c r="D1203" s="137" t="s">
        <v>17</v>
      </c>
      <c r="E1203">
        <v>1993</v>
      </c>
      <c r="F1203">
        <v>2</v>
      </c>
      <c r="G1203">
        <v>10</v>
      </c>
      <c r="H1203">
        <v>34.097799999999999</v>
      </c>
      <c r="I1203" t="s">
        <v>17</v>
      </c>
      <c r="J1203" s="14" t="s">
        <v>17</v>
      </c>
      <c r="K1203" s="14" t="s">
        <v>17</v>
      </c>
      <c r="L1203" s="14" t="s">
        <v>17</v>
      </c>
      <c r="M1203" s="14" t="s">
        <v>17</v>
      </c>
      <c r="N1203" s="14" t="s">
        <v>17</v>
      </c>
      <c r="O1203" s="14" t="s">
        <v>17</v>
      </c>
      <c r="P1203" s="14" t="s">
        <v>17</v>
      </c>
      <c r="Q1203" s="14" t="s">
        <v>17</v>
      </c>
      <c r="R1203" s="14" t="s">
        <v>17</v>
      </c>
      <c r="S1203" s="14" t="s">
        <v>17</v>
      </c>
    </row>
    <row r="1204" spans="1:19" x14ac:dyDescent="0.2">
      <c r="A1204" t="s">
        <v>143</v>
      </c>
      <c r="B1204" t="s">
        <v>126</v>
      </c>
      <c r="C1204" s="137" t="s">
        <v>17</v>
      </c>
      <c r="D1204" s="137" t="s">
        <v>17</v>
      </c>
      <c r="E1204">
        <v>1993</v>
      </c>
      <c r="F1204">
        <v>2</v>
      </c>
      <c r="G1204">
        <v>11</v>
      </c>
      <c r="H1204">
        <v>32.609499999999997</v>
      </c>
      <c r="I1204" t="s">
        <v>17</v>
      </c>
      <c r="J1204" s="14" t="s">
        <v>17</v>
      </c>
      <c r="K1204" s="14" t="s">
        <v>17</v>
      </c>
      <c r="L1204" s="14" t="s">
        <v>17</v>
      </c>
      <c r="M1204" s="14" t="s">
        <v>17</v>
      </c>
      <c r="N1204" s="14" t="s">
        <v>17</v>
      </c>
      <c r="O1204" s="14" t="s">
        <v>17</v>
      </c>
      <c r="P1204" s="14" t="s">
        <v>17</v>
      </c>
      <c r="Q1204" s="14" t="s">
        <v>17</v>
      </c>
      <c r="R1204" s="14" t="s">
        <v>17</v>
      </c>
      <c r="S1204" s="14" t="s">
        <v>17</v>
      </c>
    </row>
    <row r="1205" spans="1:19" x14ac:dyDescent="0.2">
      <c r="A1205" t="s">
        <v>143</v>
      </c>
      <c r="B1205" t="s">
        <v>126</v>
      </c>
      <c r="C1205" s="137" t="s">
        <v>17</v>
      </c>
      <c r="D1205" s="137" t="s">
        <v>17</v>
      </c>
      <c r="E1205">
        <v>1993</v>
      </c>
      <c r="F1205">
        <v>2</v>
      </c>
      <c r="G1205">
        <v>12</v>
      </c>
      <c r="H1205">
        <v>38.889400000000002</v>
      </c>
      <c r="I1205" t="s">
        <v>17</v>
      </c>
      <c r="J1205" s="14" t="s">
        <v>17</v>
      </c>
      <c r="K1205" s="14" t="s">
        <v>17</v>
      </c>
      <c r="L1205" s="14" t="s">
        <v>17</v>
      </c>
      <c r="M1205" s="14" t="s">
        <v>17</v>
      </c>
      <c r="N1205" s="14" t="s">
        <v>17</v>
      </c>
      <c r="O1205" s="14" t="s">
        <v>17</v>
      </c>
      <c r="P1205" s="14" t="s">
        <v>17</v>
      </c>
      <c r="Q1205" s="14" t="s">
        <v>17</v>
      </c>
      <c r="R1205" s="14" t="s">
        <v>17</v>
      </c>
      <c r="S1205" s="14" t="s">
        <v>17</v>
      </c>
    </row>
    <row r="1206" spans="1:19" x14ac:dyDescent="0.2">
      <c r="A1206" t="s">
        <v>143</v>
      </c>
      <c r="B1206" t="s">
        <v>126</v>
      </c>
      <c r="C1206" s="137" t="s">
        <v>17</v>
      </c>
      <c r="D1206" s="137" t="s">
        <v>17</v>
      </c>
      <c r="E1206">
        <v>1993</v>
      </c>
      <c r="F1206">
        <v>2</v>
      </c>
      <c r="G1206">
        <v>13</v>
      </c>
      <c r="H1206">
        <v>33.396000000000001</v>
      </c>
      <c r="I1206" t="s">
        <v>17</v>
      </c>
      <c r="J1206" s="14" t="s">
        <v>17</v>
      </c>
      <c r="K1206" s="14" t="s">
        <v>17</v>
      </c>
      <c r="L1206" s="14" t="s">
        <v>17</v>
      </c>
      <c r="M1206" s="14" t="s">
        <v>17</v>
      </c>
      <c r="N1206" s="14" t="s">
        <v>17</v>
      </c>
      <c r="O1206" s="14" t="s">
        <v>17</v>
      </c>
      <c r="P1206" s="14" t="s">
        <v>17</v>
      </c>
      <c r="Q1206" s="14" t="s">
        <v>17</v>
      </c>
      <c r="R1206" s="14" t="s">
        <v>17</v>
      </c>
      <c r="S1206" s="14" t="s">
        <v>17</v>
      </c>
    </row>
    <row r="1207" spans="1:19" x14ac:dyDescent="0.2">
      <c r="A1207" t="s">
        <v>143</v>
      </c>
      <c r="B1207" t="s">
        <v>126</v>
      </c>
      <c r="C1207" s="137" t="s">
        <v>17</v>
      </c>
      <c r="D1207" s="137" t="s">
        <v>17</v>
      </c>
      <c r="E1207">
        <v>1993</v>
      </c>
      <c r="F1207">
        <v>2</v>
      </c>
      <c r="G1207">
        <v>14</v>
      </c>
      <c r="H1207">
        <v>43.076000000000001</v>
      </c>
      <c r="I1207" t="s">
        <v>17</v>
      </c>
      <c r="J1207" s="14" t="s">
        <v>17</v>
      </c>
      <c r="K1207" s="14" t="s">
        <v>17</v>
      </c>
      <c r="L1207" s="14" t="s">
        <v>17</v>
      </c>
      <c r="M1207" s="14" t="s">
        <v>17</v>
      </c>
      <c r="N1207" s="14" t="s">
        <v>17</v>
      </c>
      <c r="O1207" s="14" t="s">
        <v>17</v>
      </c>
      <c r="P1207" s="14" t="s">
        <v>17</v>
      </c>
      <c r="Q1207" s="14" t="s">
        <v>17</v>
      </c>
      <c r="R1207" s="14" t="s">
        <v>17</v>
      </c>
      <c r="S1207" s="14" t="s">
        <v>17</v>
      </c>
    </row>
    <row r="1208" spans="1:19" x14ac:dyDescent="0.2">
      <c r="A1208" t="s">
        <v>143</v>
      </c>
      <c r="B1208" t="s">
        <v>126</v>
      </c>
      <c r="C1208" s="137" t="s">
        <v>17</v>
      </c>
      <c r="D1208" s="137" t="s">
        <v>17</v>
      </c>
      <c r="E1208">
        <v>1993</v>
      </c>
      <c r="F1208">
        <v>3</v>
      </c>
      <c r="G1208">
        <v>1</v>
      </c>
      <c r="H1208">
        <v>24.562999999999999</v>
      </c>
      <c r="I1208" t="s">
        <v>17</v>
      </c>
      <c r="J1208" s="14" t="s">
        <v>17</v>
      </c>
      <c r="K1208" s="14" t="s">
        <v>17</v>
      </c>
      <c r="L1208" s="14" t="s">
        <v>17</v>
      </c>
      <c r="M1208" s="14" t="s">
        <v>17</v>
      </c>
      <c r="N1208" s="14" t="s">
        <v>17</v>
      </c>
      <c r="O1208" s="14" t="s">
        <v>17</v>
      </c>
      <c r="P1208" s="14" t="s">
        <v>17</v>
      </c>
      <c r="Q1208" s="14" t="s">
        <v>17</v>
      </c>
      <c r="R1208" s="14" t="s">
        <v>17</v>
      </c>
      <c r="S1208" s="14" t="s">
        <v>17</v>
      </c>
    </row>
    <row r="1209" spans="1:19" x14ac:dyDescent="0.2">
      <c r="A1209" t="s">
        <v>143</v>
      </c>
      <c r="B1209" t="s">
        <v>126</v>
      </c>
      <c r="C1209" s="137" t="s">
        <v>17</v>
      </c>
      <c r="D1209" s="137" t="s">
        <v>17</v>
      </c>
      <c r="E1209">
        <v>1993</v>
      </c>
      <c r="F1209" s="34">
        <v>3</v>
      </c>
      <c r="G1209" s="34">
        <v>2</v>
      </c>
      <c r="H1209">
        <v>17.327200000000001</v>
      </c>
      <c r="I1209">
        <v>1.862997</v>
      </c>
      <c r="J1209" s="14" t="s">
        <v>17</v>
      </c>
      <c r="K1209" s="14" t="s">
        <v>17</v>
      </c>
      <c r="L1209" s="176">
        <v>5.9550000000000001</v>
      </c>
      <c r="M1209" s="14" t="s">
        <v>17</v>
      </c>
      <c r="N1209" s="176">
        <v>44.018000000000001</v>
      </c>
      <c r="O1209" s="14" t="s">
        <v>17</v>
      </c>
      <c r="P1209" s="176">
        <v>6.2780000000000002E-2</v>
      </c>
      <c r="Q1209" s="176">
        <v>0.91400000000000003</v>
      </c>
      <c r="R1209" s="14" t="s">
        <v>17</v>
      </c>
      <c r="S1209" s="14" t="s">
        <v>17</v>
      </c>
    </row>
    <row r="1210" spans="1:19" x14ac:dyDescent="0.2">
      <c r="A1210" t="s">
        <v>143</v>
      </c>
      <c r="B1210" t="s">
        <v>126</v>
      </c>
      <c r="C1210" s="137" t="s">
        <v>17</v>
      </c>
      <c r="D1210" s="137" t="s">
        <v>17</v>
      </c>
      <c r="E1210">
        <v>1993</v>
      </c>
      <c r="F1210" s="34">
        <v>3</v>
      </c>
      <c r="G1210" s="34">
        <v>3</v>
      </c>
      <c r="H1210">
        <v>28.616499999999998</v>
      </c>
      <c r="I1210">
        <v>1.8745149999999999</v>
      </c>
      <c r="J1210" s="14" t="s">
        <v>17</v>
      </c>
      <c r="K1210" s="14" t="s">
        <v>17</v>
      </c>
      <c r="L1210" s="176">
        <v>5.6950000000000003</v>
      </c>
      <c r="M1210" s="14" t="s">
        <v>17</v>
      </c>
      <c r="N1210" s="176">
        <v>69.777999999999992</v>
      </c>
      <c r="O1210" s="14" t="s">
        <v>17</v>
      </c>
      <c r="P1210" s="176">
        <v>4.1509999999999998E-2</v>
      </c>
      <c r="Q1210" s="176">
        <v>0.85799999999999998</v>
      </c>
      <c r="R1210" s="14" t="s">
        <v>17</v>
      </c>
      <c r="S1210" s="14" t="s">
        <v>17</v>
      </c>
    </row>
    <row r="1211" spans="1:19" x14ac:dyDescent="0.2">
      <c r="A1211" t="s">
        <v>143</v>
      </c>
      <c r="B1211" t="s">
        <v>126</v>
      </c>
      <c r="C1211" s="137" t="s">
        <v>17</v>
      </c>
      <c r="D1211" s="137" t="s">
        <v>17</v>
      </c>
      <c r="E1211">
        <v>1993</v>
      </c>
      <c r="F1211" s="34">
        <v>3</v>
      </c>
      <c r="G1211" s="34">
        <v>4</v>
      </c>
      <c r="H1211">
        <v>34.7149</v>
      </c>
      <c r="I1211">
        <v>1.9465779999999999</v>
      </c>
      <c r="J1211" s="14" t="s">
        <v>17</v>
      </c>
      <c r="K1211" s="14" t="s">
        <v>17</v>
      </c>
      <c r="L1211" s="176">
        <v>5.415</v>
      </c>
      <c r="M1211" s="14" t="s">
        <v>17</v>
      </c>
      <c r="N1211" s="176">
        <v>74.873999999999995</v>
      </c>
      <c r="O1211" s="14" t="s">
        <v>17</v>
      </c>
      <c r="P1211" s="176">
        <v>7.3429999999999995E-2</v>
      </c>
      <c r="Q1211" s="176">
        <v>0.88</v>
      </c>
      <c r="R1211" s="14" t="s">
        <v>17</v>
      </c>
      <c r="S1211" s="14" t="s">
        <v>17</v>
      </c>
    </row>
    <row r="1212" spans="1:19" x14ac:dyDescent="0.2">
      <c r="A1212" t="s">
        <v>143</v>
      </c>
      <c r="B1212" t="s">
        <v>126</v>
      </c>
      <c r="C1212" s="137" t="s">
        <v>17</v>
      </c>
      <c r="D1212" s="137" t="s">
        <v>17</v>
      </c>
      <c r="E1212">
        <v>1993</v>
      </c>
      <c r="F1212" s="34">
        <v>3</v>
      </c>
      <c r="G1212" s="34">
        <v>5</v>
      </c>
      <c r="H1212">
        <v>37.461599999999997</v>
      </c>
      <c r="I1212">
        <v>1.867348</v>
      </c>
      <c r="J1212" s="14" t="s">
        <v>17</v>
      </c>
      <c r="K1212" s="14" t="s">
        <v>17</v>
      </c>
      <c r="L1212" s="176">
        <v>5.5250000000000004</v>
      </c>
      <c r="M1212" s="14" t="s">
        <v>17</v>
      </c>
      <c r="N1212" s="158" t="s">
        <v>17</v>
      </c>
      <c r="O1212" s="14" t="s">
        <v>17</v>
      </c>
      <c r="P1212" s="176">
        <v>6.8019999999999997E-2</v>
      </c>
      <c r="Q1212" s="176">
        <v>0.91700000000000004</v>
      </c>
      <c r="R1212" s="14" t="s">
        <v>17</v>
      </c>
      <c r="S1212" s="14" t="s">
        <v>17</v>
      </c>
    </row>
    <row r="1213" spans="1:19" x14ac:dyDescent="0.2">
      <c r="A1213" t="s">
        <v>143</v>
      </c>
      <c r="B1213" t="s">
        <v>126</v>
      </c>
      <c r="C1213" s="137" t="s">
        <v>17</v>
      </c>
      <c r="D1213" s="137" t="s">
        <v>17</v>
      </c>
      <c r="E1213">
        <v>1993</v>
      </c>
      <c r="F1213" s="34">
        <v>3</v>
      </c>
      <c r="G1213" s="34">
        <v>6</v>
      </c>
      <c r="H1213">
        <v>43.511600000000001</v>
      </c>
      <c r="I1213">
        <v>2.124028</v>
      </c>
      <c r="J1213" s="14" t="s">
        <v>17</v>
      </c>
      <c r="K1213" s="14" t="s">
        <v>17</v>
      </c>
      <c r="L1213" s="176">
        <v>5.48</v>
      </c>
      <c r="M1213" s="14" t="s">
        <v>17</v>
      </c>
      <c r="N1213" s="176">
        <v>49.225999999999992</v>
      </c>
      <c r="O1213" s="14" t="s">
        <v>17</v>
      </c>
      <c r="P1213" s="176">
        <v>7.4910000000000004E-2</v>
      </c>
      <c r="Q1213" s="176">
        <v>0.89800000000000002</v>
      </c>
      <c r="R1213" s="14" t="s">
        <v>17</v>
      </c>
      <c r="S1213" s="14" t="s">
        <v>17</v>
      </c>
    </row>
    <row r="1214" spans="1:19" x14ac:dyDescent="0.2">
      <c r="A1214" t="s">
        <v>143</v>
      </c>
      <c r="B1214" t="s">
        <v>126</v>
      </c>
      <c r="C1214" s="137" t="s">
        <v>17</v>
      </c>
      <c r="D1214" s="137" t="s">
        <v>17</v>
      </c>
      <c r="E1214">
        <v>1993</v>
      </c>
      <c r="F1214" s="34">
        <v>3</v>
      </c>
      <c r="G1214" s="34">
        <v>7</v>
      </c>
      <c r="H1214">
        <v>35.816000000000003</v>
      </c>
      <c r="I1214">
        <v>2.2465320000000002</v>
      </c>
      <c r="J1214" s="14" t="s">
        <v>17</v>
      </c>
      <c r="K1214" s="14" t="s">
        <v>17</v>
      </c>
      <c r="L1214" s="176">
        <v>5.23</v>
      </c>
      <c r="M1214" s="14" t="s">
        <v>17</v>
      </c>
      <c r="N1214" s="176">
        <v>56.730000000000004</v>
      </c>
      <c r="O1214" s="14" t="s">
        <v>17</v>
      </c>
      <c r="P1214" s="176">
        <v>5.969E-2</v>
      </c>
      <c r="Q1214" s="176">
        <v>0.94399999999999995</v>
      </c>
      <c r="R1214" s="14" t="s">
        <v>17</v>
      </c>
      <c r="S1214" s="14" t="s">
        <v>17</v>
      </c>
    </row>
    <row r="1215" spans="1:19" x14ac:dyDescent="0.2">
      <c r="A1215" t="s">
        <v>143</v>
      </c>
      <c r="B1215" t="s">
        <v>126</v>
      </c>
      <c r="C1215" s="137" t="s">
        <v>17</v>
      </c>
      <c r="D1215" s="137" t="s">
        <v>17</v>
      </c>
      <c r="E1215">
        <v>1993</v>
      </c>
      <c r="F1215">
        <v>3</v>
      </c>
      <c r="G1215">
        <v>8</v>
      </c>
      <c r="H1215">
        <v>44.068199999999997</v>
      </c>
      <c r="I1215" t="s">
        <v>17</v>
      </c>
      <c r="J1215" s="14" t="s">
        <v>17</v>
      </c>
      <c r="K1215" s="14" t="s">
        <v>17</v>
      </c>
      <c r="L1215" s="14" t="s">
        <v>17</v>
      </c>
      <c r="M1215" s="14" t="s">
        <v>17</v>
      </c>
      <c r="N1215" s="14" t="s">
        <v>17</v>
      </c>
      <c r="O1215" s="14" t="s">
        <v>17</v>
      </c>
      <c r="P1215" s="14" t="s">
        <v>17</v>
      </c>
      <c r="Q1215" s="14" t="s">
        <v>17</v>
      </c>
      <c r="R1215" s="14" t="s">
        <v>17</v>
      </c>
      <c r="S1215" s="14" t="s">
        <v>17</v>
      </c>
    </row>
    <row r="1216" spans="1:19" x14ac:dyDescent="0.2">
      <c r="A1216" t="s">
        <v>143</v>
      </c>
      <c r="B1216" t="s">
        <v>126</v>
      </c>
      <c r="C1216" s="137" t="s">
        <v>17</v>
      </c>
      <c r="D1216" s="137" t="s">
        <v>17</v>
      </c>
      <c r="E1216">
        <v>1993</v>
      </c>
      <c r="F1216">
        <v>3</v>
      </c>
      <c r="G1216">
        <v>9</v>
      </c>
      <c r="H1216">
        <v>33.843699999999998</v>
      </c>
      <c r="I1216" t="s">
        <v>17</v>
      </c>
      <c r="J1216" s="14" t="s">
        <v>17</v>
      </c>
      <c r="K1216" s="14" t="s">
        <v>17</v>
      </c>
      <c r="L1216" s="14" t="s">
        <v>17</v>
      </c>
      <c r="M1216" s="14" t="s">
        <v>17</v>
      </c>
      <c r="N1216" s="14" t="s">
        <v>17</v>
      </c>
      <c r="O1216" s="14" t="s">
        <v>17</v>
      </c>
      <c r="P1216" s="14" t="s">
        <v>17</v>
      </c>
      <c r="Q1216" s="14" t="s">
        <v>17</v>
      </c>
      <c r="R1216" s="14" t="s">
        <v>17</v>
      </c>
      <c r="S1216" s="14" t="s">
        <v>17</v>
      </c>
    </row>
    <row r="1217" spans="1:19" x14ac:dyDescent="0.2">
      <c r="A1217" t="s">
        <v>143</v>
      </c>
      <c r="B1217" t="s">
        <v>126</v>
      </c>
      <c r="C1217" s="137" t="s">
        <v>17</v>
      </c>
      <c r="D1217" s="137" t="s">
        <v>17</v>
      </c>
      <c r="E1217">
        <v>1993</v>
      </c>
      <c r="F1217">
        <v>3</v>
      </c>
      <c r="G1217">
        <v>10</v>
      </c>
      <c r="H1217">
        <v>37.461599999999997</v>
      </c>
      <c r="I1217" t="s">
        <v>17</v>
      </c>
      <c r="J1217" s="14" t="s">
        <v>17</v>
      </c>
      <c r="K1217" s="14" t="s">
        <v>17</v>
      </c>
      <c r="L1217" s="14" t="s">
        <v>17</v>
      </c>
      <c r="M1217" s="14" t="s">
        <v>17</v>
      </c>
      <c r="N1217" s="14" t="s">
        <v>17</v>
      </c>
      <c r="O1217" s="14" t="s">
        <v>17</v>
      </c>
      <c r="P1217" s="14" t="s">
        <v>17</v>
      </c>
      <c r="Q1217" s="14" t="s">
        <v>17</v>
      </c>
      <c r="R1217" s="14" t="s">
        <v>17</v>
      </c>
      <c r="S1217" s="14" t="s">
        <v>17</v>
      </c>
    </row>
    <row r="1218" spans="1:19" x14ac:dyDescent="0.2">
      <c r="A1218" t="s">
        <v>143</v>
      </c>
      <c r="B1218" t="s">
        <v>126</v>
      </c>
      <c r="C1218" s="137" t="s">
        <v>17</v>
      </c>
      <c r="D1218" s="137" t="s">
        <v>17</v>
      </c>
      <c r="E1218">
        <v>1993</v>
      </c>
      <c r="F1218">
        <v>3</v>
      </c>
      <c r="G1218">
        <v>11</v>
      </c>
      <c r="H1218">
        <v>36.045900000000003</v>
      </c>
      <c r="I1218" t="s">
        <v>17</v>
      </c>
      <c r="J1218" s="14" t="s">
        <v>17</v>
      </c>
      <c r="K1218" s="14" t="s">
        <v>17</v>
      </c>
      <c r="L1218" s="14" t="s">
        <v>17</v>
      </c>
      <c r="M1218" s="14" t="s">
        <v>17</v>
      </c>
      <c r="N1218" s="14" t="s">
        <v>17</v>
      </c>
      <c r="O1218" s="14" t="s">
        <v>17</v>
      </c>
      <c r="P1218" s="14" t="s">
        <v>17</v>
      </c>
      <c r="Q1218" s="14" t="s">
        <v>17</v>
      </c>
      <c r="R1218" s="14" t="s">
        <v>17</v>
      </c>
      <c r="S1218" s="14" t="s">
        <v>17</v>
      </c>
    </row>
    <row r="1219" spans="1:19" x14ac:dyDescent="0.2">
      <c r="A1219" t="s">
        <v>143</v>
      </c>
      <c r="B1219" t="s">
        <v>126</v>
      </c>
      <c r="C1219" s="137" t="s">
        <v>17</v>
      </c>
      <c r="D1219" s="137" t="s">
        <v>17</v>
      </c>
      <c r="E1219">
        <v>1993</v>
      </c>
      <c r="F1219">
        <v>3</v>
      </c>
      <c r="G1219">
        <v>12</v>
      </c>
      <c r="H1219">
        <v>32.948300000000003</v>
      </c>
      <c r="I1219" t="s">
        <v>17</v>
      </c>
      <c r="J1219" s="14" t="s">
        <v>17</v>
      </c>
      <c r="K1219" s="14" t="s">
        <v>17</v>
      </c>
      <c r="L1219" s="14" t="s">
        <v>17</v>
      </c>
      <c r="M1219" s="14" t="s">
        <v>17</v>
      </c>
      <c r="N1219" s="14" t="s">
        <v>17</v>
      </c>
      <c r="O1219" s="14" t="s">
        <v>17</v>
      </c>
      <c r="P1219" s="14" t="s">
        <v>17</v>
      </c>
      <c r="Q1219" s="14" t="s">
        <v>17</v>
      </c>
      <c r="R1219" s="14" t="s">
        <v>17</v>
      </c>
      <c r="S1219" s="14" t="s">
        <v>17</v>
      </c>
    </row>
    <row r="1220" spans="1:19" x14ac:dyDescent="0.2">
      <c r="A1220" t="s">
        <v>143</v>
      </c>
      <c r="B1220" t="s">
        <v>126</v>
      </c>
      <c r="C1220" s="137" t="s">
        <v>17</v>
      </c>
      <c r="D1220" s="137" t="s">
        <v>17</v>
      </c>
      <c r="E1220">
        <v>1993</v>
      </c>
      <c r="F1220">
        <v>3</v>
      </c>
      <c r="G1220">
        <v>13</v>
      </c>
      <c r="H1220">
        <v>38.308599999999998</v>
      </c>
      <c r="I1220" t="s">
        <v>17</v>
      </c>
      <c r="J1220" s="14" t="s">
        <v>17</v>
      </c>
      <c r="K1220" s="14" t="s">
        <v>17</v>
      </c>
      <c r="L1220" s="14" t="s">
        <v>17</v>
      </c>
      <c r="M1220" s="14" t="s">
        <v>17</v>
      </c>
      <c r="N1220" s="14" t="s">
        <v>17</v>
      </c>
      <c r="O1220" s="14" t="s">
        <v>17</v>
      </c>
      <c r="P1220" s="14" t="s">
        <v>17</v>
      </c>
      <c r="Q1220" s="14" t="s">
        <v>17</v>
      </c>
      <c r="R1220" s="14" t="s">
        <v>17</v>
      </c>
      <c r="S1220" s="14" t="s">
        <v>17</v>
      </c>
    </row>
    <row r="1221" spans="1:19" x14ac:dyDescent="0.2">
      <c r="A1221" t="s">
        <v>143</v>
      </c>
      <c r="B1221" t="s">
        <v>126</v>
      </c>
      <c r="C1221" s="137" t="s">
        <v>17</v>
      </c>
      <c r="D1221" s="137" t="s">
        <v>17</v>
      </c>
      <c r="E1221">
        <v>1993</v>
      </c>
      <c r="F1221">
        <v>3</v>
      </c>
      <c r="G1221">
        <v>14</v>
      </c>
      <c r="H1221">
        <v>35.501399999999997</v>
      </c>
      <c r="I1221" t="s">
        <v>17</v>
      </c>
      <c r="J1221" s="14" t="s">
        <v>17</v>
      </c>
      <c r="K1221" s="14" t="s">
        <v>17</v>
      </c>
      <c r="L1221" s="14" t="s">
        <v>17</v>
      </c>
      <c r="M1221" s="14" t="s">
        <v>17</v>
      </c>
      <c r="N1221" s="14" t="s">
        <v>17</v>
      </c>
      <c r="O1221" s="14" t="s">
        <v>17</v>
      </c>
      <c r="P1221" s="14" t="s">
        <v>17</v>
      </c>
      <c r="Q1221" s="14" t="s">
        <v>17</v>
      </c>
      <c r="R1221" s="14" t="s">
        <v>17</v>
      </c>
      <c r="S1221" s="14" t="s">
        <v>17</v>
      </c>
    </row>
    <row r="1222" spans="1:19" x14ac:dyDescent="0.2">
      <c r="A1222" t="s">
        <v>143</v>
      </c>
      <c r="B1222" t="s">
        <v>126</v>
      </c>
      <c r="C1222" s="137" t="s">
        <v>17</v>
      </c>
      <c r="D1222" s="137" t="s">
        <v>17</v>
      </c>
      <c r="E1222">
        <v>1993</v>
      </c>
      <c r="F1222">
        <v>4</v>
      </c>
      <c r="G1222">
        <v>1</v>
      </c>
      <c r="H1222">
        <v>20.884599999999999</v>
      </c>
      <c r="I1222" t="s">
        <v>17</v>
      </c>
      <c r="J1222" s="14" t="s">
        <v>17</v>
      </c>
      <c r="K1222" s="14" t="s">
        <v>17</v>
      </c>
      <c r="L1222" s="14" t="s">
        <v>17</v>
      </c>
      <c r="M1222" s="14" t="s">
        <v>17</v>
      </c>
      <c r="N1222" s="14" t="s">
        <v>17</v>
      </c>
      <c r="O1222" s="14" t="s">
        <v>17</v>
      </c>
      <c r="P1222" s="14" t="s">
        <v>17</v>
      </c>
      <c r="Q1222" s="14" t="s">
        <v>17</v>
      </c>
      <c r="R1222" s="14" t="s">
        <v>17</v>
      </c>
      <c r="S1222" s="14" t="s">
        <v>17</v>
      </c>
    </row>
    <row r="1223" spans="1:19" x14ac:dyDescent="0.2">
      <c r="A1223" t="s">
        <v>143</v>
      </c>
      <c r="B1223" t="s">
        <v>126</v>
      </c>
      <c r="C1223" s="137" t="s">
        <v>17</v>
      </c>
      <c r="D1223" s="137" t="s">
        <v>17</v>
      </c>
      <c r="E1223">
        <v>1993</v>
      </c>
      <c r="F1223" s="34">
        <v>4</v>
      </c>
      <c r="G1223" s="34">
        <v>2</v>
      </c>
      <c r="H1223">
        <v>21.5501</v>
      </c>
      <c r="I1223">
        <v>2.0679829999999999</v>
      </c>
      <c r="J1223" s="14" t="s">
        <v>17</v>
      </c>
      <c r="K1223" s="14" t="s">
        <v>17</v>
      </c>
      <c r="L1223" s="176">
        <v>6.1850000000000005</v>
      </c>
      <c r="M1223" s="14" t="s">
        <v>17</v>
      </c>
      <c r="N1223" s="176">
        <v>62.554000000000009</v>
      </c>
      <c r="O1223" s="14" t="s">
        <v>17</v>
      </c>
      <c r="P1223" s="176">
        <v>6.3329999999999997E-2</v>
      </c>
      <c r="Q1223" s="176">
        <v>0.79300000000000004</v>
      </c>
      <c r="R1223" s="14" t="s">
        <v>17</v>
      </c>
      <c r="S1223" s="14" t="s">
        <v>17</v>
      </c>
    </row>
    <row r="1224" spans="1:19" x14ac:dyDescent="0.2">
      <c r="A1224" t="s">
        <v>143</v>
      </c>
      <c r="B1224" t="s">
        <v>126</v>
      </c>
      <c r="C1224" s="137" t="s">
        <v>17</v>
      </c>
      <c r="D1224" s="137" t="s">
        <v>17</v>
      </c>
      <c r="E1224">
        <v>1993</v>
      </c>
      <c r="F1224" s="34">
        <v>4</v>
      </c>
      <c r="G1224" s="34">
        <v>3</v>
      </c>
      <c r="H1224">
        <v>32.379600000000003</v>
      </c>
      <c r="I1224">
        <v>1.825966</v>
      </c>
      <c r="J1224" s="14" t="s">
        <v>17</v>
      </c>
      <c r="K1224" s="14" t="s">
        <v>17</v>
      </c>
      <c r="L1224" s="176">
        <v>5.52</v>
      </c>
      <c r="M1224" s="14" t="s">
        <v>17</v>
      </c>
      <c r="N1224" s="176">
        <v>71.122</v>
      </c>
      <c r="O1224" s="14" t="s">
        <v>17</v>
      </c>
      <c r="P1224" s="176" t="s">
        <v>17</v>
      </c>
      <c r="Q1224" s="14" t="s">
        <v>17</v>
      </c>
      <c r="R1224" s="14" t="s">
        <v>17</v>
      </c>
      <c r="S1224" s="14" t="s">
        <v>17</v>
      </c>
    </row>
    <row r="1225" spans="1:19" x14ac:dyDescent="0.2">
      <c r="A1225" t="s">
        <v>143</v>
      </c>
      <c r="B1225" t="s">
        <v>126</v>
      </c>
      <c r="C1225" s="137" t="s">
        <v>17</v>
      </c>
      <c r="D1225" s="137" t="s">
        <v>17</v>
      </c>
      <c r="E1225">
        <v>1993</v>
      </c>
      <c r="F1225" s="34">
        <v>4</v>
      </c>
      <c r="G1225" s="34">
        <v>4</v>
      </c>
      <c r="H1225">
        <v>37.001800000000003</v>
      </c>
      <c r="I1225">
        <v>1.8798859999999999</v>
      </c>
      <c r="J1225" s="14" t="s">
        <v>17</v>
      </c>
      <c r="K1225" s="14" t="s">
        <v>17</v>
      </c>
      <c r="L1225" s="176">
        <v>6.1749999999999998</v>
      </c>
      <c r="M1225" s="14" t="s">
        <v>17</v>
      </c>
      <c r="N1225" s="176">
        <v>46.201999999999998</v>
      </c>
      <c r="O1225" s="14" t="s">
        <v>17</v>
      </c>
      <c r="P1225" s="176">
        <v>5.425E-2</v>
      </c>
      <c r="Q1225" s="176">
        <v>0.88300000000000001</v>
      </c>
      <c r="R1225" s="14" t="s">
        <v>17</v>
      </c>
      <c r="S1225" s="14" t="s">
        <v>17</v>
      </c>
    </row>
    <row r="1226" spans="1:19" x14ac:dyDescent="0.2">
      <c r="A1226" t="s">
        <v>143</v>
      </c>
      <c r="B1226" t="s">
        <v>126</v>
      </c>
      <c r="C1226" s="137" t="s">
        <v>17</v>
      </c>
      <c r="D1226" s="137" t="s">
        <v>17</v>
      </c>
      <c r="E1226">
        <v>1993</v>
      </c>
      <c r="F1226" s="34">
        <v>4</v>
      </c>
      <c r="G1226" s="34">
        <v>5</v>
      </c>
      <c r="H1226">
        <v>45.859000000000002</v>
      </c>
      <c r="I1226">
        <v>2.1529989999999999</v>
      </c>
      <c r="J1226" s="14" t="s">
        <v>17</v>
      </c>
      <c r="K1226" s="14" t="s">
        <v>17</v>
      </c>
      <c r="L1226" s="176">
        <v>5.625</v>
      </c>
      <c r="M1226" s="14" t="s">
        <v>17</v>
      </c>
      <c r="N1226" s="176">
        <v>65.745999999999995</v>
      </c>
      <c r="O1226" s="14" t="s">
        <v>17</v>
      </c>
      <c r="P1226" s="176">
        <v>5.3289999999999997E-2</v>
      </c>
      <c r="Q1226" s="176">
        <v>0.90600000000000003</v>
      </c>
      <c r="R1226" s="14" t="s">
        <v>17</v>
      </c>
      <c r="S1226" s="14" t="s">
        <v>17</v>
      </c>
    </row>
    <row r="1227" spans="1:19" x14ac:dyDescent="0.2">
      <c r="A1227" t="s">
        <v>143</v>
      </c>
      <c r="B1227" t="s">
        <v>126</v>
      </c>
      <c r="C1227" s="137" t="s">
        <v>17</v>
      </c>
      <c r="D1227" s="137" t="s">
        <v>17</v>
      </c>
      <c r="E1227">
        <v>1993</v>
      </c>
      <c r="F1227" s="34">
        <v>4</v>
      </c>
      <c r="G1227" s="34">
        <v>6</v>
      </c>
      <c r="H1227">
        <v>46.343000000000004</v>
      </c>
      <c r="I1227">
        <v>2.05741</v>
      </c>
      <c r="J1227" s="14" t="s">
        <v>17</v>
      </c>
      <c r="K1227" s="14" t="s">
        <v>17</v>
      </c>
      <c r="L1227" s="176">
        <v>5.9749999999999996</v>
      </c>
      <c r="M1227" s="14" t="s">
        <v>17</v>
      </c>
      <c r="N1227" s="176">
        <v>61.434000000000005</v>
      </c>
      <c r="O1227" s="14" t="s">
        <v>17</v>
      </c>
      <c r="P1227" s="176">
        <v>5.8189999999999999E-2</v>
      </c>
      <c r="Q1227" s="176">
        <v>0.95299999999999996</v>
      </c>
      <c r="R1227" s="14" t="s">
        <v>17</v>
      </c>
      <c r="S1227" s="14" t="s">
        <v>17</v>
      </c>
    </row>
    <row r="1228" spans="1:19" x14ac:dyDescent="0.2">
      <c r="A1228" t="s">
        <v>143</v>
      </c>
      <c r="B1228" t="s">
        <v>126</v>
      </c>
      <c r="C1228" s="137" t="s">
        <v>17</v>
      </c>
      <c r="D1228" s="137" t="s">
        <v>17</v>
      </c>
      <c r="E1228">
        <v>1993</v>
      </c>
      <c r="F1228" s="34">
        <v>4</v>
      </c>
      <c r="G1228" s="34">
        <v>7</v>
      </c>
      <c r="H1228">
        <v>38.695799999999998</v>
      </c>
      <c r="I1228">
        <v>2.4867490000000001</v>
      </c>
      <c r="J1228" s="14" t="s">
        <v>17</v>
      </c>
      <c r="K1228" s="14" t="s">
        <v>17</v>
      </c>
      <c r="L1228" s="176">
        <v>5.6099999999999994</v>
      </c>
      <c r="M1228" s="14" t="s">
        <v>17</v>
      </c>
      <c r="N1228" s="176">
        <v>45.529999999999987</v>
      </c>
      <c r="O1228" s="14" t="s">
        <v>17</v>
      </c>
      <c r="P1228" s="176">
        <v>7.5020000000000003E-2</v>
      </c>
      <c r="Q1228" s="176">
        <v>0.95499999999999996</v>
      </c>
      <c r="R1228" s="14" t="s">
        <v>17</v>
      </c>
      <c r="S1228" s="14" t="s">
        <v>17</v>
      </c>
    </row>
    <row r="1229" spans="1:19" x14ac:dyDescent="0.2">
      <c r="A1229" t="s">
        <v>143</v>
      </c>
      <c r="B1229" t="s">
        <v>126</v>
      </c>
      <c r="C1229" s="137" t="s">
        <v>17</v>
      </c>
      <c r="D1229" s="137" t="s">
        <v>17</v>
      </c>
      <c r="E1229">
        <v>1993</v>
      </c>
      <c r="F1229">
        <v>4</v>
      </c>
      <c r="G1229">
        <v>8</v>
      </c>
      <c r="H1229">
        <v>38.235999999999997</v>
      </c>
      <c r="I1229" t="s">
        <v>17</v>
      </c>
      <c r="J1229" s="14" t="s">
        <v>17</v>
      </c>
      <c r="K1229" s="14" t="s">
        <v>17</v>
      </c>
      <c r="L1229" s="14" t="s">
        <v>17</v>
      </c>
      <c r="M1229" s="14" t="s">
        <v>17</v>
      </c>
      <c r="N1229" s="14" t="s">
        <v>17</v>
      </c>
      <c r="O1229" s="14" t="s">
        <v>17</v>
      </c>
      <c r="P1229" s="14" t="s">
        <v>17</v>
      </c>
      <c r="Q1229" s="14" t="s">
        <v>17</v>
      </c>
      <c r="R1229" s="14" t="s">
        <v>17</v>
      </c>
      <c r="S1229" s="14" t="s">
        <v>17</v>
      </c>
    </row>
    <row r="1230" spans="1:19" x14ac:dyDescent="0.2">
      <c r="A1230" t="s">
        <v>143</v>
      </c>
      <c r="B1230" t="s">
        <v>126</v>
      </c>
      <c r="C1230" s="137" t="s">
        <v>17</v>
      </c>
      <c r="D1230" s="137" t="s">
        <v>17</v>
      </c>
      <c r="E1230">
        <v>1993</v>
      </c>
      <c r="F1230">
        <v>4</v>
      </c>
      <c r="G1230">
        <v>9</v>
      </c>
      <c r="H1230">
        <v>36.8324</v>
      </c>
      <c r="I1230" t="s">
        <v>17</v>
      </c>
      <c r="J1230" s="14" t="s">
        <v>17</v>
      </c>
      <c r="K1230" s="14" t="s">
        <v>17</v>
      </c>
      <c r="L1230" s="14" t="s">
        <v>17</v>
      </c>
      <c r="M1230" s="14" t="s">
        <v>17</v>
      </c>
      <c r="N1230" s="14" t="s">
        <v>17</v>
      </c>
      <c r="O1230" s="14" t="s">
        <v>17</v>
      </c>
      <c r="P1230" s="14" t="s">
        <v>17</v>
      </c>
      <c r="Q1230" s="14" t="s">
        <v>17</v>
      </c>
      <c r="R1230" s="14" t="s">
        <v>17</v>
      </c>
      <c r="S1230" s="14" t="s">
        <v>17</v>
      </c>
    </row>
    <row r="1231" spans="1:19" x14ac:dyDescent="0.2">
      <c r="A1231" t="s">
        <v>143</v>
      </c>
      <c r="B1231" t="s">
        <v>126</v>
      </c>
      <c r="C1231" s="137" t="s">
        <v>17</v>
      </c>
      <c r="D1231" s="137" t="s">
        <v>17</v>
      </c>
      <c r="E1231">
        <v>1993</v>
      </c>
      <c r="F1231">
        <v>4</v>
      </c>
      <c r="G1231">
        <v>10</v>
      </c>
      <c r="H1231">
        <v>38.332799999999999</v>
      </c>
      <c r="I1231" t="s">
        <v>17</v>
      </c>
      <c r="J1231" s="14" t="s">
        <v>17</v>
      </c>
      <c r="K1231" s="14" t="s">
        <v>17</v>
      </c>
      <c r="L1231" s="14" t="s">
        <v>17</v>
      </c>
      <c r="M1231" s="14" t="s">
        <v>17</v>
      </c>
      <c r="N1231" s="14" t="s">
        <v>17</v>
      </c>
      <c r="O1231" s="14" t="s">
        <v>17</v>
      </c>
      <c r="P1231" s="14" t="s">
        <v>17</v>
      </c>
      <c r="Q1231" s="14" t="s">
        <v>17</v>
      </c>
      <c r="R1231" s="14" t="s">
        <v>17</v>
      </c>
      <c r="S1231" s="14" t="s">
        <v>17</v>
      </c>
    </row>
    <row r="1232" spans="1:19" x14ac:dyDescent="0.2">
      <c r="A1232" t="s">
        <v>143</v>
      </c>
      <c r="B1232" t="s">
        <v>126</v>
      </c>
      <c r="C1232" s="137" t="s">
        <v>17</v>
      </c>
      <c r="D1232" s="137" t="s">
        <v>17</v>
      </c>
      <c r="E1232">
        <v>1993</v>
      </c>
      <c r="F1232">
        <v>4</v>
      </c>
      <c r="G1232">
        <v>11</v>
      </c>
      <c r="H1232">
        <v>32.161799999999999</v>
      </c>
      <c r="I1232" t="s">
        <v>17</v>
      </c>
      <c r="J1232" s="14" t="s">
        <v>17</v>
      </c>
      <c r="K1232" s="14" t="s">
        <v>17</v>
      </c>
      <c r="L1232" s="14" t="s">
        <v>17</v>
      </c>
      <c r="M1232" s="14" t="s">
        <v>17</v>
      </c>
      <c r="N1232" s="14" t="s">
        <v>17</v>
      </c>
      <c r="O1232" s="14" t="s">
        <v>17</v>
      </c>
      <c r="P1232" s="14" t="s">
        <v>17</v>
      </c>
      <c r="Q1232" s="14" t="s">
        <v>17</v>
      </c>
      <c r="R1232" s="14" t="s">
        <v>17</v>
      </c>
      <c r="S1232" s="14" t="s">
        <v>17</v>
      </c>
    </row>
    <row r="1233" spans="1:19" x14ac:dyDescent="0.2">
      <c r="A1233" t="s">
        <v>143</v>
      </c>
      <c r="B1233" t="s">
        <v>126</v>
      </c>
      <c r="C1233" s="137" t="s">
        <v>17</v>
      </c>
      <c r="D1233" s="137" t="s">
        <v>17</v>
      </c>
      <c r="E1233">
        <v>1993</v>
      </c>
      <c r="F1233">
        <v>4</v>
      </c>
      <c r="G1233">
        <v>12</v>
      </c>
      <c r="H1233">
        <v>35.8765</v>
      </c>
      <c r="I1233" t="s">
        <v>17</v>
      </c>
      <c r="J1233" s="14" t="s">
        <v>17</v>
      </c>
      <c r="K1233" s="14" t="s">
        <v>17</v>
      </c>
      <c r="L1233" s="14" t="s">
        <v>17</v>
      </c>
      <c r="M1233" s="14" t="s">
        <v>17</v>
      </c>
      <c r="N1233" s="14" t="s">
        <v>17</v>
      </c>
      <c r="O1233" s="14" t="s">
        <v>17</v>
      </c>
      <c r="P1233" s="14" t="s">
        <v>17</v>
      </c>
      <c r="Q1233" s="14" t="s">
        <v>17</v>
      </c>
      <c r="R1233" s="14" t="s">
        <v>17</v>
      </c>
      <c r="S1233" s="14" t="s">
        <v>17</v>
      </c>
    </row>
    <row r="1234" spans="1:19" x14ac:dyDescent="0.2">
      <c r="A1234" t="s">
        <v>143</v>
      </c>
      <c r="B1234" t="s">
        <v>126</v>
      </c>
      <c r="C1234" s="137" t="s">
        <v>17</v>
      </c>
      <c r="D1234" s="137" t="s">
        <v>17</v>
      </c>
      <c r="E1234">
        <v>1993</v>
      </c>
      <c r="F1234">
        <v>4</v>
      </c>
      <c r="G1234">
        <v>13</v>
      </c>
      <c r="H1234">
        <v>36.154800000000002</v>
      </c>
      <c r="I1234" t="s">
        <v>17</v>
      </c>
      <c r="J1234" s="14" t="s">
        <v>17</v>
      </c>
      <c r="K1234" s="14" t="s">
        <v>17</v>
      </c>
      <c r="L1234" s="14" t="s">
        <v>17</v>
      </c>
      <c r="M1234" s="14" t="s">
        <v>17</v>
      </c>
      <c r="N1234" s="14" t="s">
        <v>17</v>
      </c>
      <c r="O1234" s="14" t="s">
        <v>17</v>
      </c>
      <c r="P1234" s="14" t="s">
        <v>17</v>
      </c>
      <c r="Q1234" s="14" t="s">
        <v>17</v>
      </c>
      <c r="R1234" s="14" t="s">
        <v>17</v>
      </c>
      <c r="S1234" s="14" t="s">
        <v>17</v>
      </c>
    </row>
    <row r="1235" spans="1:19" x14ac:dyDescent="0.2">
      <c r="A1235" t="s">
        <v>143</v>
      </c>
      <c r="B1235" t="s">
        <v>126</v>
      </c>
      <c r="C1235" s="137" t="s">
        <v>17</v>
      </c>
      <c r="D1235" s="137" t="s">
        <v>17</v>
      </c>
      <c r="E1235">
        <v>1993</v>
      </c>
      <c r="F1235">
        <v>4</v>
      </c>
      <c r="G1235">
        <v>14</v>
      </c>
      <c r="H1235">
        <v>40.002600000000001</v>
      </c>
      <c r="I1235" t="s">
        <v>17</v>
      </c>
      <c r="J1235" s="14" t="s">
        <v>17</v>
      </c>
      <c r="K1235" s="14" t="s">
        <v>17</v>
      </c>
      <c r="L1235" s="14" t="s">
        <v>17</v>
      </c>
      <c r="M1235" s="14" t="s">
        <v>17</v>
      </c>
      <c r="N1235" s="14" t="s">
        <v>17</v>
      </c>
      <c r="O1235" s="14" t="s">
        <v>17</v>
      </c>
      <c r="P1235" s="14" t="s">
        <v>17</v>
      </c>
      <c r="Q1235" s="14" t="s">
        <v>17</v>
      </c>
      <c r="R1235" s="14" t="s">
        <v>17</v>
      </c>
      <c r="S1235" s="14" t="s">
        <v>17</v>
      </c>
    </row>
    <row r="1236" spans="1:19" x14ac:dyDescent="0.2">
      <c r="A1236" t="s">
        <v>143</v>
      </c>
      <c r="B1236" t="s">
        <v>126</v>
      </c>
      <c r="C1236" s="155">
        <v>34254</v>
      </c>
      <c r="D1236" s="137" t="s">
        <v>17</v>
      </c>
      <c r="E1236">
        <v>1994</v>
      </c>
      <c r="F1236">
        <v>1</v>
      </c>
      <c r="G1236">
        <v>1</v>
      </c>
      <c r="H1236">
        <v>9.5469000000000008</v>
      </c>
      <c r="I1236" t="s">
        <v>17</v>
      </c>
      <c r="J1236" s="14" t="s">
        <v>17</v>
      </c>
      <c r="K1236" s="14" t="s">
        <v>17</v>
      </c>
      <c r="L1236" s="14" t="s">
        <v>17</v>
      </c>
      <c r="M1236" s="14" t="s">
        <v>17</v>
      </c>
      <c r="N1236" s="14" t="s">
        <v>17</v>
      </c>
      <c r="O1236" s="14" t="s">
        <v>17</v>
      </c>
      <c r="P1236" s="14" t="s">
        <v>17</v>
      </c>
      <c r="Q1236" s="14" t="s">
        <v>17</v>
      </c>
      <c r="R1236" s="14" t="s">
        <v>17</v>
      </c>
      <c r="S1236" s="14" t="s">
        <v>17</v>
      </c>
    </row>
    <row r="1237" spans="1:19" x14ac:dyDescent="0.2">
      <c r="A1237" t="s">
        <v>143</v>
      </c>
      <c r="B1237" t="s">
        <v>126</v>
      </c>
      <c r="C1237" s="155">
        <v>34254</v>
      </c>
      <c r="D1237" s="137" t="s">
        <v>17</v>
      </c>
      <c r="E1237">
        <v>1994</v>
      </c>
      <c r="F1237">
        <v>1</v>
      </c>
      <c r="G1237">
        <v>2</v>
      </c>
      <c r="H1237">
        <v>11.507099999999999</v>
      </c>
      <c r="I1237" t="s">
        <v>17</v>
      </c>
      <c r="J1237" s="14" t="s">
        <v>17</v>
      </c>
      <c r="K1237" s="14" t="s">
        <v>17</v>
      </c>
      <c r="L1237" s="14" t="s">
        <v>17</v>
      </c>
      <c r="M1237" s="14" t="s">
        <v>17</v>
      </c>
      <c r="N1237" s="14" t="s">
        <v>17</v>
      </c>
      <c r="O1237" s="14" t="s">
        <v>17</v>
      </c>
      <c r="P1237" s="14" t="s">
        <v>17</v>
      </c>
      <c r="Q1237" s="14" t="s">
        <v>17</v>
      </c>
      <c r="R1237" s="14" t="s">
        <v>17</v>
      </c>
      <c r="S1237" s="14" t="s">
        <v>17</v>
      </c>
    </row>
    <row r="1238" spans="1:19" x14ac:dyDescent="0.2">
      <c r="A1238" t="s">
        <v>143</v>
      </c>
      <c r="B1238" t="s">
        <v>126</v>
      </c>
      <c r="C1238" s="155">
        <v>34254</v>
      </c>
      <c r="D1238" s="137" t="s">
        <v>17</v>
      </c>
      <c r="E1238">
        <v>1994</v>
      </c>
      <c r="F1238">
        <v>1</v>
      </c>
      <c r="G1238">
        <v>3</v>
      </c>
      <c r="H1238">
        <v>13.515700000000001</v>
      </c>
      <c r="I1238" t="s">
        <v>17</v>
      </c>
      <c r="J1238" s="14" t="s">
        <v>17</v>
      </c>
      <c r="K1238" s="14" t="s">
        <v>17</v>
      </c>
      <c r="L1238" s="14" t="s">
        <v>17</v>
      </c>
      <c r="M1238" s="14" t="s">
        <v>17</v>
      </c>
      <c r="N1238" s="14" t="s">
        <v>17</v>
      </c>
      <c r="O1238" s="14" t="s">
        <v>17</v>
      </c>
      <c r="P1238" s="14" t="s">
        <v>17</v>
      </c>
      <c r="Q1238" s="14" t="s">
        <v>17</v>
      </c>
      <c r="R1238" s="14" t="s">
        <v>17</v>
      </c>
      <c r="S1238" s="14" t="s">
        <v>17</v>
      </c>
    </row>
    <row r="1239" spans="1:19" x14ac:dyDescent="0.2">
      <c r="A1239" t="s">
        <v>143</v>
      </c>
      <c r="B1239" t="s">
        <v>126</v>
      </c>
      <c r="C1239" s="155">
        <v>34254</v>
      </c>
      <c r="D1239" s="137" t="s">
        <v>17</v>
      </c>
      <c r="E1239">
        <v>1994</v>
      </c>
      <c r="F1239">
        <v>1</v>
      </c>
      <c r="G1239">
        <v>4</v>
      </c>
      <c r="H1239">
        <v>15.2944</v>
      </c>
      <c r="I1239" t="s">
        <v>17</v>
      </c>
      <c r="J1239" s="14" t="s">
        <v>17</v>
      </c>
      <c r="K1239" s="14" t="s">
        <v>17</v>
      </c>
      <c r="L1239" s="14" t="s">
        <v>17</v>
      </c>
      <c r="M1239" s="14" t="s">
        <v>17</v>
      </c>
      <c r="N1239" s="14" t="s">
        <v>17</v>
      </c>
      <c r="O1239" s="14" t="s">
        <v>17</v>
      </c>
      <c r="P1239" s="14" t="s">
        <v>17</v>
      </c>
      <c r="Q1239" s="14" t="s">
        <v>17</v>
      </c>
      <c r="R1239" s="14" t="s">
        <v>17</v>
      </c>
      <c r="S1239" s="14" t="s">
        <v>17</v>
      </c>
    </row>
    <row r="1240" spans="1:19" x14ac:dyDescent="0.2">
      <c r="A1240" t="s">
        <v>143</v>
      </c>
      <c r="B1240" t="s">
        <v>126</v>
      </c>
      <c r="C1240" s="155">
        <v>34254</v>
      </c>
      <c r="D1240" s="137" t="s">
        <v>17</v>
      </c>
      <c r="E1240">
        <v>1994</v>
      </c>
      <c r="F1240">
        <v>1</v>
      </c>
      <c r="G1240">
        <v>5</v>
      </c>
      <c r="H1240">
        <v>33.045099999999998</v>
      </c>
      <c r="I1240" t="s">
        <v>17</v>
      </c>
      <c r="J1240" s="14" t="s">
        <v>17</v>
      </c>
      <c r="K1240" s="14" t="s">
        <v>17</v>
      </c>
      <c r="L1240" s="14" t="s">
        <v>17</v>
      </c>
      <c r="M1240" s="14" t="s">
        <v>17</v>
      </c>
      <c r="N1240" s="14" t="s">
        <v>17</v>
      </c>
      <c r="O1240" s="14" t="s">
        <v>17</v>
      </c>
      <c r="P1240" s="14" t="s">
        <v>17</v>
      </c>
      <c r="Q1240" s="14" t="s">
        <v>17</v>
      </c>
      <c r="R1240" s="14" t="s">
        <v>17</v>
      </c>
      <c r="S1240" s="14" t="s">
        <v>17</v>
      </c>
    </row>
    <row r="1241" spans="1:19" x14ac:dyDescent="0.2">
      <c r="A1241" t="s">
        <v>143</v>
      </c>
      <c r="B1241" t="s">
        <v>126</v>
      </c>
      <c r="C1241" s="155">
        <v>34254</v>
      </c>
      <c r="D1241" s="137" t="s">
        <v>17</v>
      </c>
      <c r="E1241">
        <v>1994</v>
      </c>
      <c r="F1241">
        <v>1</v>
      </c>
      <c r="G1241">
        <v>6</v>
      </c>
      <c r="H1241">
        <v>26.051300000000001</v>
      </c>
      <c r="I1241" t="s">
        <v>17</v>
      </c>
      <c r="J1241" s="14" t="s">
        <v>17</v>
      </c>
      <c r="K1241" s="14" t="s">
        <v>17</v>
      </c>
      <c r="L1241" s="14" t="s">
        <v>17</v>
      </c>
      <c r="M1241" s="14" t="s">
        <v>17</v>
      </c>
      <c r="N1241" s="14" t="s">
        <v>17</v>
      </c>
      <c r="O1241" s="14" t="s">
        <v>17</v>
      </c>
      <c r="P1241" s="14" t="s">
        <v>17</v>
      </c>
      <c r="Q1241" s="14" t="s">
        <v>17</v>
      </c>
      <c r="R1241" s="14" t="s">
        <v>17</v>
      </c>
      <c r="S1241" s="14" t="s">
        <v>17</v>
      </c>
    </row>
    <row r="1242" spans="1:19" x14ac:dyDescent="0.2">
      <c r="A1242" t="s">
        <v>143</v>
      </c>
      <c r="B1242" t="s">
        <v>126</v>
      </c>
      <c r="C1242" s="155">
        <v>34254</v>
      </c>
      <c r="D1242" s="137" t="s">
        <v>17</v>
      </c>
      <c r="E1242">
        <v>1994</v>
      </c>
      <c r="F1242">
        <v>1</v>
      </c>
      <c r="G1242">
        <v>7</v>
      </c>
      <c r="H1242">
        <v>41.744999999999997</v>
      </c>
      <c r="I1242" t="s">
        <v>17</v>
      </c>
      <c r="J1242" s="14" t="s">
        <v>17</v>
      </c>
      <c r="K1242" s="14" t="s">
        <v>17</v>
      </c>
      <c r="L1242" s="14" t="s">
        <v>17</v>
      </c>
      <c r="M1242" s="14" t="s">
        <v>17</v>
      </c>
      <c r="N1242" s="14" t="s">
        <v>17</v>
      </c>
      <c r="O1242" s="14" t="s">
        <v>17</v>
      </c>
      <c r="P1242" s="14" t="s">
        <v>17</v>
      </c>
      <c r="Q1242" s="14" t="s">
        <v>17</v>
      </c>
      <c r="R1242" s="14" t="s">
        <v>17</v>
      </c>
      <c r="S1242" s="14" t="s">
        <v>17</v>
      </c>
    </row>
    <row r="1243" spans="1:19" x14ac:dyDescent="0.2">
      <c r="A1243" t="s">
        <v>143</v>
      </c>
      <c r="B1243" t="s">
        <v>126</v>
      </c>
      <c r="C1243" s="155">
        <v>34254</v>
      </c>
      <c r="D1243" s="137" t="s">
        <v>17</v>
      </c>
      <c r="E1243">
        <v>1994</v>
      </c>
      <c r="F1243">
        <v>1</v>
      </c>
      <c r="G1243">
        <v>8</v>
      </c>
      <c r="H1243">
        <v>34.3035</v>
      </c>
      <c r="I1243" t="s">
        <v>17</v>
      </c>
      <c r="J1243" s="14" t="s">
        <v>17</v>
      </c>
      <c r="K1243" s="14" t="s">
        <v>17</v>
      </c>
      <c r="L1243" s="14" t="s">
        <v>17</v>
      </c>
      <c r="M1243" s="14" t="s">
        <v>17</v>
      </c>
      <c r="N1243" s="14" t="s">
        <v>17</v>
      </c>
      <c r="O1243" s="14" t="s">
        <v>17</v>
      </c>
      <c r="P1243" s="14" t="s">
        <v>17</v>
      </c>
      <c r="Q1243" s="14" t="s">
        <v>17</v>
      </c>
      <c r="R1243" s="14" t="s">
        <v>17</v>
      </c>
      <c r="S1243" s="14" t="s">
        <v>17</v>
      </c>
    </row>
    <row r="1244" spans="1:19" x14ac:dyDescent="0.2">
      <c r="A1244" t="s">
        <v>143</v>
      </c>
      <c r="B1244" t="s">
        <v>126</v>
      </c>
      <c r="C1244" s="155">
        <v>34254</v>
      </c>
      <c r="D1244" s="137" t="s">
        <v>17</v>
      </c>
      <c r="E1244">
        <v>1994</v>
      </c>
      <c r="F1244">
        <v>1</v>
      </c>
      <c r="G1244">
        <v>9</v>
      </c>
      <c r="H1244">
        <v>29.0642</v>
      </c>
      <c r="I1244" t="s">
        <v>17</v>
      </c>
      <c r="J1244" s="14" t="s">
        <v>17</v>
      </c>
      <c r="K1244" s="14" t="s">
        <v>17</v>
      </c>
      <c r="L1244" s="14" t="s">
        <v>17</v>
      </c>
      <c r="M1244" s="14" t="s">
        <v>17</v>
      </c>
      <c r="N1244" s="14" t="s">
        <v>17</v>
      </c>
      <c r="O1244" s="14" t="s">
        <v>17</v>
      </c>
      <c r="P1244" s="14" t="s">
        <v>17</v>
      </c>
      <c r="Q1244" s="14" t="s">
        <v>17</v>
      </c>
      <c r="R1244" s="14" t="s">
        <v>17</v>
      </c>
      <c r="S1244" s="14" t="s">
        <v>17</v>
      </c>
    </row>
    <row r="1245" spans="1:19" x14ac:dyDescent="0.2">
      <c r="A1245" t="s">
        <v>143</v>
      </c>
      <c r="B1245" t="s">
        <v>126</v>
      </c>
      <c r="C1245" s="155">
        <v>34254</v>
      </c>
      <c r="D1245" s="137" t="s">
        <v>17</v>
      </c>
      <c r="E1245">
        <v>1994</v>
      </c>
      <c r="F1245">
        <v>1</v>
      </c>
      <c r="G1245">
        <v>10</v>
      </c>
      <c r="H1245">
        <v>29.427199999999999</v>
      </c>
      <c r="I1245" t="s">
        <v>17</v>
      </c>
      <c r="J1245" s="14" t="s">
        <v>17</v>
      </c>
      <c r="K1245" s="14" t="s">
        <v>17</v>
      </c>
      <c r="L1245" s="14" t="s">
        <v>17</v>
      </c>
      <c r="M1245" s="14" t="s">
        <v>17</v>
      </c>
      <c r="N1245" s="14" t="s">
        <v>17</v>
      </c>
      <c r="O1245" s="14" t="s">
        <v>17</v>
      </c>
      <c r="P1245" s="14" t="s">
        <v>17</v>
      </c>
      <c r="Q1245" s="14" t="s">
        <v>17</v>
      </c>
      <c r="R1245" s="14" t="s">
        <v>17</v>
      </c>
      <c r="S1245" s="14" t="s">
        <v>17</v>
      </c>
    </row>
    <row r="1246" spans="1:19" x14ac:dyDescent="0.2">
      <c r="A1246" t="s">
        <v>143</v>
      </c>
      <c r="B1246" t="s">
        <v>126</v>
      </c>
      <c r="C1246" s="155">
        <v>34254</v>
      </c>
      <c r="D1246" s="137" t="s">
        <v>17</v>
      </c>
      <c r="E1246">
        <v>1994</v>
      </c>
      <c r="F1246">
        <v>1</v>
      </c>
      <c r="G1246">
        <v>11</v>
      </c>
      <c r="H1246">
        <v>30.2742</v>
      </c>
      <c r="I1246" t="s">
        <v>17</v>
      </c>
      <c r="J1246" s="14" t="s">
        <v>17</v>
      </c>
      <c r="K1246" s="14" t="s">
        <v>17</v>
      </c>
      <c r="L1246" s="14" t="s">
        <v>17</v>
      </c>
      <c r="M1246" s="14" t="s">
        <v>17</v>
      </c>
      <c r="N1246" s="14" t="s">
        <v>17</v>
      </c>
      <c r="O1246" s="14" t="s">
        <v>17</v>
      </c>
      <c r="P1246" s="14" t="s">
        <v>17</v>
      </c>
      <c r="Q1246" s="14" t="s">
        <v>17</v>
      </c>
      <c r="R1246" s="14" t="s">
        <v>17</v>
      </c>
      <c r="S1246" s="14" t="s">
        <v>17</v>
      </c>
    </row>
    <row r="1247" spans="1:19" x14ac:dyDescent="0.2">
      <c r="A1247" t="s">
        <v>143</v>
      </c>
      <c r="B1247" t="s">
        <v>126</v>
      </c>
      <c r="C1247" s="155">
        <v>34254</v>
      </c>
      <c r="D1247" s="137" t="s">
        <v>17</v>
      </c>
      <c r="E1247">
        <v>1994</v>
      </c>
      <c r="F1247">
        <v>1</v>
      </c>
      <c r="G1247">
        <v>12</v>
      </c>
      <c r="H1247">
        <v>33.383899999999997</v>
      </c>
      <c r="I1247" t="s">
        <v>17</v>
      </c>
      <c r="J1247" s="14" t="s">
        <v>17</v>
      </c>
      <c r="K1247" s="14" t="s">
        <v>17</v>
      </c>
      <c r="L1247" s="14" t="s">
        <v>17</v>
      </c>
      <c r="M1247" s="14" t="s">
        <v>17</v>
      </c>
      <c r="N1247" s="14" t="s">
        <v>17</v>
      </c>
      <c r="O1247" s="14" t="s">
        <v>17</v>
      </c>
      <c r="P1247" s="14" t="s">
        <v>17</v>
      </c>
      <c r="Q1247" s="14" t="s">
        <v>17</v>
      </c>
      <c r="R1247" s="14" t="s">
        <v>17</v>
      </c>
      <c r="S1247" s="14" t="s">
        <v>17</v>
      </c>
    </row>
    <row r="1248" spans="1:19" x14ac:dyDescent="0.2">
      <c r="A1248" t="s">
        <v>143</v>
      </c>
      <c r="B1248" t="s">
        <v>126</v>
      </c>
      <c r="C1248" s="155">
        <v>34254</v>
      </c>
      <c r="D1248" s="137" t="s">
        <v>17</v>
      </c>
      <c r="E1248">
        <v>1994</v>
      </c>
      <c r="F1248">
        <v>1</v>
      </c>
      <c r="G1248">
        <v>13</v>
      </c>
      <c r="H1248">
        <v>32.258600000000001</v>
      </c>
      <c r="I1248" t="s">
        <v>17</v>
      </c>
      <c r="J1248" s="14" t="s">
        <v>17</v>
      </c>
      <c r="K1248" s="14" t="s">
        <v>17</v>
      </c>
      <c r="L1248" s="14" t="s">
        <v>17</v>
      </c>
      <c r="M1248" s="14" t="s">
        <v>17</v>
      </c>
      <c r="N1248" s="14" t="s">
        <v>17</v>
      </c>
      <c r="O1248" s="14" t="s">
        <v>17</v>
      </c>
      <c r="P1248" s="14" t="s">
        <v>17</v>
      </c>
      <c r="Q1248" s="14" t="s">
        <v>17</v>
      </c>
      <c r="R1248" s="14" t="s">
        <v>17</v>
      </c>
      <c r="S1248" s="14" t="s">
        <v>17</v>
      </c>
    </row>
    <row r="1249" spans="1:19" x14ac:dyDescent="0.2">
      <c r="A1249" t="s">
        <v>143</v>
      </c>
      <c r="B1249" t="s">
        <v>126</v>
      </c>
      <c r="C1249" s="155">
        <v>34254</v>
      </c>
      <c r="D1249" s="137" t="s">
        <v>17</v>
      </c>
      <c r="E1249">
        <v>1994</v>
      </c>
      <c r="F1249">
        <v>1</v>
      </c>
      <c r="G1249">
        <v>14</v>
      </c>
      <c r="H1249">
        <v>25.833500000000001</v>
      </c>
      <c r="I1249" t="s">
        <v>17</v>
      </c>
      <c r="J1249" s="14" t="s">
        <v>17</v>
      </c>
      <c r="K1249" s="14" t="s">
        <v>17</v>
      </c>
      <c r="L1249" s="14" t="s">
        <v>17</v>
      </c>
      <c r="M1249" s="14" t="s">
        <v>17</v>
      </c>
      <c r="N1249" s="14" t="s">
        <v>17</v>
      </c>
      <c r="O1249" s="14" t="s">
        <v>17</v>
      </c>
      <c r="P1249" s="14" t="s">
        <v>17</v>
      </c>
      <c r="Q1249" s="14" t="s">
        <v>17</v>
      </c>
      <c r="R1249" s="14" t="s">
        <v>17</v>
      </c>
      <c r="S1249" s="14" t="s">
        <v>17</v>
      </c>
    </row>
    <row r="1250" spans="1:19" x14ac:dyDescent="0.2">
      <c r="A1250" t="s">
        <v>143</v>
      </c>
      <c r="B1250" t="s">
        <v>126</v>
      </c>
      <c r="C1250" s="155">
        <v>34254</v>
      </c>
      <c r="D1250" s="137" t="s">
        <v>17</v>
      </c>
      <c r="E1250">
        <v>1994</v>
      </c>
      <c r="F1250">
        <v>2</v>
      </c>
      <c r="G1250">
        <v>1</v>
      </c>
      <c r="H1250">
        <v>8.7966999999999995</v>
      </c>
      <c r="I1250" t="s">
        <v>17</v>
      </c>
      <c r="J1250" s="14" t="s">
        <v>17</v>
      </c>
      <c r="K1250" s="14" t="s">
        <v>17</v>
      </c>
      <c r="L1250" s="14" t="s">
        <v>17</v>
      </c>
      <c r="M1250" s="14" t="s">
        <v>17</v>
      </c>
      <c r="N1250" s="14" t="s">
        <v>17</v>
      </c>
      <c r="O1250" s="14" t="s">
        <v>17</v>
      </c>
      <c r="P1250" s="14" t="s">
        <v>17</v>
      </c>
      <c r="Q1250" s="14" t="s">
        <v>17</v>
      </c>
      <c r="R1250" s="14" t="s">
        <v>17</v>
      </c>
      <c r="S1250" s="14" t="s">
        <v>17</v>
      </c>
    </row>
    <row r="1251" spans="1:19" x14ac:dyDescent="0.2">
      <c r="A1251" t="s">
        <v>143</v>
      </c>
      <c r="B1251" t="s">
        <v>126</v>
      </c>
      <c r="C1251" s="155">
        <v>34254</v>
      </c>
      <c r="D1251" s="137" t="s">
        <v>17</v>
      </c>
      <c r="E1251">
        <v>1994</v>
      </c>
      <c r="F1251">
        <v>2</v>
      </c>
      <c r="G1251">
        <v>2</v>
      </c>
      <c r="H1251">
        <v>10.1882</v>
      </c>
      <c r="I1251" t="s">
        <v>17</v>
      </c>
      <c r="J1251" s="14" t="s">
        <v>17</v>
      </c>
      <c r="K1251" s="14" t="s">
        <v>17</v>
      </c>
      <c r="L1251" s="14" t="s">
        <v>17</v>
      </c>
      <c r="M1251" s="14" t="s">
        <v>17</v>
      </c>
      <c r="N1251" s="14" t="s">
        <v>17</v>
      </c>
      <c r="O1251" s="14" t="s">
        <v>17</v>
      </c>
      <c r="P1251" s="14" t="s">
        <v>17</v>
      </c>
      <c r="Q1251" s="14" t="s">
        <v>17</v>
      </c>
      <c r="R1251" s="14" t="s">
        <v>17</v>
      </c>
      <c r="S1251" s="14" t="s">
        <v>17</v>
      </c>
    </row>
    <row r="1252" spans="1:19" x14ac:dyDescent="0.2">
      <c r="A1252" t="s">
        <v>143</v>
      </c>
      <c r="B1252" t="s">
        <v>126</v>
      </c>
      <c r="C1252" s="155">
        <v>34254</v>
      </c>
      <c r="D1252" s="137" t="s">
        <v>17</v>
      </c>
      <c r="E1252">
        <v>1994</v>
      </c>
      <c r="F1252">
        <v>2</v>
      </c>
      <c r="G1252">
        <v>3</v>
      </c>
      <c r="H1252">
        <v>13.7577</v>
      </c>
      <c r="I1252" t="s">
        <v>17</v>
      </c>
      <c r="J1252" s="14" t="s">
        <v>17</v>
      </c>
      <c r="K1252" s="14" t="s">
        <v>17</v>
      </c>
      <c r="L1252" s="14" t="s">
        <v>17</v>
      </c>
      <c r="M1252" s="14" t="s">
        <v>17</v>
      </c>
      <c r="N1252" s="14" t="s">
        <v>17</v>
      </c>
      <c r="O1252" s="14" t="s">
        <v>17</v>
      </c>
      <c r="P1252" s="14" t="s">
        <v>17</v>
      </c>
      <c r="Q1252" s="14" t="s">
        <v>17</v>
      </c>
      <c r="R1252" s="14" t="s">
        <v>17</v>
      </c>
      <c r="S1252" s="14" t="s">
        <v>17</v>
      </c>
    </row>
    <row r="1253" spans="1:19" x14ac:dyDescent="0.2">
      <c r="A1253" t="s">
        <v>143</v>
      </c>
      <c r="B1253" t="s">
        <v>126</v>
      </c>
      <c r="C1253" s="155">
        <v>34254</v>
      </c>
      <c r="D1253" s="137" t="s">
        <v>17</v>
      </c>
      <c r="E1253">
        <v>1994</v>
      </c>
      <c r="F1253">
        <v>2</v>
      </c>
      <c r="G1253">
        <v>4</v>
      </c>
      <c r="H1253">
        <v>20.630500000000001</v>
      </c>
      <c r="I1253" t="s">
        <v>17</v>
      </c>
      <c r="J1253" s="14" t="s">
        <v>17</v>
      </c>
      <c r="K1253" s="14" t="s">
        <v>17</v>
      </c>
      <c r="L1253" s="14" t="s">
        <v>17</v>
      </c>
      <c r="M1253" s="14" t="s">
        <v>17</v>
      </c>
      <c r="N1253" s="14" t="s">
        <v>17</v>
      </c>
      <c r="O1253" s="14" t="s">
        <v>17</v>
      </c>
      <c r="P1253" s="14" t="s">
        <v>17</v>
      </c>
      <c r="Q1253" s="14" t="s">
        <v>17</v>
      </c>
      <c r="R1253" s="14" t="s">
        <v>17</v>
      </c>
      <c r="S1253" s="14" t="s">
        <v>17</v>
      </c>
    </row>
    <row r="1254" spans="1:19" x14ac:dyDescent="0.2">
      <c r="A1254" t="s">
        <v>143</v>
      </c>
      <c r="B1254" t="s">
        <v>126</v>
      </c>
      <c r="C1254" s="155">
        <v>34254</v>
      </c>
      <c r="D1254" s="137" t="s">
        <v>17</v>
      </c>
      <c r="E1254">
        <v>1994</v>
      </c>
      <c r="F1254">
        <v>2</v>
      </c>
      <c r="G1254">
        <v>5</v>
      </c>
      <c r="H1254">
        <v>27.854199999999999</v>
      </c>
      <c r="I1254" t="s">
        <v>17</v>
      </c>
      <c r="J1254" s="14" t="s">
        <v>17</v>
      </c>
      <c r="K1254" s="14" t="s">
        <v>17</v>
      </c>
      <c r="L1254" s="14" t="s">
        <v>17</v>
      </c>
      <c r="M1254" s="14" t="s">
        <v>17</v>
      </c>
      <c r="N1254" s="14" t="s">
        <v>17</v>
      </c>
      <c r="O1254" s="14" t="s">
        <v>17</v>
      </c>
      <c r="P1254" s="14" t="s">
        <v>17</v>
      </c>
      <c r="Q1254" s="14" t="s">
        <v>17</v>
      </c>
      <c r="R1254" s="14" t="s">
        <v>17</v>
      </c>
      <c r="S1254" s="14" t="s">
        <v>17</v>
      </c>
    </row>
    <row r="1255" spans="1:19" x14ac:dyDescent="0.2">
      <c r="A1255" t="s">
        <v>143</v>
      </c>
      <c r="B1255" t="s">
        <v>126</v>
      </c>
      <c r="C1255" s="155">
        <v>34254</v>
      </c>
      <c r="D1255" s="137" t="s">
        <v>17</v>
      </c>
      <c r="E1255">
        <v>1994</v>
      </c>
      <c r="F1255">
        <v>2</v>
      </c>
      <c r="G1255">
        <v>6</v>
      </c>
      <c r="H1255">
        <v>38.9983</v>
      </c>
      <c r="I1255" t="s">
        <v>17</v>
      </c>
      <c r="J1255" s="14" t="s">
        <v>17</v>
      </c>
      <c r="K1255" s="14" t="s">
        <v>17</v>
      </c>
      <c r="L1255" s="14" t="s">
        <v>17</v>
      </c>
      <c r="M1255" s="14" t="s">
        <v>17</v>
      </c>
      <c r="N1255" s="14" t="s">
        <v>17</v>
      </c>
      <c r="O1255" s="14" t="s">
        <v>17</v>
      </c>
      <c r="P1255" s="14" t="s">
        <v>17</v>
      </c>
      <c r="Q1255" s="14" t="s">
        <v>17</v>
      </c>
      <c r="R1255" s="14" t="s">
        <v>17</v>
      </c>
      <c r="S1255" s="14" t="s">
        <v>17</v>
      </c>
    </row>
    <row r="1256" spans="1:19" x14ac:dyDescent="0.2">
      <c r="A1256" t="s">
        <v>143</v>
      </c>
      <c r="B1256" t="s">
        <v>126</v>
      </c>
      <c r="C1256" s="155">
        <v>34254</v>
      </c>
      <c r="D1256" s="137" t="s">
        <v>17</v>
      </c>
      <c r="E1256">
        <v>1994</v>
      </c>
      <c r="F1256">
        <v>2</v>
      </c>
      <c r="G1256">
        <v>7</v>
      </c>
      <c r="H1256">
        <v>51.255600000000001</v>
      </c>
      <c r="I1256" t="s">
        <v>17</v>
      </c>
      <c r="J1256" s="14" t="s">
        <v>17</v>
      </c>
      <c r="K1256" s="14" t="s">
        <v>17</v>
      </c>
      <c r="L1256" s="14" t="s">
        <v>17</v>
      </c>
      <c r="M1256" s="14" t="s">
        <v>17</v>
      </c>
      <c r="N1256" s="14" t="s">
        <v>17</v>
      </c>
      <c r="O1256" s="14" t="s">
        <v>17</v>
      </c>
      <c r="P1256" s="14" t="s">
        <v>17</v>
      </c>
      <c r="Q1256" s="14" t="s">
        <v>17</v>
      </c>
      <c r="R1256" s="14" t="s">
        <v>17</v>
      </c>
      <c r="S1256" s="14" t="s">
        <v>17</v>
      </c>
    </row>
    <row r="1257" spans="1:19" x14ac:dyDescent="0.2">
      <c r="A1257" t="s">
        <v>143</v>
      </c>
      <c r="B1257" t="s">
        <v>126</v>
      </c>
      <c r="C1257" s="155">
        <v>34254</v>
      </c>
      <c r="D1257" s="137" t="s">
        <v>17</v>
      </c>
      <c r="E1257">
        <v>1994</v>
      </c>
      <c r="F1257">
        <v>2</v>
      </c>
      <c r="G1257">
        <v>8</v>
      </c>
      <c r="H1257">
        <v>28.580200000000001</v>
      </c>
      <c r="I1257" t="s">
        <v>17</v>
      </c>
      <c r="J1257" s="14" t="s">
        <v>17</v>
      </c>
      <c r="K1257" s="14" t="s">
        <v>17</v>
      </c>
      <c r="L1257" s="14" t="s">
        <v>17</v>
      </c>
      <c r="M1257" s="14" t="s">
        <v>17</v>
      </c>
      <c r="N1257" s="14" t="s">
        <v>17</v>
      </c>
      <c r="O1257" s="14" t="s">
        <v>17</v>
      </c>
      <c r="P1257" s="14" t="s">
        <v>17</v>
      </c>
      <c r="Q1257" s="14" t="s">
        <v>17</v>
      </c>
      <c r="R1257" s="14" t="s">
        <v>17</v>
      </c>
      <c r="S1257" s="14" t="s">
        <v>17</v>
      </c>
    </row>
    <row r="1258" spans="1:19" x14ac:dyDescent="0.2">
      <c r="A1258" t="s">
        <v>143</v>
      </c>
      <c r="B1258" t="s">
        <v>126</v>
      </c>
      <c r="C1258" s="155">
        <v>34254</v>
      </c>
      <c r="D1258" s="137" t="s">
        <v>17</v>
      </c>
      <c r="E1258">
        <v>1994</v>
      </c>
      <c r="F1258">
        <v>2</v>
      </c>
      <c r="G1258">
        <v>9</v>
      </c>
      <c r="H1258">
        <v>33.722700000000003</v>
      </c>
      <c r="I1258" t="s">
        <v>17</v>
      </c>
      <c r="J1258" s="14" t="s">
        <v>17</v>
      </c>
      <c r="K1258" s="14" t="s">
        <v>17</v>
      </c>
      <c r="L1258" s="14" t="s">
        <v>17</v>
      </c>
      <c r="M1258" s="14" t="s">
        <v>17</v>
      </c>
      <c r="N1258" s="14" t="s">
        <v>17</v>
      </c>
      <c r="O1258" s="14" t="s">
        <v>17</v>
      </c>
      <c r="P1258" s="14" t="s">
        <v>17</v>
      </c>
      <c r="Q1258" s="14" t="s">
        <v>17</v>
      </c>
      <c r="R1258" s="14" t="s">
        <v>17</v>
      </c>
      <c r="S1258" s="14" t="s">
        <v>17</v>
      </c>
    </row>
    <row r="1259" spans="1:19" x14ac:dyDescent="0.2">
      <c r="A1259" t="s">
        <v>143</v>
      </c>
      <c r="B1259" t="s">
        <v>126</v>
      </c>
      <c r="C1259" s="155">
        <v>34254</v>
      </c>
      <c r="D1259" s="137" t="s">
        <v>17</v>
      </c>
      <c r="E1259">
        <v>1994</v>
      </c>
      <c r="F1259">
        <v>2</v>
      </c>
      <c r="G1259">
        <v>10</v>
      </c>
      <c r="H1259">
        <v>27.793700000000001</v>
      </c>
      <c r="I1259" t="s">
        <v>17</v>
      </c>
      <c r="J1259" s="14" t="s">
        <v>17</v>
      </c>
      <c r="K1259" s="14" t="s">
        <v>17</v>
      </c>
      <c r="L1259" s="14" t="s">
        <v>17</v>
      </c>
      <c r="M1259" s="14" t="s">
        <v>17</v>
      </c>
      <c r="N1259" s="14" t="s">
        <v>17</v>
      </c>
      <c r="O1259" s="14" t="s">
        <v>17</v>
      </c>
      <c r="P1259" s="14" t="s">
        <v>17</v>
      </c>
      <c r="Q1259" s="14" t="s">
        <v>17</v>
      </c>
      <c r="R1259" s="14" t="s">
        <v>17</v>
      </c>
      <c r="S1259" s="14" t="s">
        <v>17</v>
      </c>
    </row>
    <row r="1260" spans="1:19" x14ac:dyDescent="0.2">
      <c r="A1260" t="s">
        <v>143</v>
      </c>
      <c r="B1260" t="s">
        <v>126</v>
      </c>
      <c r="C1260" s="155">
        <v>34254</v>
      </c>
      <c r="D1260" s="137" t="s">
        <v>17</v>
      </c>
      <c r="E1260">
        <v>1994</v>
      </c>
      <c r="F1260">
        <v>2</v>
      </c>
      <c r="G1260">
        <v>11</v>
      </c>
      <c r="H1260">
        <v>30.746099999999998</v>
      </c>
      <c r="I1260" t="s">
        <v>17</v>
      </c>
      <c r="J1260" s="14" t="s">
        <v>17</v>
      </c>
      <c r="K1260" s="14" t="s">
        <v>17</v>
      </c>
      <c r="L1260" s="14" t="s">
        <v>17</v>
      </c>
      <c r="M1260" s="14" t="s">
        <v>17</v>
      </c>
      <c r="N1260" s="14" t="s">
        <v>17</v>
      </c>
      <c r="O1260" s="14" t="s">
        <v>17</v>
      </c>
      <c r="P1260" s="14" t="s">
        <v>17</v>
      </c>
      <c r="Q1260" s="14" t="s">
        <v>17</v>
      </c>
      <c r="R1260" s="14" t="s">
        <v>17</v>
      </c>
      <c r="S1260" s="14" t="s">
        <v>17</v>
      </c>
    </row>
    <row r="1261" spans="1:19" x14ac:dyDescent="0.2">
      <c r="A1261" t="s">
        <v>143</v>
      </c>
      <c r="B1261" t="s">
        <v>126</v>
      </c>
      <c r="C1261" s="155">
        <v>34254</v>
      </c>
      <c r="D1261" s="137" t="s">
        <v>17</v>
      </c>
      <c r="E1261">
        <v>1994</v>
      </c>
      <c r="F1261">
        <v>2</v>
      </c>
      <c r="G1261">
        <v>12</v>
      </c>
      <c r="H1261">
        <v>39.458100000000002</v>
      </c>
      <c r="I1261" t="s">
        <v>17</v>
      </c>
      <c r="J1261" s="14" t="s">
        <v>17</v>
      </c>
      <c r="K1261" s="14" t="s">
        <v>17</v>
      </c>
      <c r="L1261" s="14" t="s">
        <v>17</v>
      </c>
      <c r="M1261" s="14" t="s">
        <v>17</v>
      </c>
      <c r="N1261" s="14" t="s">
        <v>17</v>
      </c>
      <c r="O1261" s="14" t="s">
        <v>17</v>
      </c>
      <c r="P1261" s="14" t="s">
        <v>17</v>
      </c>
      <c r="Q1261" s="14" t="s">
        <v>17</v>
      </c>
      <c r="R1261" s="14" t="s">
        <v>17</v>
      </c>
      <c r="S1261" s="14" t="s">
        <v>17</v>
      </c>
    </row>
    <row r="1262" spans="1:19" x14ac:dyDescent="0.2">
      <c r="A1262" t="s">
        <v>143</v>
      </c>
      <c r="B1262" t="s">
        <v>126</v>
      </c>
      <c r="C1262" s="155">
        <v>34254</v>
      </c>
      <c r="D1262" s="137" t="s">
        <v>17</v>
      </c>
      <c r="E1262">
        <v>1994</v>
      </c>
      <c r="F1262">
        <v>2</v>
      </c>
      <c r="G1262">
        <v>13</v>
      </c>
      <c r="H1262">
        <v>42.495199999999997</v>
      </c>
      <c r="I1262" t="s">
        <v>17</v>
      </c>
      <c r="J1262" s="14" t="s">
        <v>17</v>
      </c>
      <c r="K1262" s="14" t="s">
        <v>17</v>
      </c>
      <c r="L1262" s="14" t="s">
        <v>17</v>
      </c>
      <c r="M1262" s="14" t="s">
        <v>17</v>
      </c>
      <c r="N1262" s="14" t="s">
        <v>17</v>
      </c>
      <c r="O1262" s="14" t="s">
        <v>17</v>
      </c>
      <c r="P1262" s="14" t="s">
        <v>17</v>
      </c>
      <c r="Q1262" s="14" t="s">
        <v>17</v>
      </c>
      <c r="R1262" s="14" t="s">
        <v>17</v>
      </c>
      <c r="S1262" s="14" t="s">
        <v>17</v>
      </c>
    </row>
    <row r="1263" spans="1:19" x14ac:dyDescent="0.2">
      <c r="A1263" t="s">
        <v>143</v>
      </c>
      <c r="B1263" t="s">
        <v>126</v>
      </c>
      <c r="C1263" s="155">
        <v>34254</v>
      </c>
      <c r="D1263" s="137" t="s">
        <v>17</v>
      </c>
      <c r="E1263">
        <v>1994</v>
      </c>
      <c r="F1263">
        <v>2</v>
      </c>
      <c r="G1263">
        <v>14</v>
      </c>
      <c r="H1263">
        <v>42.083799999999997</v>
      </c>
      <c r="I1263" t="s">
        <v>17</v>
      </c>
      <c r="J1263" s="14" t="s">
        <v>17</v>
      </c>
      <c r="K1263" s="14" t="s">
        <v>17</v>
      </c>
      <c r="L1263" s="14" t="s">
        <v>17</v>
      </c>
      <c r="M1263" s="14" t="s">
        <v>17</v>
      </c>
      <c r="N1263" s="14" t="s">
        <v>17</v>
      </c>
      <c r="O1263" s="14" t="s">
        <v>17</v>
      </c>
      <c r="P1263" s="14" t="s">
        <v>17</v>
      </c>
      <c r="Q1263" s="14" t="s">
        <v>17</v>
      </c>
      <c r="R1263" s="14" t="s">
        <v>17</v>
      </c>
      <c r="S1263" s="14" t="s">
        <v>17</v>
      </c>
    </row>
    <row r="1264" spans="1:19" x14ac:dyDescent="0.2">
      <c r="A1264" t="s">
        <v>143</v>
      </c>
      <c r="B1264" t="s">
        <v>126</v>
      </c>
      <c r="C1264" s="155">
        <v>34254</v>
      </c>
      <c r="D1264" s="137" t="s">
        <v>17</v>
      </c>
      <c r="E1264">
        <v>1994</v>
      </c>
      <c r="F1264">
        <v>3</v>
      </c>
      <c r="G1264">
        <v>1</v>
      </c>
      <c r="H1264">
        <v>12.2331</v>
      </c>
      <c r="I1264" t="s">
        <v>17</v>
      </c>
      <c r="J1264" s="14" t="s">
        <v>17</v>
      </c>
      <c r="K1264" s="14" t="s">
        <v>17</v>
      </c>
      <c r="L1264" s="14" t="s">
        <v>17</v>
      </c>
      <c r="M1264" s="14" t="s">
        <v>17</v>
      </c>
      <c r="N1264" s="14" t="s">
        <v>17</v>
      </c>
      <c r="O1264" s="14" t="s">
        <v>17</v>
      </c>
      <c r="P1264" s="14" t="s">
        <v>17</v>
      </c>
      <c r="Q1264" s="14" t="s">
        <v>17</v>
      </c>
      <c r="R1264" s="14" t="s">
        <v>17</v>
      </c>
      <c r="S1264" s="14" t="s">
        <v>17</v>
      </c>
    </row>
    <row r="1265" spans="1:19" x14ac:dyDescent="0.2">
      <c r="A1265" t="s">
        <v>143</v>
      </c>
      <c r="B1265" t="s">
        <v>126</v>
      </c>
      <c r="C1265" s="155">
        <v>34254</v>
      </c>
      <c r="D1265" s="137" t="s">
        <v>17</v>
      </c>
      <c r="E1265">
        <v>1994</v>
      </c>
      <c r="F1265">
        <v>3</v>
      </c>
      <c r="G1265">
        <v>2</v>
      </c>
      <c r="H1265">
        <v>10.418100000000001</v>
      </c>
      <c r="I1265" t="s">
        <v>17</v>
      </c>
      <c r="J1265" s="14" t="s">
        <v>17</v>
      </c>
      <c r="K1265" s="14" t="s">
        <v>17</v>
      </c>
      <c r="L1265" s="14" t="s">
        <v>17</v>
      </c>
      <c r="M1265" s="14" t="s">
        <v>17</v>
      </c>
      <c r="N1265" s="14" t="s">
        <v>17</v>
      </c>
      <c r="O1265" s="14" t="s">
        <v>17</v>
      </c>
      <c r="P1265" s="14" t="s">
        <v>17</v>
      </c>
      <c r="Q1265" s="14" t="s">
        <v>17</v>
      </c>
      <c r="R1265" s="14" t="s">
        <v>17</v>
      </c>
      <c r="S1265" s="14" t="s">
        <v>17</v>
      </c>
    </row>
    <row r="1266" spans="1:19" x14ac:dyDescent="0.2">
      <c r="A1266" t="s">
        <v>143</v>
      </c>
      <c r="B1266" t="s">
        <v>126</v>
      </c>
      <c r="C1266" s="155">
        <v>34254</v>
      </c>
      <c r="D1266" s="137" t="s">
        <v>17</v>
      </c>
      <c r="E1266">
        <v>1994</v>
      </c>
      <c r="F1266">
        <v>3</v>
      </c>
      <c r="G1266">
        <v>3</v>
      </c>
      <c r="H1266">
        <v>18.924399999999999</v>
      </c>
      <c r="I1266" t="s">
        <v>17</v>
      </c>
      <c r="J1266" s="14" t="s">
        <v>17</v>
      </c>
      <c r="K1266" s="14" t="s">
        <v>17</v>
      </c>
      <c r="L1266" s="14" t="s">
        <v>17</v>
      </c>
      <c r="M1266" s="14" t="s">
        <v>17</v>
      </c>
      <c r="N1266" s="14" t="s">
        <v>17</v>
      </c>
      <c r="O1266" s="14" t="s">
        <v>17</v>
      </c>
      <c r="P1266" s="14" t="s">
        <v>17</v>
      </c>
      <c r="Q1266" s="14" t="s">
        <v>17</v>
      </c>
      <c r="R1266" s="14" t="s">
        <v>17</v>
      </c>
      <c r="S1266" s="14" t="s">
        <v>17</v>
      </c>
    </row>
    <row r="1267" spans="1:19" x14ac:dyDescent="0.2">
      <c r="A1267" t="s">
        <v>143</v>
      </c>
      <c r="B1267" t="s">
        <v>126</v>
      </c>
      <c r="C1267" s="155">
        <v>34254</v>
      </c>
      <c r="D1267" s="137" t="s">
        <v>17</v>
      </c>
      <c r="E1267">
        <v>1994</v>
      </c>
      <c r="F1267">
        <v>3</v>
      </c>
      <c r="G1267">
        <v>4</v>
      </c>
      <c r="H1267">
        <v>31.0365</v>
      </c>
      <c r="I1267" t="s">
        <v>17</v>
      </c>
      <c r="J1267" s="14" t="s">
        <v>17</v>
      </c>
      <c r="K1267" s="14" t="s">
        <v>17</v>
      </c>
      <c r="L1267" s="14" t="s">
        <v>17</v>
      </c>
      <c r="M1267" s="14" t="s">
        <v>17</v>
      </c>
      <c r="N1267" s="14" t="s">
        <v>17</v>
      </c>
      <c r="O1267" s="14" t="s">
        <v>17</v>
      </c>
      <c r="P1267" s="14" t="s">
        <v>17</v>
      </c>
      <c r="Q1267" s="14" t="s">
        <v>17</v>
      </c>
      <c r="R1267" s="14" t="s">
        <v>17</v>
      </c>
      <c r="S1267" s="14" t="s">
        <v>17</v>
      </c>
    </row>
    <row r="1268" spans="1:19" x14ac:dyDescent="0.2">
      <c r="A1268" t="s">
        <v>143</v>
      </c>
      <c r="B1268" t="s">
        <v>126</v>
      </c>
      <c r="C1268" s="155">
        <v>34254</v>
      </c>
      <c r="D1268" s="137" t="s">
        <v>17</v>
      </c>
      <c r="E1268">
        <v>1994</v>
      </c>
      <c r="F1268">
        <v>3</v>
      </c>
      <c r="G1268">
        <v>5</v>
      </c>
      <c r="H1268">
        <v>32.125500000000002</v>
      </c>
      <c r="I1268" t="s">
        <v>17</v>
      </c>
      <c r="J1268" s="14" t="s">
        <v>17</v>
      </c>
      <c r="K1268" s="14" t="s">
        <v>17</v>
      </c>
      <c r="L1268" s="14" t="s">
        <v>17</v>
      </c>
      <c r="M1268" s="14" t="s">
        <v>17</v>
      </c>
      <c r="N1268" s="14" t="s">
        <v>17</v>
      </c>
      <c r="O1268" s="14" t="s">
        <v>17</v>
      </c>
      <c r="P1268" s="14" t="s">
        <v>17</v>
      </c>
      <c r="Q1268" s="14" t="s">
        <v>17</v>
      </c>
      <c r="R1268" s="14" t="s">
        <v>17</v>
      </c>
      <c r="S1268" s="14" t="s">
        <v>17</v>
      </c>
    </row>
    <row r="1269" spans="1:19" x14ac:dyDescent="0.2">
      <c r="A1269" t="s">
        <v>143</v>
      </c>
      <c r="B1269" t="s">
        <v>126</v>
      </c>
      <c r="C1269" s="155">
        <v>34254</v>
      </c>
      <c r="D1269" s="137" t="s">
        <v>17</v>
      </c>
      <c r="E1269">
        <v>1994</v>
      </c>
      <c r="F1269">
        <v>3</v>
      </c>
      <c r="G1269">
        <v>6</v>
      </c>
      <c r="H1269">
        <v>39.591200000000001</v>
      </c>
      <c r="I1269" t="s">
        <v>17</v>
      </c>
      <c r="J1269" s="14" t="s">
        <v>17</v>
      </c>
      <c r="K1269" s="14" t="s">
        <v>17</v>
      </c>
      <c r="L1269" s="14" t="s">
        <v>17</v>
      </c>
      <c r="M1269" s="14" t="s">
        <v>17</v>
      </c>
      <c r="N1269" s="14" t="s">
        <v>17</v>
      </c>
      <c r="O1269" s="14" t="s">
        <v>17</v>
      </c>
      <c r="P1269" s="14" t="s">
        <v>17</v>
      </c>
      <c r="Q1269" s="14" t="s">
        <v>17</v>
      </c>
      <c r="R1269" s="14" t="s">
        <v>17</v>
      </c>
      <c r="S1269" s="14" t="s">
        <v>17</v>
      </c>
    </row>
    <row r="1270" spans="1:19" x14ac:dyDescent="0.2">
      <c r="A1270" t="s">
        <v>143</v>
      </c>
      <c r="B1270" t="s">
        <v>126</v>
      </c>
      <c r="C1270" s="155">
        <v>34254</v>
      </c>
      <c r="D1270" s="137" t="s">
        <v>17</v>
      </c>
      <c r="E1270">
        <v>1994</v>
      </c>
      <c r="F1270">
        <v>3</v>
      </c>
      <c r="G1270">
        <v>7</v>
      </c>
      <c r="H1270">
        <v>40.752800000000001</v>
      </c>
      <c r="I1270" t="s">
        <v>17</v>
      </c>
      <c r="J1270" s="14" t="s">
        <v>17</v>
      </c>
      <c r="K1270" s="14" t="s">
        <v>17</v>
      </c>
      <c r="L1270" s="14" t="s">
        <v>17</v>
      </c>
      <c r="M1270" s="14" t="s">
        <v>17</v>
      </c>
      <c r="N1270" s="14" t="s">
        <v>17</v>
      </c>
      <c r="O1270" s="14" t="s">
        <v>17</v>
      </c>
      <c r="P1270" s="14" t="s">
        <v>17</v>
      </c>
      <c r="Q1270" s="14" t="s">
        <v>17</v>
      </c>
      <c r="R1270" s="14" t="s">
        <v>17</v>
      </c>
      <c r="S1270" s="14" t="s">
        <v>17</v>
      </c>
    </row>
    <row r="1271" spans="1:19" x14ac:dyDescent="0.2">
      <c r="A1271" t="s">
        <v>143</v>
      </c>
      <c r="B1271" t="s">
        <v>126</v>
      </c>
      <c r="C1271" s="155">
        <v>34254</v>
      </c>
      <c r="D1271" s="137" t="s">
        <v>17</v>
      </c>
      <c r="E1271">
        <v>1994</v>
      </c>
      <c r="F1271">
        <v>3</v>
      </c>
      <c r="G1271">
        <v>8</v>
      </c>
      <c r="H1271">
        <v>37.6068</v>
      </c>
      <c r="I1271" t="s">
        <v>17</v>
      </c>
      <c r="J1271" s="14" t="s">
        <v>17</v>
      </c>
      <c r="K1271" s="14" t="s">
        <v>17</v>
      </c>
      <c r="L1271" s="14" t="s">
        <v>17</v>
      </c>
      <c r="M1271" s="14" t="s">
        <v>17</v>
      </c>
      <c r="N1271" s="14" t="s">
        <v>17</v>
      </c>
      <c r="O1271" s="14" t="s">
        <v>17</v>
      </c>
      <c r="P1271" s="14" t="s">
        <v>17</v>
      </c>
      <c r="Q1271" s="14" t="s">
        <v>17</v>
      </c>
      <c r="R1271" s="14" t="s">
        <v>17</v>
      </c>
      <c r="S1271" s="14" t="s">
        <v>17</v>
      </c>
    </row>
    <row r="1272" spans="1:19" x14ac:dyDescent="0.2">
      <c r="A1272" t="s">
        <v>143</v>
      </c>
      <c r="B1272" t="s">
        <v>126</v>
      </c>
      <c r="C1272" s="155">
        <v>34254</v>
      </c>
      <c r="D1272" s="137" t="s">
        <v>17</v>
      </c>
      <c r="E1272">
        <v>1994</v>
      </c>
      <c r="F1272">
        <v>3</v>
      </c>
      <c r="G1272">
        <v>9</v>
      </c>
      <c r="H1272">
        <v>26.535299999999999</v>
      </c>
      <c r="I1272" t="s">
        <v>17</v>
      </c>
      <c r="J1272" s="14" t="s">
        <v>17</v>
      </c>
      <c r="K1272" s="14" t="s">
        <v>17</v>
      </c>
      <c r="L1272" s="14" t="s">
        <v>17</v>
      </c>
      <c r="M1272" s="14" t="s">
        <v>17</v>
      </c>
      <c r="N1272" s="14" t="s">
        <v>17</v>
      </c>
      <c r="O1272" s="14" t="s">
        <v>17</v>
      </c>
      <c r="P1272" s="14" t="s">
        <v>17</v>
      </c>
      <c r="Q1272" s="14" t="s">
        <v>17</v>
      </c>
      <c r="R1272" s="14" t="s">
        <v>17</v>
      </c>
      <c r="S1272" s="14" t="s">
        <v>17</v>
      </c>
    </row>
    <row r="1273" spans="1:19" x14ac:dyDescent="0.2">
      <c r="A1273" t="s">
        <v>143</v>
      </c>
      <c r="B1273" t="s">
        <v>126</v>
      </c>
      <c r="C1273" s="155">
        <v>34254</v>
      </c>
      <c r="D1273" s="137" t="s">
        <v>17</v>
      </c>
      <c r="E1273">
        <v>1994</v>
      </c>
      <c r="F1273">
        <v>3</v>
      </c>
      <c r="G1273">
        <v>10</v>
      </c>
      <c r="H1273">
        <v>33.759</v>
      </c>
      <c r="I1273" t="s">
        <v>17</v>
      </c>
      <c r="J1273" s="14" t="s">
        <v>17</v>
      </c>
      <c r="K1273" s="14" t="s">
        <v>17</v>
      </c>
      <c r="L1273" s="14" t="s">
        <v>17</v>
      </c>
      <c r="M1273" s="14" t="s">
        <v>17</v>
      </c>
      <c r="N1273" s="14" t="s">
        <v>17</v>
      </c>
      <c r="O1273" s="14" t="s">
        <v>17</v>
      </c>
      <c r="P1273" s="14" t="s">
        <v>17</v>
      </c>
      <c r="Q1273" s="14" t="s">
        <v>17</v>
      </c>
      <c r="R1273" s="14" t="s">
        <v>17</v>
      </c>
      <c r="S1273" s="14" t="s">
        <v>17</v>
      </c>
    </row>
    <row r="1274" spans="1:19" x14ac:dyDescent="0.2">
      <c r="A1274" t="s">
        <v>143</v>
      </c>
      <c r="B1274" t="s">
        <v>126</v>
      </c>
      <c r="C1274" s="155">
        <v>34254</v>
      </c>
      <c r="D1274" s="137" t="s">
        <v>17</v>
      </c>
      <c r="E1274">
        <v>1994</v>
      </c>
      <c r="F1274">
        <v>3</v>
      </c>
      <c r="G1274">
        <v>11</v>
      </c>
      <c r="H1274">
        <v>36.977600000000002</v>
      </c>
      <c r="I1274" t="s">
        <v>17</v>
      </c>
      <c r="J1274" s="14" t="s">
        <v>17</v>
      </c>
      <c r="K1274" s="14" t="s">
        <v>17</v>
      </c>
      <c r="L1274" s="14" t="s">
        <v>17</v>
      </c>
      <c r="M1274" s="14" t="s">
        <v>17</v>
      </c>
      <c r="N1274" s="14" t="s">
        <v>17</v>
      </c>
      <c r="O1274" s="14" t="s">
        <v>17</v>
      </c>
      <c r="P1274" s="14" t="s">
        <v>17</v>
      </c>
      <c r="Q1274" s="14" t="s">
        <v>17</v>
      </c>
      <c r="R1274" s="14" t="s">
        <v>17</v>
      </c>
      <c r="S1274" s="14" t="s">
        <v>17</v>
      </c>
    </row>
    <row r="1275" spans="1:19" x14ac:dyDescent="0.2">
      <c r="A1275" t="s">
        <v>143</v>
      </c>
      <c r="B1275" t="s">
        <v>126</v>
      </c>
      <c r="C1275" s="155">
        <v>34254</v>
      </c>
      <c r="D1275" s="137" t="s">
        <v>17</v>
      </c>
      <c r="E1275">
        <v>1994</v>
      </c>
      <c r="F1275">
        <v>3</v>
      </c>
      <c r="G1275">
        <v>12</v>
      </c>
      <c r="H1275">
        <v>28.434999999999999</v>
      </c>
      <c r="I1275" t="s">
        <v>17</v>
      </c>
      <c r="J1275" s="14" t="s">
        <v>17</v>
      </c>
      <c r="K1275" s="14" t="s">
        <v>17</v>
      </c>
      <c r="L1275" s="14" t="s">
        <v>17</v>
      </c>
      <c r="M1275" s="14" t="s">
        <v>17</v>
      </c>
      <c r="N1275" s="14" t="s">
        <v>17</v>
      </c>
      <c r="O1275" s="14" t="s">
        <v>17</v>
      </c>
      <c r="P1275" s="14" t="s">
        <v>17</v>
      </c>
      <c r="Q1275" s="14" t="s">
        <v>17</v>
      </c>
      <c r="R1275" s="14" t="s">
        <v>17</v>
      </c>
      <c r="S1275" s="14" t="s">
        <v>17</v>
      </c>
    </row>
    <row r="1276" spans="1:19" x14ac:dyDescent="0.2">
      <c r="A1276" t="s">
        <v>143</v>
      </c>
      <c r="B1276" t="s">
        <v>126</v>
      </c>
      <c r="C1276" s="155">
        <v>34254</v>
      </c>
      <c r="D1276" s="137" t="s">
        <v>17</v>
      </c>
      <c r="E1276">
        <v>1994</v>
      </c>
      <c r="F1276">
        <v>3</v>
      </c>
      <c r="G1276">
        <v>13</v>
      </c>
      <c r="H1276">
        <v>41.624000000000002</v>
      </c>
      <c r="I1276" t="s">
        <v>17</v>
      </c>
      <c r="J1276" s="14" t="s">
        <v>17</v>
      </c>
      <c r="K1276" s="14" t="s">
        <v>17</v>
      </c>
      <c r="L1276" s="14" t="s">
        <v>17</v>
      </c>
      <c r="M1276" s="14" t="s">
        <v>17</v>
      </c>
      <c r="N1276" s="14" t="s">
        <v>17</v>
      </c>
      <c r="O1276" s="14" t="s">
        <v>17</v>
      </c>
      <c r="P1276" s="14" t="s">
        <v>17</v>
      </c>
      <c r="Q1276" s="14" t="s">
        <v>17</v>
      </c>
      <c r="R1276" s="14" t="s">
        <v>17</v>
      </c>
      <c r="S1276" s="14" t="s">
        <v>17</v>
      </c>
    </row>
    <row r="1277" spans="1:19" x14ac:dyDescent="0.2">
      <c r="A1277" t="s">
        <v>143</v>
      </c>
      <c r="B1277" t="s">
        <v>126</v>
      </c>
      <c r="C1277" s="155">
        <v>34254</v>
      </c>
      <c r="D1277" s="137" t="s">
        <v>17</v>
      </c>
      <c r="E1277">
        <v>1994</v>
      </c>
      <c r="F1277">
        <v>3</v>
      </c>
      <c r="G1277">
        <v>14</v>
      </c>
      <c r="H1277">
        <v>29.2699</v>
      </c>
      <c r="I1277" t="s">
        <v>17</v>
      </c>
      <c r="J1277" s="14" t="s">
        <v>17</v>
      </c>
      <c r="K1277" s="14" t="s">
        <v>17</v>
      </c>
      <c r="L1277" s="14" t="s">
        <v>17</v>
      </c>
      <c r="M1277" s="14" t="s">
        <v>17</v>
      </c>
      <c r="N1277" s="14" t="s">
        <v>17</v>
      </c>
      <c r="O1277" s="14" t="s">
        <v>17</v>
      </c>
      <c r="P1277" s="14" t="s">
        <v>17</v>
      </c>
      <c r="Q1277" s="14" t="s">
        <v>17</v>
      </c>
      <c r="R1277" s="14" t="s">
        <v>17</v>
      </c>
      <c r="S1277" s="14" t="s">
        <v>17</v>
      </c>
    </row>
    <row r="1278" spans="1:19" x14ac:dyDescent="0.2">
      <c r="A1278" t="s">
        <v>143</v>
      </c>
      <c r="B1278" t="s">
        <v>126</v>
      </c>
      <c r="C1278" s="155">
        <v>34254</v>
      </c>
      <c r="D1278" s="137" t="s">
        <v>17</v>
      </c>
      <c r="E1278">
        <v>1994</v>
      </c>
      <c r="F1278">
        <v>4</v>
      </c>
      <c r="G1278">
        <v>1</v>
      </c>
      <c r="H1278">
        <v>12.8744</v>
      </c>
      <c r="I1278" t="s">
        <v>17</v>
      </c>
      <c r="J1278" s="14" t="s">
        <v>17</v>
      </c>
      <c r="K1278" s="14" t="s">
        <v>17</v>
      </c>
      <c r="L1278" s="14" t="s">
        <v>17</v>
      </c>
      <c r="M1278" s="14" t="s">
        <v>17</v>
      </c>
      <c r="N1278" s="14" t="s">
        <v>17</v>
      </c>
      <c r="O1278" s="14" t="s">
        <v>17</v>
      </c>
      <c r="P1278" s="14" t="s">
        <v>17</v>
      </c>
      <c r="Q1278" s="14" t="s">
        <v>17</v>
      </c>
      <c r="R1278" s="14" t="s">
        <v>17</v>
      </c>
      <c r="S1278" s="14" t="s">
        <v>17</v>
      </c>
    </row>
    <row r="1279" spans="1:19" x14ac:dyDescent="0.2">
      <c r="A1279" t="s">
        <v>143</v>
      </c>
      <c r="B1279" t="s">
        <v>126</v>
      </c>
      <c r="C1279" s="155">
        <v>34254</v>
      </c>
      <c r="D1279" s="137" t="s">
        <v>17</v>
      </c>
      <c r="E1279">
        <v>1994</v>
      </c>
      <c r="F1279">
        <v>4</v>
      </c>
      <c r="G1279">
        <v>2</v>
      </c>
      <c r="H1279">
        <v>12.257300000000001</v>
      </c>
      <c r="I1279" t="s">
        <v>17</v>
      </c>
      <c r="J1279" s="14" t="s">
        <v>17</v>
      </c>
      <c r="K1279" s="14" t="s">
        <v>17</v>
      </c>
      <c r="L1279" s="14" t="s">
        <v>17</v>
      </c>
      <c r="M1279" s="14" t="s">
        <v>17</v>
      </c>
      <c r="N1279" s="14" t="s">
        <v>17</v>
      </c>
      <c r="O1279" s="14" t="s">
        <v>17</v>
      </c>
      <c r="P1279" s="14" t="s">
        <v>17</v>
      </c>
      <c r="Q1279" s="14" t="s">
        <v>17</v>
      </c>
      <c r="R1279" s="14" t="s">
        <v>17</v>
      </c>
      <c r="S1279" s="14" t="s">
        <v>17</v>
      </c>
    </row>
    <row r="1280" spans="1:19" x14ac:dyDescent="0.2">
      <c r="A1280" t="s">
        <v>143</v>
      </c>
      <c r="B1280" t="s">
        <v>126</v>
      </c>
      <c r="C1280" s="155">
        <v>34254</v>
      </c>
      <c r="D1280" s="137" t="s">
        <v>17</v>
      </c>
      <c r="E1280">
        <v>1994</v>
      </c>
      <c r="F1280">
        <v>4</v>
      </c>
      <c r="G1280">
        <v>3</v>
      </c>
      <c r="H1280">
        <v>21.610600000000002</v>
      </c>
      <c r="I1280" t="s">
        <v>17</v>
      </c>
      <c r="J1280" s="14" t="s">
        <v>17</v>
      </c>
      <c r="K1280" s="14" t="s">
        <v>17</v>
      </c>
      <c r="L1280" s="14" t="s">
        <v>17</v>
      </c>
      <c r="M1280" s="14" t="s">
        <v>17</v>
      </c>
      <c r="N1280" s="14" t="s">
        <v>17</v>
      </c>
      <c r="O1280" s="14" t="s">
        <v>17</v>
      </c>
      <c r="P1280" s="14" t="s">
        <v>17</v>
      </c>
      <c r="Q1280" s="14" t="s">
        <v>17</v>
      </c>
      <c r="R1280" s="14" t="s">
        <v>17</v>
      </c>
      <c r="S1280" s="14" t="s">
        <v>17</v>
      </c>
    </row>
    <row r="1281" spans="1:30" x14ac:dyDescent="0.2">
      <c r="A1281" t="s">
        <v>143</v>
      </c>
      <c r="B1281" t="s">
        <v>126</v>
      </c>
      <c r="C1281" s="155">
        <v>34254</v>
      </c>
      <c r="D1281" s="137" t="s">
        <v>17</v>
      </c>
      <c r="E1281">
        <v>1994</v>
      </c>
      <c r="F1281">
        <v>4</v>
      </c>
      <c r="G1281">
        <v>4</v>
      </c>
      <c r="H1281">
        <v>23.316700000000001</v>
      </c>
      <c r="I1281" t="s">
        <v>17</v>
      </c>
      <c r="J1281" s="14" t="s">
        <v>17</v>
      </c>
      <c r="K1281" s="14" t="s">
        <v>17</v>
      </c>
      <c r="L1281" s="14" t="s">
        <v>17</v>
      </c>
      <c r="M1281" s="14" t="s">
        <v>17</v>
      </c>
      <c r="N1281" s="14" t="s">
        <v>17</v>
      </c>
      <c r="O1281" s="14" t="s">
        <v>17</v>
      </c>
      <c r="P1281" s="14" t="s">
        <v>17</v>
      </c>
      <c r="Q1281" s="14" t="s">
        <v>17</v>
      </c>
      <c r="R1281" s="14" t="s">
        <v>17</v>
      </c>
      <c r="S1281" s="14" t="s">
        <v>17</v>
      </c>
    </row>
    <row r="1282" spans="1:30" x14ac:dyDescent="0.2">
      <c r="A1282" t="s">
        <v>143</v>
      </c>
      <c r="B1282" t="s">
        <v>126</v>
      </c>
      <c r="C1282" s="155">
        <v>34254</v>
      </c>
      <c r="D1282" s="137" t="s">
        <v>17</v>
      </c>
      <c r="E1282">
        <v>1994</v>
      </c>
      <c r="F1282">
        <v>4</v>
      </c>
      <c r="G1282">
        <v>5</v>
      </c>
      <c r="H1282">
        <v>38.986199999999997</v>
      </c>
      <c r="I1282" t="s">
        <v>17</v>
      </c>
      <c r="J1282" s="14" t="s">
        <v>17</v>
      </c>
      <c r="K1282" s="14" t="s">
        <v>17</v>
      </c>
      <c r="L1282" s="14" t="s">
        <v>17</v>
      </c>
      <c r="M1282" s="14" t="s">
        <v>17</v>
      </c>
      <c r="N1282" s="14" t="s">
        <v>17</v>
      </c>
      <c r="O1282" s="14" t="s">
        <v>17</v>
      </c>
      <c r="P1282" s="14" t="s">
        <v>17</v>
      </c>
      <c r="Q1282" s="14" t="s">
        <v>17</v>
      </c>
      <c r="R1282" s="14" t="s">
        <v>17</v>
      </c>
      <c r="S1282" s="14" t="s">
        <v>17</v>
      </c>
    </row>
    <row r="1283" spans="1:30" x14ac:dyDescent="0.2">
      <c r="A1283" t="s">
        <v>143</v>
      </c>
      <c r="B1283" t="s">
        <v>126</v>
      </c>
      <c r="C1283" s="155">
        <v>34254</v>
      </c>
      <c r="D1283" s="137" t="s">
        <v>17</v>
      </c>
      <c r="E1283">
        <v>1994</v>
      </c>
      <c r="F1283">
        <v>4</v>
      </c>
      <c r="G1283">
        <v>6</v>
      </c>
      <c r="H1283">
        <v>40.994799999999998</v>
      </c>
      <c r="I1283" t="s">
        <v>17</v>
      </c>
      <c r="J1283" s="14" t="s">
        <v>17</v>
      </c>
      <c r="K1283" s="14" t="s">
        <v>17</v>
      </c>
      <c r="L1283" s="14" t="s">
        <v>17</v>
      </c>
      <c r="M1283" s="14" t="s">
        <v>17</v>
      </c>
      <c r="N1283" s="14" t="s">
        <v>17</v>
      </c>
      <c r="O1283" s="14" t="s">
        <v>17</v>
      </c>
      <c r="P1283" s="14" t="s">
        <v>17</v>
      </c>
      <c r="Q1283" s="14" t="s">
        <v>17</v>
      </c>
      <c r="R1283" s="14" t="s">
        <v>17</v>
      </c>
      <c r="S1283" s="14" t="s">
        <v>17</v>
      </c>
    </row>
    <row r="1284" spans="1:30" x14ac:dyDescent="0.2">
      <c r="A1284" t="s">
        <v>143</v>
      </c>
      <c r="B1284" t="s">
        <v>126</v>
      </c>
      <c r="C1284" s="155">
        <v>34254</v>
      </c>
      <c r="D1284" s="137" t="s">
        <v>17</v>
      </c>
      <c r="E1284">
        <v>1994</v>
      </c>
      <c r="F1284">
        <v>4</v>
      </c>
      <c r="G1284">
        <v>7</v>
      </c>
      <c r="H1284">
        <v>47.504600000000003</v>
      </c>
      <c r="I1284" t="s">
        <v>17</v>
      </c>
      <c r="J1284" s="14" t="s">
        <v>17</v>
      </c>
      <c r="K1284" s="14" t="s">
        <v>17</v>
      </c>
      <c r="L1284" s="14" t="s">
        <v>17</v>
      </c>
      <c r="M1284" s="14" t="s">
        <v>17</v>
      </c>
      <c r="N1284" s="14" t="s">
        <v>17</v>
      </c>
      <c r="O1284" s="14" t="s">
        <v>17</v>
      </c>
      <c r="P1284" s="14" t="s">
        <v>17</v>
      </c>
      <c r="Q1284" s="14" t="s">
        <v>17</v>
      </c>
      <c r="R1284" s="14" t="s">
        <v>17</v>
      </c>
      <c r="S1284" s="14" t="s">
        <v>17</v>
      </c>
    </row>
    <row r="1285" spans="1:30" x14ac:dyDescent="0.2">
      <c r="A1285" t="s">
        <v>143</v>
      </c>
      <c r="B1285" t="s">
        <v>126</v>
      </c>
      <c r="C1285" s="155">
        <v>34254</v>
      </c>
      <c r="D1285" s="137" t="s">
        <v>17</v>
      </c>
      <c r="E1285">
        <v>1994</v>
      </c>
      <c r="F1285">
        <v>4</v>
      </c>
      <c r="G1285">
        <v>8</v>
      </c>
      <c r="H1285">
        <v>35.973300000000002</v>
      </c>
      <c r="I1285" t="s">
        <v>17</v>
      </c>
      <c r="J1285" s="14" t="s">
        <v>17</v>
      </c>
      <c r="K1285" s="14" t="s">
        <v>17</v>
      </c>
      <c r="L1285" s="14" t="s">
        <v>17</v>
      </c>
      <c r="M1285" s="14" t="s">
        <v>17</v>
      </c>
      <c r="N1285" s="14" t="s">
        <v>17</v>
      </c>
      <c r="O1285" s="14" t="s">
        <v>17</v>
      </c>
      <c r="P1285" s="14" t="s">
        <v>17</v>
      </c>
      <c r="Q1285" s="14" t="s">
        <v>17</v>
      </c>
      <c r="R1285" s="14" t="s">
        <v>17</v>
      </c>
      <c r="S1285" s="14" t="s">
        <v>17</v>
      </c>
    </row>
    <row r="1286" spans="1:30" x14ac:dyDescent="0.2">
      <c r="A1286" t="s">
        <v>143</v>
      </c>
      <c r="B1286" t="s">
        <v>126</v>
      </c>
      <c r="C1286" s="155">
        <v>34254</v>
      </c>
      <c r="D1286" s="137" t="s">
        <v>17</v>
      </c>
      <c r="E1286">
        <v>1994</v>
      </c>
      <c r="F1286">
        <v>4</v>
      </c>
      <c r="G1286">
        <v>9</v>
      </c>
      <c r="H1286">
        <v>34.521299999999997</v>
      </c>
      <c r="I1286" t="s">
        <v>17</v>
      </c>
      <c r="J1286" s="14" t="s">
        <v>17</v>
      </c>
      <c r="K1286" s="14" t="s">
        <v>17</v>
      </c>
      <c r="L1286" s="14" t="s">
        <v>17</v>
      </c>
      <c r="M1286" s="14" t="s">
        <v>17</v>
      </c>
      <c r="N1286" s="14" t="s">
        <v>17</v>
      </c>
      <c r="O1286" s="14" t="s">
        <v>17</v>
      </c>
      <c r="P1286" s="14" t="s">
        <v>17</v>
      </c>
      <c r="Q1286" s="14" t="s">
        <v>17</v>
      </c>
      <c r="R1286" s="14" t="s">
        <v>17</v>
      </c>
      <c r="S1286" s="14" t="s">
        <v>17</v>
      </c>
    </row>
    <row r="1287" spans="1:30" x14ac:dyDescent="0.2">
      <c r="A1287" t="s">
        <v>143</v>
      </c>
      <c r="B1287" t="s">
        <v>126</v>
      </c>
      <c r="C1287" s="155">
        <v>34254</v>
      </c>
      <c r="D1287" s="137" t="s">
        <v>17</v>
      </c>
      <c r="E1287">
        <v>1994</v>
      </c>
      <c r="F1287">
        <v>4</v>
      </c>
      <c r="G1287">
        <v>10</v>
      </c>
      <c r="H1287">
        <v>31.3995</v>
      </c>
      <c r="I1287" t="s">
        <v>17</v>
      </c>
      <c r="J1287" s="14" t="s">
        <v>17</v>
      </c>
      <c r="K1287" s="14" t="s">
        <v>17</v>
      </c>
      <c r="L1287" s="14" t="s">
        <v>17</v>
      </c>
      <c r="M1287" s="14" t="s">
        <v>17</v>
      </c>
      <c r="N1287" s="14" t="s">
        <v>17</v>
      </c>
      <c r="O1287" s="14" t="s">
        <v>17</v>
      </c>
      <c r="P1287" s="14" t="s">
        <v>17</v>
      </c>
      <c r="Q1287" s="14" t="s">
        <v>17</v>
      </c>
      <c r="R1287" s="14" t="s">
        <v>17</v>
      </c>
      <c r="S1287" s="14" t="s">
        <v>17</v>
      </c>
    </row>
    <row r="1288" spans="1:30" x14ac:dyDescent="0.2">
      <c r="A1288" t="s">
        <v>143</v>
      </c>
      <c r="B1288" t="s">
        <v>126</v>
      </c>
      <c r="C1288" s="155">
        <v>34254</v>
      </c>
      <c r="D1288" s="137" t="s">
        <v>17</v>
      </c>
      <c r="E1288">
        <v>1994</v>
      </c>
      <c r="F1288">
        <v>4</v>
      </c>
      <c r="G1288">
        <v>11</v>
      </c>
      <c r="H1288">
        <v>33.154000000000003</v>
      </c>
      <c r="I1288" t="s">
        <v>17</v>
      </c>
      <c r="J1288" s="14" t="s">
        <v>17</v>
      </c>
      <c r="K1288" s="14" t="s">
        <v>17</v>
      </c>
      <c r="L1288" s="14" t="s">
        <v>17</v>
      </c>
      <c r="M1288" s="14" t="s">
        <v>17</v>
      </c>
      <c r="N1288" s="14" t="s">
        <v>17</v>
      </c>
      <c r="O1288" s="14" t="s">
        <v>17</v>
      </c>
      <c r="P1288" s="14" t="s">
        <v>17</v>
      </c>
      <c r="Q1288" s="14" t="s">
        <v>17</v>
      </c>
      <c r="R1288" s="14" t="s">
        <v>17</v>
      </c>
      <c r="S1288" s="14" t="s">
        <v>17</v>
      </c>
    </row>
    <row r="1289" spans="1:30" x14ac:dyDescent="0.2">
      <c r="A1289" t="s">
        <v>143</v>
      </c>
      <c r="B1289" t="s">
        <v>126</v>
      </c>
      <c r="C1289" s="155">
        <v>34254</v>
      </c>
      <c r="D1289" s="137" t="s">
        <v>17</v>
      </c>
      <c r="E1289">
        <v>1994</v>
      </c>
      <c r="F1289">
        <v>4</v>
      </c>
      <c r="G1289">
        <v>12</v>
      </c>
      <c r="H1289">
        <v>32.137599999999999</v>
      </c>
      <c r="I1289" t="s">
        <v>17</v>
      </c>
      <c r="J1289" s="14" t="s">
        <v>17</v>
      </c>
      <c r="K1289" s="14" t="s">
        <v>17</v>
      </c>
      <c r="L1289" s="14" t="s">
        <v>17</v>
      </c>
      <c r="M1289" s="14" t="s">
        <v>17</v>
      </c>
      <c r="N1289" s="14" t="s">
        <v>17</v>
      </c>
      <c r="O1289" s="14" t="s">
        <v>17</v>
      </c>
      <c r="P1289" s="14" t="s">
        <v>17</v>
      </c>
      <c r="Q1289" s="14" t="s">
        <v>17</v>
      </c>
      <c r="R1289" s="14" t="s">
        <v>17</v>
      </c>
      <c r="S1289" s="14" t="s">
        <v>17</v>
      </c>
    </row>
    <row r="1290" spans="1:30" x14ac:dyDescent="0.2">
      <c r="A1290" t="s">
        <v>143</v>
      </c>
      <c r="B1290" t="s">
        <v>126</v>
      </c>
      <c r="C1290" s="155">
        <v>34254</v>
      </c>
      <c r="D1290" s="137" t="s">
        <v>17</v>
      </c>
      <c r="E1290">
        <v>1994</v>
      </c>
      <c r="F1290">
        <v>4</v>
      </c>
      <c r="G1290">
        <v>13</v>
      </c>
      <c r="H1290">
        <v>39.567</v>
      </c>
      <c r="I1290" t="s">
        <v>17</v>
      </c>
      <c r="J1290" s="14" t="s">
        <v>17</v>
      </c>
      <c r="K1290" s="14" t="s">
        <v>17</v>
      </c>
      <c r="L1290" s="14" t="s">
        <v>17</v>
      </c>
      <c r="M1290" s="14" t="s">
        <v>17</v>
      </c>
      <c r="N1290" s="14" t="s">
        <v>17</v>
      </c>
      <c r="O1290" s="14" t="s">
        <v>17</v>
      </c>
      <c r="P1290" s="14" t="s">
        <v>17</v>
      </c>
      <c r="Q1290" s="14" t="s">
        <v>17</v>
      </c>
      <c r="R1290" s="14" t="s">
        <v>17</v>
      </c>
      <c r="S1290" s="14" t="s">
        <v>17</v>
      </c>
    </row>
    <row r="1291" spans="1:30" x14ac:dyDescent="0.2">
      <c r="A1291" t="s">
        <v>143</v>
      </c>
      <c r="B1291" t="s">
        <v>126</v>
      </c>
      <c r="C1291" s="155">
        <v>34254</v>
      </c>
      <c r="D1291" s="137" t="s">
        <v>17</v>
      </c>
      <c r="E1291">
        <v>1994</v>
      </c>
      <c r="F1291">
        <v>4</v>
      </c>
      <c r="G1291">
        <v>14</v>
      </c>
      <c r="H1291">
        <v>35.017400000000002</v>
      </c>
      <c r="I1291" t="s">
        <v>17</v>
      </c>
      <c r="J1291" s="14" t="s">
        <v>17</v>
      </c>
      <c r="K1291" s="14" t="s">
        <v>17</v>
      </c>
      <c r="L1291" s="14" t="s">
        <v>17</v>
      </c>
      <c r="M1291" s="14" t="s">
        <v>17</v>
      </c>
      <c r="N1291" s="14" t="s">
        <v>17</v>
      </c>
      <c r="O1291" s="14" t="s">
        <v>17</v>
      </c>
      <c r="P1291" s="14" t="s">
        <v>17</v>
      </c>
      <c r="Q1291" s="14" t="s">
        <v>17</v>
      </c>
      <c r="R1291" s="14" t="s">
        <v>17</v>
      </c>
      <c r="S1291" s="14" t="s">
        <v>17</v>
      </c>
    </row>
    <row r="1292" spans="1:30" x14ac:dyDescent="0.2">
      <c r="A1292" t="s">
        <v>143</v>
      </c>
      <c r="B1292" t="s">
        <v>127</v>
      </c>
      <c r="C1292" s="155">
        <v>34635</v>
      </c>
      <c r="D1292" s="155">
        <v>34869</v>
      </c>
      <c r="E1292">
        <v>1995</v>
      </c>
      <c r="F1292">
        <v>1</v>
      </c>
      <c r="G1292">
        <v>1</v>
      </c>
      <c r="H1292">
        <v>26.595013500000004</v>
      </c>
      <c r="I1292" t="s">
        <v>17</v>
      </c>
      <c r="J1292" s="14" t="s">
        <v>17</v>
      </c>
      <c r="K1292" s="14" t="s">
        <v>17</v>
      </c>
      <c r="L1292" s="14">
        <v>5.74</v>
      </c>
      <c r="M1292" s="14">
        <v>2.06</v>
      </c>
      <c r="N1292" s="14">
        <v>43.646000000000001</v>
      </c>
      <c r="O1292" s="14">
        <v>360</v>
      </c>
      <c r="P1292" s="14">
        <v>0.105131</v>
      </c>
      <c r="Q1292" s="14">
        <v>1.106803</v>
      </c>
      <c r="R1292" s="14">
        <v>1032.2670361445785</v>
      </c>
      <c r="S1292" s="14" t="s">
        <v>17</v>
      </c>
      <c r="X1292" s="14" t="s">
        <v>17</v>
      </c>
      <c r="Y1292" s="14" t="s">
        <v>17</v>
      </c>
      <c r="AD1292" s="14" t="s">
        <v>17</v>
      </c>
    </row>
    <row r="1293" spans="1:30" x14ac:dyDescent="0.2">
      <c r="A1293" t="s">
        <v>143</v>
      </c>
      <c r="B1293" t="s">
        <v>127</v>
      </c>
      <c r="C1293" s="155">
        <v>34635</v>
      </c>
      <c r="D1293" s="155">
        <v>34869</v>
      </c>
      <c r="E1293">
        <v>1995</v>
      </c>
      <c r="F1293">
        <v>1</v>
      </c>
      <c r="G1293">
        <v>2</v>
      </c>
      <c r="H1293">
        <v>29.36143375</v>
      </c>
      <c r="I1293" t="s">
        <v>17</v>
      </c>
      <c r="J1293" s="14" t="s">
        <v>17</v>
      </c>
      <c r="K1293" s="14" t="s">
        <v>17</v>
      </c>
      <c r="L1293" s="14">
        <v>6.03</v>
      </c>
      <c r="M1293" s="14">
        <v>2.0350000000000001</v>
      </c>
      <c r="N1293" s="14">
        <v>32.720999999999997</v>
      </c>
      <c r="O1293" s="14">
        <v>380</v>
      </c>
      <c r="P1293" s="177">
        <v>9.8699999999999996E-2</v>
      </c>
      <c r="Q1293" s="14">
        <v>1.0355829999999999</v>
      </c>
      <c r="R1293" s="14">
        <v>933.6804489795918</v>
      </c>
      <c r="S1293" s="14" t="s">
        <v>17</v>
      </c>
      <c r="X1293" s="14" t="s">
        <v>17</v>
      </c>
      <c r="Y1293" s="14" t="s">
        <v>17</v>
      </c>
      <c r="AD1293" s="14" t="s">
        <v>17</v>
      </c>
    </row>
    <row r="1294" spans="1:30" x14ac:dyDescent="0.2">
      <c r="A1294" t="s">
        <v>143</v>
      </c>
      <c r="B1294" t="s">
        <v>127</v>
      </c>
      <c r="C1294" s="155">
        <v>34635</v>
      </c>
      <c r="D1294" s="155">
        <v>34869</v>
      </c>
      <c r="E1294">
        <v>1995</v>
      </c>
      <c r="F1294">
        <v>1</v>
      </c>
      <c r="G1294">
        <v>3</v>
      </c>
      <c r="H1294">
        <v>28.747487999999997</v>
      </c>
      <c r="I1294" t="s">
        <v>17</v>
      </c>
      <c r="J1294" s="14" t="s">
        <v>17</v>
      </c>
      <c r="K1294" s="14" t="s">
        <v>17</v>
      </c>
      <c r="L1294" s="14">
        <v>6.29</v>
      </c>
      <c r="M1294" s="14">
        <v>2.29</v>
      </c>
      <c r="N1294" s="14">
        <v>70.900999999999996</v>
      </c>
      <c r="O1294" s="14">
        <v>390</v>
      </c>
      <c r="P1294" s="177">
        <v>9.7799999999999998E-2</v>
      </c>
      <c r="Q1294" s="14">
        <v>1.0939000000000001</v>
      </c>
      <c r="R1294" s="14">
        <v>1232.056274678112</v>
      </c>
      <c r="S1294" s="14" t="s">
        <v>17</v>
      </c>
      <c r="X1294" s="14" t="s">
        <v>17</v>
      </c>
      <c r="Y1294" s="14" t="s">
        <v>17</v>
      </c>
      <c r="AD1294" s="14" t="s">
        <v>17</v>
      </c>
    </row>
    <row r="1295" spans="1:30" x14ac:dyDescent="0.2">
      <c r="A1295" t="s">
        <v>143</v>
      </c>
      <c r="B1295" t="s">
        <v>127</v>
      </c>
      <c r="C1295" s="155">
        <v>34635</v>
      </c>
      <c r="D1295" s="155">
        <v>34869</v>
      </c>
      <c r="E1295">
        <v>1995</v>
      </c>
      <c r="F1295">
        <v>1</v>
      </c>
      <c r="G1295">
        <v>4</v>
      </c>
      <c r="H1295">
        <v>27.9186765</v>
      </c>
      <c r="I1295" t="s">
        <v>17</v>
      </c>
      <c r="J1295" s="14" t="s">
        <v>17</v>
      </c>
      <c r="K1295" s="14" t="s">
        <v>17</v>
      </c>
      <c r="L1295" s="14">
        <v>6.24</v>
      </c>
      <c r="M1295" s="14">
        <v>3.3580000000000001</v>
      </c>
      <c r="N1295" s="14">
        <v>59.860999999999997</v>
      </c>
      <c r="O1295" s="14">
        <v>450</v>
      </c>
      <c r="P1295" s="14">
        <v>9.3717999999999996E-2</v>
      </c>
      <c r="Q1295" s="14">
        <v>1.0204759999999999</v>
      </c>
      <c r="R1295" s="14">
        <v>1423.632409470752</v>
      </c>
      <c r="S1295" s="14" t="s">
        <v>17</v>
      </c>
      <c r="X1295" s="14" t="s">
        <v>17</v>
      </c>
      <c r="Y1295" s="14" t="s">
        <v>17</v>
      </c>
      <c r="AD1295" s="14" t="s">
        <v>17</v>
      </c>
    </row>
    <row r="1296" spans="1:30" x14ac:dyDescent="0.2">
      <c r="A1296" t="s">
        <v>143</v>
      </c>
      <c r="B1296" t="s">
        <v>127</v>
      </c>
      <c r="C1296" s="155">
        <v>34635</v>
      </c>
      <c r="D1296" s="155">
        <v>34869</v>
      </c>
      <c r="E1296">
        <v>1995</v>
      </c>
      <c r="F1296">
        <v>1</v>
      </c>
      <c r="G1296">
        <v>5</v>
      </c>
      <c r="H1296">
        <v>40.168128000000003</v>
      </c>
      <c r="I1296" t="s">
        <v>17</v>
      </c>
      <c r="J1296" s="14" t="s">
        <v>17</v>
      </c>
      <c r="K1296" s="14" t="s">
        <v>17</v>
      </c>
      <c r="L1296" s="14">
        <v>5.65</v>
      </c>
      <c r="M1296" s="14">
        <v>6.7050000000000001</v>
      </c>
      <c r="N1296" s="14">
        <v>75.156000000000006</v>
      </c>
      <c r="O1296" s="14">
        <v>440</v>
      </c>
      <c r="P1296" s="14">
        <v>0.10395699999999999</v>
      </c>
      <c r="Q1296" s="14">
        <v>1.1532910000000001</v>
      </c>
      <c r="R1296" s="14">
        <v>2134.3774137931036</v>
      </c>
      <c r="S1296" s="14" t="s">
        <v>17</v>
      </c>
      <c r="X1296" s="14" t="s">
        <v>17</v>
      </c>
      <c r="Y1296" s="14" t="s">
        <v>17</v>
      </c>
      <c r="AD1296" s="14" t="s">
        <v>17</v>
      </c>
    </row>
    <row r="1297" spans="1:30" x14ac:dyDescent="0.2">
      <c r="A1297" t="s">
        <v>143</v>
      </c>
      <c r="B1297" t="s">
        <v>127</v>
      </c>
      <c r="C1297" s="155">
        <v>34635</v>
      </c>
      <c r="D1297" s="155">
        <v>34869</v>
      </c>
      <c r="E1297">
        <v>1995</v>
      </c>
      <c r="F1297">
        <v>1</v>
      </c>
      <c r="G1297">
        <v>6</v>
      </c>
      <c r="H1297">
        <v>36.663610500000004</v>
      </c>
      <c r="I1297" t="s">
        <v>17</v>
      </c>
      <c r="J1297" s="14" t="s">
        <v>17</v>
      </c>
      <c r="K1297" s="14" t="s">
        <v>17</v>
      </c>
      <c r="L1297" s="14">
        <v>5.88</v>
      </c>
      <c r="M1297" s="14">
        <v>3.2410000000000001</v>
      </c>
      <c r="N1297" s="14">
        <v>37.780999999999999</v>
      </c>
      <c r="O1297" s="14">
        <v>340</v>
      </c>
      <c r="P1297" s="14">
        <v>0.104214</v>
      </c>
      <c r="Q1297" s="14">
        <v>1.0481529999999999</v>
      </c>
      <c r="R1297" s="14">
        <v>1945.380130434783</v>
      </c>
      <c r="S1297" s="14" t="s">
        <v>17</v>
      </c>
      <c r="X1297" s="14" t="s">
        <v>17</v>
      </c>
      <c r="Y1297" s="14" t="s">
        <v>17</v>
      </c>
      <c r="AD1297" s="14" t="s">
        <v>17</v>
      </c>
    </row>
    <row r="1298" spans="1:30" x14ac:dyDescent="0.2">
      <c r="A1298" t="s">
        <v>143</v>
      </c>
      <c r="B1298" t="s">
        <v>127</v>
      </c>
      <c r="C1298" s="155">
        <v>34635</v>
      </c>
      <c r="D1298" s="155">
        <v>34869</v>
      </c>
      <c r="E1298">
        <v>1995</v>
      </c>
      <c r="F1298">
        <v>1</v>
      </c>
      <c r="G1298">
        <v>7</v>
      </c>
      <c r="H1298">
        <v>46.533623125000005</v>
      </c>
      <c r="I1298" t="s">
        <v>17</v>
      </c>
      <c r="J1298" s="14" t="s">
        <v>17</v>
      </c>
      <c r="K1298" s="14" t="s">
        <v>17</v>
      </c>
      <c r="L1298" s="14">
        <v>5.56</v>
      </c>
      <c r="M1298" s="14">
        <v>5.8550000000000004</v>
      </c>
      <c r="N1298" s="14">
        <v>72.855999999999995</v>
      </c>
      <c r="O1298" s="14">
        <v>440</v>
      </c>
      <c r="P1298" s="14">
        <v>0.107155</v>
      </c>
      <c r="Q1298" s="14">
        <v>1.108088</v>
      </c>
      <c r="R1298" s="14">
        <v>1409.9420689655176</v>
      </c>
      <c r="S1298" s="14" t="s">
        <v>17</v>
      </c>
      <c r="X1298" s="14" t="s">
        <v>17</v>
      </c>
      <c r="Y1298" s="14" t="s">
        <v>17</v>
      </c>
      <c r="AD1298" s="14" t="s">
        <v>17</v>
      </c>
    </row>
    <row r="1299" spans="1:30" x14ac:dyDescent="0.2">
      <c r="A1299" t="s">
        <v>143</v>
      </c>
      <c r="B1299" t="s">
        <v>127</v>
      </c>
      <c r="C1299" s="155">
        <v>34635</v>
      </c>
      <c r="D1299" s="155">
        <v>34869</v>
      </c>
      <c r="E1299">
        <v>1995</v>
      </c>
      <c r="F1299">
        <v>1</v>
      </c>
      <c r="G1299">
        <v>8</v>
      </c>
      <c r="H1299">
        <v>30.667007249999997</v>
      </c>
      <c r="I1299" t="s">
        <v>17</v>
      </c>
      <c r="J1299" s="14" t="s">
        <v>17</v>
      </c>
      <c r="K1299" s="14" t="s">
        <v>17</v>
      </c>
      <c r="L1299" s="14">
        <v>5.62</v>
      </c>
      <c r="M1299" s="14">
        <v>4.335</v>
      </c>
      <c r="N1299" s="14">
        <v>29.155999999999999</v>
      </c>
      <c r="O1299" s="14">
        <v>440</v>
      </c>
      <c r="P1299" s="14">
        <v>0.100524</v>
      </c>
      <c r="Q1299" s="14">
        <v>1.048446</v>
      </c>
      <c r="R1299" s="14">
        <v>532.17344680851068</v>
      </c>
      <c r="S1299" s="14" t="s">
        <v>17</v>
      </c>
      <c r="X1299" s="14" t="s">
        <v>17</v>
      </c>
      <c r="Y1299" s="14" t="s">
        <v>17</v>
      </c>
      <c r="AD1299" s="14" t="s">
        <v>17</v>
      </c>
    </row>
    <row r="1300" spans="1:30" x14ac:dyDescent="0.2">
      <c r="A1300" t="s">
        <v>143</v>
      </c>
      <c r="B1300" t="s">
        <v>127</v>
      </c>
      <c r="C1300" s="155">
        <v>34635</v>
      </c>
      <c r="D1300" s="155">
        <v>34869</v>
      </c>
      <c r="E1300">
        <v>1995</v>
      </c>
      <c r="F1300">
        <v>1</v>
      </c>
      <c r="G1300">
        <v>9</v>
      </c>
      <c r="H1300">
        <v>38.602860999999997</v>
      </c>
      <c r="I1300" t="s">
        <v>17</v>
      </c>
      <c r="J1300" s="14" t="s">
        <v>17</v>
      </c>
      <c r="K1300" s="14" t="s">
        <v>17</v>
      </c>
      <c r="L1300" s="14">
        <v>5.75</v>
      </c>
      <c r="M1300" s="14">
        <v>3.141</v>
      </c>
      <c r="N1300" s="14">
        <v>64.691000000000003</v>
      </c>
      <c r="O1300" s="14">
        <v>470</v>
      </c>
      <c r="P1300" s="14">
        <v>0.102059</v>
      </c>
      <c r="Q1300" s="14">
        <v>1.090997</v>
      </c>
      <c r="R1300" s="14">
        <v>2335.0882499999993</v>
      </c>
      <c r="S1300" s="14" t="s">
        <v>17</v>
      </c>
      <c r="X1300" s="14" t="s">
        <v>17</v>
      </c>
      <c r="Y1300" s="14" t="s">
        <v>17</v>
      </c>
      <c r="AD1300" s="14" t="s">
        <v>17</v>
      </c>
    </row>
    <row r="1301" spans="1:30" x14ac:dyDescent="0.2">
      <c r="A1301" t="s">
        <v>143</v>
      </c>
      <c r="B1301" t="s">
        <v>127</v>
      </c>
      <c r="C1301" s="155">
        <v>34635</v>
      </c>
      <c r="D1301" s="155">
        <v>34869</v>
      </c>
      <c r="E1301">
        <v>1995</v>
      </c>
      <c r="F1301">
        <v>1</v>
      </c>
      <c r="G1301">
        <v>10</v>
      </c>
      <c r="H1301">
        <v>38.024360000000001</v>
      </c>
      <c r="I1301" t="s">
        <v>17</v>
      </c>
      <c r="J1301" s="14" t="s">
        <v>17</v>
      </c>
      <c r="K1301" s="14" t="s">
        <v>17</v>
      </c>
      <c r="L1301" s="14">
        <v>5.82</v>
      </c>
      <c r="M1301" s="14">
        <v>2.8940000000000001</v>
      </c>
      <c r="N1301" s="14">
        <v>87.116</v>
      </c>
      <c r="O1301" s="14">
        <v>480</v>
      </c>
      <c r="P1301" s="14">
        <v>9.9215999999999999E-2</v>
      </c>
      <c r="Q1301" s="14">
        <v>1.103796</v>
      </c>
      <c r="R1301" s="14">
        <v>2082.8741774744035</v>
      </c>
      <c r="S1301" s="14" t="s">
        <v>17</v>
      </c>
      <c r="X1301" s="14" t="s">
        <v>17</v>
      </c>
      <c r="Y1301" s="14" t="s">
        <v>17</v>
      </c>
      <c r="AD1301" s="14" t="s">
        <v>17</v>
      </c>
    </row>
    <row r="1302" spans="1:30" x14ac:dyDescent="0.2">
      <c r="A1302" t="s">
        <v>143</v>
      </c>
      <c r="B1302" t="s">
        <v>127</v>
      </c>
      <c r="C1302" s="155">
        <v>34635</v>
      </c>
      <c r="D1302" s="155">
        <v>34869</v>
      </c>
      <c r="E1302">
        <v>1995</v>
      </c>
      <c r="F1302">
        <v>1</v>
      </c>
      <c r="G1302">
        <v>11</v>
      </c>
      <c r="H1302">
        <v>38.524694999999987</v>
      </c>
      <c r="I1302" t="s">
        <v>17</v>
      </c>
      <c r="J1302" s="14" t="s">
        <v>17</v>
      </c>
      <c r="K1302" s="14" t="s">
        <v>17</v>
      </c>
      <c r="L1302" s="14">
        <v>5.79</v>
      </c>
      <c r="M1302" s="14">
        <v>5.5490000000000004</v>
      </c>
      <c r="N1302" s="14">
        <v>125.986</v>
      </c>
      <c r="O1302" s="14">
        <v>480</v>
      </c>
      <c r="P1302" s="14">
        <v>0.105544</v>
      </c>
      <c r="Q1302" s="14">
        <v>1.237738</v>
      </c>
      <c r="R1302" s="14">
        <v>1875.72</v>
      </c>
      <c r="S1302" s="14" t="s">
        <v>17</v>
      </c>
      <c r="X1302" s="14" t="s">
        <v>17</v>
      </c>
      <c r="Y1302" s="14" t="s">
        <v>17</v>
      </c>
      <c r="AD1302" s="14" t="s">
        <v>17</v>
      </c>
    </row>
    <row r="1303" spans="1:30" x14ac:dyDescent="0.2">
      <c r="A1303" t="s">
        <v>143</v>
      </c>
      <c r="B1303" t="s">
        <v>127</v>
      </c>
      <c r="C1303" s="155">
        <v>34635</v>
      </c>
      <c r="D1303" s="155">
        <v>34869</v>
      </c>
      <c r="E1303">
        <v>1995</v>
      </c>
      <c r="F1303">
        <v>1</v>
      </c>
      <c r="G1303">
        <v>12</v>
      </c>
      <c r="H1303">
        <v>39.771125625000003</v>
      </c>
      <c r="I1303" t="s">
        <v>17</v>
      </c>
      <c r="J1303" s="14" t="s">
        <v>17</v>
      </c>
      <c r="K1303" s="14" t="s">
        <v>17</v>
      </c>
      <c r="L1303" s="14">
        <v>5.47</v>
      </c>
      <c r="M1303" s="14">
        <v>4.415</v>
      </c>
      <c r="N1303" s="14">
        <v>83.896000000000001</v>
      </c>
      <c r="O1303" s="14">
        <v>390</v>
      </c>
      <c r="P1303" s="14">
        <v>0.105424</v>
      </c>
      <c r="Q1303" s="14">
        <v>1.141745</v>
      </c>
      <c r="R1303" s="14">
        <v>2084.0388461538469</v>
      </c>
      <c r="S1303" s="14" t="s">
        <v>17</v>
      </c>
      <c r="X1303" s="14" t="s">
        <v>17</v>
      </c>
      <c r="Y1303" s="14" t="s">
        <v>17</v>
      </c>
      <c r="AD1303" s="14" t="s">
        <v>17</v>
      </c>
    </row>
    <row r="1304" spans="1:30" x14ac:dyDescent="0.2">
      <c r="A1304" t="s">
        <v>143</v>
      </c>
      <c r="B1304" t="s">
        <v>127</v>
      </c>
      <c r="C1304" s="155">
        <v>34635</v>
      </c>
      <c r="D1304" s="155">
        <v>34869</v>
      </c>
      <c r="E1304">
        <v>1995</v>
      </c>
      <c r="F1304">
        <v>1</v>
      </c>
      <c r="G1304">
        <v>13</v>
      </c>
      <c r="H1304">
        <v>40.272127500000003</v>
      </c>
      <c r="I1304" t="s">
        <v>17</v>
      </c>
      <c r="J1304" s="14" t="s">
        <v>17</v>
      </c>
      <c r="K1304" s="14" t="s">
        <v>17</v>
      </c>
      <c r="L1304" s="14">
        <v>5.72</v>
      </c>
      <c r="M1304" s="14">
        <v>4.9630000000000001</v>
      </c>
      <c r="N1304" s="14">
        <v>91.486000000000004</v>
      </c>
      <c r="O1304" s="14">
        <v>480</v>
      </c>
      <c r="P1304" s="14">
        <v>0.108931</v>
      </c>
      <c r="Q1304" s="14">
        <v>1.206529</v>
      </c>
      <c r="R1304" s="14">
        <v>1407.6549069767445</v>
      </c>
      <c r="S1304" s="14" t="s">
        <v>17</v>
      </c>
      <c r="X1304" s="14" t="s">
        <v>17</v>
      </c>
      <c r="Y1304" s="14" t="s">
        <v>17</v>
      </c>
      <c r="AD1304" s="14" t="s">
        <v>17</v>
      </c>
    </row>
    <row r="1305" spans="1:30" x14ac:dyDescent="0.2">
      <c r="A1305" t="s">
        <v>143</v>
      </c>
      <c r="B1305" t="s">
        <v>127</v>
      </c>
      <c r="C1305" s="155">
        <v>34635</v>
      </c>
      <c r="D1305" s="155">
        <v>34869</v>
      </c>
      <c r="E1305">
        <v>1995</v>
      </c>
      <c r="F1305">
        <v>1</v>
      </c>
      <c r="G1305">
        <v>14</v>
      </c>
      <c r="H1305">
        <v>38.813568750000002</v>
      </c>
      <c r="I1305" t="s">
        <v>17</v>
      </c>
      <c r="J1305" s="14" t="s">
        <v>17</v>
      </c>
      <c r="K1305" s="14" t="s">
        <v>17</v>
      </c>
      <c r="L1305" s="14">
        <v>5.72</v>
      </c>
      <c r="M1305" s="14">
        <v>4.6059999999999999</v>
      </c>
      <c r="N1305" s="14">
        <v>61.816000000000003</v>
      </c>
      <c r="O1305" s="14">
        <v>440</v>
      </c>
      <c r="P1305" s="14">
        <v>0.10009899999999999</v>
      </c>
      <c r="Q1305" s="14">
        <v>1.1011</v>
      </c>
      <c r="R1305" s="14">
        <v>2306.592035433071</v>
      </c>
      <c r="S1305" s="14" t="s">
        <v>17</v>
      </c>
      <c r="X1305" s="14" t="s">
        <v>17</v>
      </c>
      <c r="Y1305" s="14" t="s">
        <v>17</v>
      </c>
      <c r="AD1305" s="14" t="s">
        <v>17</v>
      </c>
    </row>
    <row r="1306" spans="1:30" x14ac:dyDescent="0.2">
      <c r="A1306" t="s">
        <v>143</v>
      </c>
      <c r="B1306" t="s">
        <v>127</v>
      </c>
      <c r="C1306" s="155">
        <v>34635</v>
      </c>
      <c r="D1306" s="155">
        <v>34869</v>
      </c>
      <c r="E1306">
        <v>1995</v>
      </c>
      <c r="F1306">
        <v>2</v>
      </c>
      <c r="G1306">
        <v>1</v>
      </c>
      <c r="H1306">
        <v>23.365174249999995</v>
      </c>
      <c r="I1306" t="s">
        <v>17</v>
      </c>
      <c r="J1306" s="14" t="s">
        <v>17</v>
      </c>
      <c r="K1306" s="14" t="s">
        <v>17</v>
      </c>
      <c r="L1306" s="14">
        <v>6.15</v>
      </c>
      <c r="M1306" s="14">
        <v>1.2190000000000001</v>
      </c>
      <c r="N1306" s="14">
        <v>40.655999999999999</v>
      </c>
      <c r="O1306" s="14">
        <v>400</v>
      </c>
      <c r="P1306" s="177">
        <v>9.0800000000000006E-2</v>
      </c>
      <c r="Q1306" s="14">
        <v>1.009093</v>
      </c>
      <c r="R1306" s="14">
        <v>928.94422500000007</v>
      </c>
      <c r="S1306" s="14" t="s">
        <v>17</v>
      </c>
      <c r="X1306" s="14" t="s">
        <v>17</v>
      </c>
      <c r="Y1306" s="14" t="s">
        <v>17</v>
      </c>
      <c r="AD1306" s="14" t="s">
        <v>17</v>
      </c>
    </row>
    <row r="1307" spans="1:30" x14ac:dyDescent="0.2">
      <c r="A1307" t="s">
        <v>143</v>
      </c>
      <c r="B1307" t="s">
        <v>127</v>
      </c>
      <c r="C1307" s="155">
        <v>34635</v>
      </c>
      <c r="D1307" s="155">
        <v>34869</v>
      </c>
      <c r="E1307">
        <v>1995</v>
      </c>
      <c r="F1307">
        <v>2</v>
      </c>
      <c r="G1307">
        <v>2</v>
      </c>
      <c r="H1307">
        <v>28.280125499999997</v>
      </c>
      <c r="I1307" t="s">
        <v>17</v>
      </c>
      <c r="J1307" s="14" t="s">
        <v>17</v>
      </c>
      <c r="K1307" s="14" t="s">
        <v>17</v>
      </c>
      <c r="L1307" s="14">
        <v>6.02</v>
      </c>
      <c r="M1307" s="14">
        <v>1.27</v>
      </c>
      <c r="N1307" s="14">
        <v>87.575999999999993</v>
      </c>
      <c r="O1307" s="14">
        <v>520</v>
      </c>
      <c r="P1307" s="177">
        <v>8.8300000000000003E-2</v>
      </c>
      <c r="Q1307" s="14">
        <v>1.01617</v>
      </c>
      <c r="R1307" s="14">
        <v>1107.3660714285713</v>
      </c>
      <c r="S1307" s="14" t="s">
        <v>17</v>
      </c>
      <c r="X1307" s="14" t="s">
        <v>17</v>
      </c>
      <c r="Y1307" s="14" t="s">
        <v>17</v>
      </c>
      <c r="AD1307" s="14" t="s">
        <v>17</v>
      </c>
    </row>
    <row r="1308" spans="1:30" x14ac:dyDescent="0.2">
      <c r="A1308" t="s">
        <v>143</v>
      </c>
      <c r="B1308" t="s">
        <v>127</v>
      </c>
      <c r="C1308" s="155">
        <v>34635</v>
      </c>
      <c r="D1308" s="155">
        <v>34869</v>
      </c>
      <c r="E1308">
        <v>1995</v>
      </c>
      <c r="F1308">
        <v>2</v>
      </c>
      <c r="G1308">
        <v>3</v>
      </c>
      <c r="H1308">
        <v>27.667067999999997</v>
      </c>
      <c r="I1308" t="s">
        <v>17</v>
      </c>
      <c r="J1308" s="14" t="s">
        <v>17</v>
      </c>
      <c r="K1308" s="14" t="s">
        <v>17</v>
      </c>
      <c r="L1308" s="14">
        <v>5.91</v>
      </c>
      <c r="M1308" s="14">
        <v>1.7609999999999999</v>
      </c>
      <c r="N1308" s="14">
        <v>57.331000000000003</v>
      </c>
      <c r="O1308" s="14">
        <v>480</v>
      </c>
      <c r="P1308" s="177">
        <v>8.7300000000000003E-2</v>
      </c>
      <c r="Q1308" s="14">
        <v>1.0366299999999999</v>
      </c>
      <c r="R1308" s="14">
        <v>1184.1879221789884</v>
      </c>
      <c r="S1308" s="14" t="s">
        <v>17</v>
      </c>
      <c r="X1308" s="14" t="s">
        <v>17</v>
      </c>
      <c r="Y1308" s="14" t="s">
        <v>17</v>
      </c>
      <c r="AD1308" s="14" t="s">
        <v>17</v>
      </c>
    </row>
    <row r="1309" spans="1:30" x14ac:dyDescent="0.2">
      <c r="A1309" t="s">
        <v>143</v>
      </c>
      <c r="B1309" t="s">
        <v>127</v>
      </c>
      <c r="C1309" s="155">
        <v>34635</v>
      </c>
      <c r="D1309" s="155">
        <v>34869</v>
      </c>
      <c r="E1309">
        <v>1995</v>
      </c>
      <c r="F1309">
        <v>2</v>
      </c>
      <c r="G1309">
        <v>4</v>
      </c>
      <c r="H1309">
        <v>34.687354625000005</v>
      </c>
      <c r="I1309" t="s">
        <v>17</v>
      </c>
      <c r="J1309" s="14" t="s">
        <v>17</v>
      </c>
      <c r="K1309" s="14" t="s">
        <v>17</v>
      </c>
      <c r="L1309" s="14">
        <v>5.88</v>
      </c>
      <c r="M1309" s="14">
        <v>3.2349999999999999</v>
      </c>
      <c r="N1309" s="14">
        <v>33.295999999999999</v>
      </c>
      <c r="O1309" s="14">
        <v>430</v>
      </c>
      <c r="P1309" s="177">
        <v>9.5799999999999996E-2</v>
      </c>
      <c r="Q1309" s="14">
        <v>1.080443</v>
      </c>
      <c r="R1309" s="14">
        <v>1083.6925578947369</v>
      </c>
      <c r="S1309" s="14" t="s">
        <v>17</v>
      </c>
      <c r="X1309" s="14" t="s">
        <v>17</v>
      </c>
      <c r="Y1309" s="14" t="s">
        <v>17</v>
      </c>
      <c r="AD1309" s="14" t="s">
        <v>17</v>
      </c>
    </row>
    <row r="1310" spans="1:30" x14ac:dyDescent="0.2">
      <c r="A1310" t="s">
        <v>143</v>
      </c>
      <c r="B1310" t="s">
        <v>127</v>
      </c>
      <c r="C1310" s="155">
        <v>34635</v>
      </c>
      <c r="D1310" s="155">
        <v>34869</v>
      </c>
      <c r="E1310">
        <v>1995</v>
      </c>
      <c r="F1310">
        <v>2</v>
      </c>
      <c r="G1310">
        <v>5</v>
      </c>
      <c r="H1310">
        <v>35.703415</v>
      </c>
      <c r="I1310" t="s">
        <v>17</v>
      </c>
      <c r="J1310" s="14" t="s">
        <v>17</v>
      </c>
      <c r="K1310" s="14" t="s">
        <v>17</v>
      </c>
      <c r="L1310" s="14">
        <v>5.79</v>
      </c>
      <c r="M1310" s="14">
        <v>3.6589999999999998</v>
      </c>
      <c r="N1310" s="14">
        <v>67.911000000000001</v>
      </c>
      <c r="O1310" s="14">
        <v>460</v>
      </c>
      <c r="P1310" s="14">
        <v>9.3332999999999999E-2</v>
      </c>
      <c r="Q1310" s="14">
        <v>1.131343</v>
      </c>
      <c r="R1310" s="14">
        <v>1792.7449216589857</v>
      </c>
      <c r="S1310" s="14" t="s">
        <v>17</v>
      </c>
      <c r="X1310" s="14" t="s">
        <v>17</v>
      </c>
      <c r="Y1310" s="14" t="s">
        <v>17</v>
      </c>
      <c r="AD1310" s="14" t="s">
        <v>17</v>
      </c>
    </row>
    <row r="1311" spans="1:30" x14ac:dyDescent="0.2">
      <c r="A1311" t="s">
        <v>143</v>
      </c>
      <c r="B1311" t="s">
        <v>127</v>
      </c>
      <c r="C1311" s="155">
        <v>34635</v>
      </c>
      <c r="D1311" s="155">
        <v>34869</v>
      </c>
      <c r="E1311">
        <v>1995</v>
      </c>
      <c r="F1311">
        <v>2</v>
      </c>
      <c r="G1311">
        <v>6</v>
      </c>
      <c r="H1311">
        <v>46.478245000000001</v>
      </c>
      <c r="I1311" t="s">
        <v>17</v>
      </c>
      <c r="J1311" s="14" t="s">
        <v>17</v>
      </c>
      <c r="K1311" s="14" t="s">
        <v>17</v>
      </c>
      <c r="L1311" s="14">
        <v>5.38</v>
      </c>
      <c r="M1311" s="14">
        <v>6.282</v>
      </c>
      <c r="N1311" s="14">
        <v>81.596000000000004</v>
      </c>
      <c r="O1311" s="14">
        <v>550</v>
      </c>
      <c r="P1311" s="177">
        <v>9.4200000000000006E-2</v>
      </c>
      <c r="Q1311" s="14">
        <v>1.129653</v>
      </c>
      <c r="R1311" s="14">
        <v>2044.9047920792075</v>
      </c>
      <c r="S1311" s="14" t="s">
        <v>17</v>
      </c>
      <c r="X1311" s="14" t="s">
        <v>17</v>
      </c>
      <c r="Y1311" s="14" t="s">
        <v>17</v>
      </c>
      <c r="AD1311" s="14" t="s">
        <v>17</v>
      </c>
    </row>
    <row r="1312" spans="1:30" x14ac:dyDescent="0.2">
      <c r="A1312" t="s">
        <v>143</v>
      </c>
      <c r="B1312" t="s">
        <v>127</v>
      </c>
      <c r="C1312" s="155">
        <v>34635</v>
      </c>
      <c r="D1312" s="155">
        <v>34869</v>
      </c>
      <c r="E1312">
        <v>1995</v>
      </c>
      <c r="F1312">
        <v>2</v>
      </c>
      <c r="G1312">
        <v>7</v>
      </c>
      <c r="H1312">
        <v>45.198862500000004</v>
      </c>
      <c r="I1312" t="s">
        <v>17</v>
      </c>
      <c r="J1312" s="14" t="s">
        <v>17</v>
      </c>
      <c r="K1312" s="14" t="s">
        <v>17</v>
      </c>
      <c r="L1312" s="14">
        <v>5.26</v>
      </c>
      <c r="M1312" s="14">
        <v>7.2679999999999998</v>
      </c>
      <c r="N1312" s="14">
        <v>115.98099999999999</v>
      </c>
      <c r="O1312" s="14">
        <v>500</v>
      </c>
      <c r="P1312" s="177">
        <v>9.6500000000000002E-2</v>
      </c>
      <c r="Q1312" s="14">
        <v>1.12113</v>
      </c>
      <c r="R1312" s="14">
        <v>1969.873160869565</v>
      </c>
      <c r="S1312" s="14" t="s">
        <v>17</v>
      </c>
      <c r="X1312" s="14" t="s">
        <v>17</v>
      </c>
      <c r="Y1312" s="14" t="s">
        <v>17</v>
      </c>
      <c r="AD1312" s="14" t="s">
        <v>17</v>
      </c>
    </row>
    <row r="1313" spans="1:30" x14ac:dyDescent="0.2">
      <c r="A1313" t="s">
        <v>143</v>
      </c>
      <c r="B1313" t="s">
        <v>127</v>
      </c>
      <c r="C1313" s="155">
        <v>34635</v>
      </c>
      <c r="D1313" s="155">
        <v>34869</v>
      </c>
      <c r="E1313">
        <v>1995</v>
      </c>
      <c r="F1313">
        <v>2</v>
      </c>
      <c r="G1313">
        <v>8</v>
      </c>
      <c r="H1313">
        <v>34.256945249999994</v>
      </c>
      <c r="I1313" t="s">
        <v>17</v>
      </c>
      <c r="J1313" s="14" t="s">
        <v>17</v>
      </c>
      <c r="K1313" s="14" t="s">
        <v>17</v>
      </c>
      <c r="L1313" s="14">
        <v>5.68</v>
      </c>
      <c r="M1313" s="14">
        <v>3.1110000000000002</v>
      </c>
      <c r="N1313" s="14">
        <v>32.720999999999997</v>
      </c>
      <c r="O1313" s="14">
        <v>510</v>
      </c>
      <c r="P1313" s="177">
        <v>8.9200000000000002E-2</v>
      </c>
      <c r="Q1313" s="14">
        <v>1.0126040000000001</v>
      </c>
      <c r="R1313" s="14">
        <v>820.41255605381173</v>
      </c>
      <c r="S1313" s="14" t="s">
        <v>17</v>
      </c>
      <c r="X1313" s="14" t="s">
        <v>17</v>
      </c>
      <c r="Y1313" s="14" t="s">
        <v>17</v>
      </c>
      <c r="AD1313" s="14" t="s">
        <v>17</v>
      </c>
    </row>
    <row r="1314" spans="1:30" x14ac:dyDescent="0.2">
      <c r="A1314" t="s">
        <v>143</v>
      </c>
      <c r="B1314" t="s">
        <v>127</v>
      </c>
      <c r="C1314" s="155">
        <v>34635</v>
      </c>
      <c r="D1314" s="155">
        <v>34869</v>
      </c>
      <c r="E1314">
        <v>1995</v>
      </c>
      <c r="F1314">
        <v>2</v>
      </c>
      <c r="G1314">
        <v>9</v>
      </c>
      <c r="H1314">
        <v>42.399336374999997</v>
      </c>
      <c r="I1314" t="s">
        <v>17</v>
      </c>
      <c r="J1314" s="14" t="s">
        <v>17</v>
      </c>
      <c r="K1314" s="14" t="s">
        <v>17</v>
      </c>
      <c r="L1314" s="14">
        <v>5.5</v>
      </c>
      <c r="M1314" s="14">
        <v>5.194</v>
      </c>
      <c r="N1314" s="14">
        <v>65.381</v>
      </c>
      <c r="O1314" s="14">
        <v>530</v>
      </c>
      <c r="P1314" s="177">
        <v>9.0399999999999994E-2</v>
      </c>
      <c r="Q1314" s="14">
        <v>1.0909219999999999</v>
      </c>
      <c r="R1314" s="14">
        <v>1636.1489189189192</v>
      </c>
      <c r="S1314" s="14" t="s">
        <v>17</v>
      </c>
      <c r="X1314" s="14" t="s">
        <v>17</v>
      </c>
      <c r="Y1314" s="14" t="s">
        <v>17</v>
      </c>
      <c r="AD1314" s="14" t="s">
        <v>17</v>
      </c>
    </row>
    <row r="1315" spans="1:30" x14ac:dyDescent="0.2">
      <c r="A1315" t="s">
        <v>143</v>
      </c>
      <c r="B1315" t="s">
        <v>127</v>
      </c>
      <c r="C1315" s="155">
        <v>34635</v>
      </c>
      <c r="D1315" s="155">
        <v>34869</v>
      </c>
      <c r="E1315">
        <v>1995</v>
      </c>
      <c r="F1315">
        <v>2</v>
      </c>
      <c r="G1315">
        <v>10</v>
      </c>
      <c r="H1315">
        <v>44.597189999999998</v>
      </c>
      <c r="I1315" t="s">
        <v>17</v>
      </c>
      <c r="J1315" s="14" t="s">
        <v>17</v>
      </c>
      <c r="K1315" s="14" t="s">
        <v>17</v>
      </c>
      <c r="L1315" s="14">
        <v>5.61</v>
      </c>
      <c r="M1315" s="14">
        <v>4.0129999999999999</v>
      </c>
      <c r="N1315" s="14">
        <v>90.105999999999995</v>
      </c>
      <c r="O1315" s="14">
        <v>520</v>
      </c>
      <c r="P1315" s="177">
        <v>9.98E-2</v>
      </c>
      <c r="Q1315" s="14">
        <v>1.2169399999999999</v>
      </c>
      <c r="R1315" s="14">
        <v>2370.5175405405407</v>
      </c>
      <c r="S1315" s="14" t="s">
        <v>17</v>
      </c>
      <c r="X1315" s="14" t="s">
        <v>17</v>
      </c>
      <c r="Y1315" s="14" t="s">
        <v>17</v>
      </c>
      <c r="AD1315" s="14" t="s">
        <v>17</v>
      </c>
    </row>
    <row r="1316" spans="1:30" x14ac:dyDescent="0.2">
      <c r="A1316" t="s">
        <v>143</v>
      </c>
      <c r="B1316" t="s">
        <v>127</v>
      </c>
      <c r="C1316" s="155">
        <v>34635</v>
      </c>
      <c r="D1316" s="155">
        <v>34869</v>
      </c>
      <c r="E1316">
        <v>1995</v>
      </c>
      <c r="F1316">
        <v>2</v>
      </c>
      <c r="G1316">
        <v>11</v>
      </c>
      <c r="H1316">
        <v>40.732427999999999</v>
      </c>
      <c r="I1316" t="s">
        <v>17</v>
      </c>
      <c r="J1316" s="14" t="s">
        <v>17</v>
      </c>
      <c r="K1316" s="14" t="s">
        <v>17</v>
      </c>
      <c r="L1316" s="14">
        <v>5.72</v>
      </c>
      <c r="M1316" s="14">
        <v>3.0059999999999998</v>
      </c>
      <c r="N1316" s="14">
        <v>96.775999999999996</v>
      </c>
      <c r="O1316" s="14">
        <v>500</v>
      </c>
      <c r="P1316" s="177">
        <v>9.5399999999999999E-2</v>
      </c>
      <c r="Q1316" s="14">
        <v>1.1342970000000001</v>
      </c>
      <c r="R1316" s="14">
        <v>2033.6093114754096</v>
      </c>
      <c r="S1316" s="14" t="s">
        <v>17</v>
      </c>
      <c r="X1316" s="14" t="s">
        <v>17</v>
      </c>
      <c r="Y1316" s="14" t="s">
        <v>17</v>
      </c>
      <c r="AD1316" s="14" t="s">
        <v>17</v>
      </c>
    </row>
    <row r="1317" spans="1:30" x14ac:dyDescent="0.2">
      <c r="A1317" t="s">
        <v>143</v>
      </c>
      <c r="B1317" t="s">
        <v>127</v>
      </c>
      <c r="C1317" s="155">
        <v>34635</v>
      </c>
      <c r="D1317" s="155">
        <v>34869</v>
      </c>
      <c r="E1317">
        <v>1995</v>
      </c>
      <c r="F1317">
        <v>2</v>
      </c>
      <c r="G1317">
        <v>12</v>
      </c>
      <c r="H1317">
        <v>44.263642499999989</v>
      </c>
      <c r="I1317" t="s">
        <v>17</v>
      </c>
      <c r="J1317" s="14" t="s">
        <v>17</v>
      </c>
      <c r="K1317" s="14" t="s">
        <v>17</v>
      </c>
      <c r="L1317" s="14">
        <v>5.3</v>
      </c>
      <c r="M1317" s="14">
        <v>6.2380000000000004</v>
      </c>
      <c r="N1317" s="14">
        <v>127.366</v>
      </c>
      <c r="O1317" s="14">
        <v>490</v>
      </c>
      <c r="P1317" s="177">
        <v>9.6000000000000002E-2</v>
      </c>
      <c r="Q1317" s="14">
        <v>1.176231</v>
      </c>
      <c r="R1317" s="14">
        <v>2159.7572913669069</v>
      </c>
      <c r="S1317" s="14" t="s">
        <v>17</v>
      </c>
      <c r="X1317" s="14" t="s">
        <v>17</v>
      </c>
      <c r="Y1317" s="14" t="s">
        <v>17</v>
      </c>
      <c r="AD1317" s="14" t="s">
        <v>17</v>
      </c>
    </row>
    <row r="1318" spans="1:30" x14ac:dyDescent="0.2">
      <c r="A1318" t="s">
        <v>143</v>
      </c>
      <c r="B1318" t="s">
        <v>127</v>
      </c>
      <c r="C1318" s="155">
        <v>34635</v>
      </c>
      <c r="D1318" s="155">
        <v>34869</v>
      </c>
      <c r="E1318">
        <v>1995</v>
      </c>
      <c r="F1318">
        <v>2</v>
      </c>
      <c r="G1318">
        <v>13</v>
      </c>
      <c r="H1318">
        <v>44.605576125000006</v>
      </c>
      <c r="I1318" t="s">
        <v>17</v>
      </c>
      <c r="J1318" s="14" t="s">
        <v>17</v>
      </c>
      <c r="K1318" s="14" t="s">
        <v>17</v>
      </c>
      <c r="L1318" s="14">
        <v>5.33</v>
      </c>
      <c r="M1318" s="14">
        <v>6.1230000000000002</v>
      </c>
      <c r="N1318" s="14">
        <v>144.6926</v>
      </c>
      <c r="O1318" s="14">
        <v>530</v>
      </c>
      <c r="P1318" s="177">
        <v>9.5600000000000004E-2</v>
      </c>
      <c r="Q1318" s="14">
        <v>1.1527540000000001</v>
      </c>
      <c r="R1318" s="14">
        <v>2931.6493521126768</v>
      </c>
      <c r="S1318" s="14" t="s">
        <v>17</v>
      </c>
      <c r="X1318" s="14" t="s">
        <v>17</v>
      </c>
      <c r="Y1318" s="14" t="s">
        <v>17</v>
      </c>
      <c r="AD1318" s="14" t="s">
        <v>17</v>
      </c>
    </row>
    <row r="1319" spans="1:30" x14ac:dyDescent="0.2">
      <c r="A1319" t="s">
        <v>143</v>
      </c>
      <c r="B1319" t="s">
        <v>127</v>
      </c>
      <c r="C1319" s="155">
        <v>34635</v>
      </c>
      <c r="D1319" s="155">
        <v>34869</v>
      </c>
      <c r="E1319">
        <v>1995</v>
      </c>
      <c r="F1319">
        <v>2</v>
      </c>
      <c r="G1319">
        <v>14</v>
      </c>
      <c r="H1319">
        <v>45.097387500000004</v>
      </c>
      <c r="I1319" t="s">
        <v>17</v>
      </c>
      <c r="J1319" s="14" t="s">
        <v>17</v>
      </c>
      <c r="K1319" s="14" t="s">
        <v>17</v>
      </c>
      <c r="L1319" s="14">
        <v>5.35</v>
      </c>
      <c r="M1319" s="14">
        <v>5.8810000000000002</v>
      </c>
      <c r="N1319" s="14">
        <v>80.389290000000003</v>
      </c>
      <c r="O1319" s="14">
        <v>530</v>
      </c>
      <c r="P1319" s="177">
        <v>8.8099999999999998E-2</v>
      </c>
      <c r="Q1319" s="14">
        <v>1.1065210000000001</v>
      </c>
      <c r="R1319" s="14">
        <v>1710.8927343750006</v>
      </c>
      <c r="S1319" s="14" t="s">
        <v>17</v>
      </c>
      <c r="X1319" s="14" t="s">
        <v>17</v>
      </c>
      <c r="Y1319" s="14" t="s">
        <v>17</v>
      </c>
      <c r="AD1319" s="14" t="s">
        <v>17</v>
      </c>
    </row>
    <row r="1320" spans="1:30" x14ac:dyDescent="0.2">
      <c r="A1320" t="s">
        <v>143</v>
      </c>
      <c r="B1320" t="s">
        <v>127</v>
      </c>
      <c r="C1320" s="155">
        <v>34635</v>
      </c>
      <c r="D1320" s="155">
        <v>34869</v>
      </c>
      <c r="E1320">
        <v>1995</v>
      </c>
      <c r="F1320">
        <v>3</v>
      </c>
      <c r="G1320">
        <v>1</v>
      </c>
      <c r="H1320">
        <v>29.749362499999993</v>
      </c>
      <c r="I1320" t="s">
        <v>17</v>
      </c>
      <c r="J1320" s="14" t="s">
        <v>17</v>
      </c>
      <c r="K1320" s="14" t="s">
        <v>17</v>
      </c>
      <c r="L1320" s="14">
        <v>5.76</v>
      </c>
      <c r="M1320" s="14">
        <v>1.766</v>
      </c>
      <c r="N1320" s="14">
        <v>85.047300000000007</v>
      </c>
      <c r="O1320" s="14">
        <v>560</v>
      </c>
      <c r="P1320" s="177">
        <v>8.4000000000000005E-2</v>
      </c>
      <c r="Q1320" s="14">
        <v>1.0902890000000001</v>
      </c>
      <c r="R1320" s="14">
        <v>847.23850961538506</v>
      </c>
      <c r="S1320" s="14" t="s">
        <v>17</v>
      </c>
      <c r="X1320" s="14" t="s">
        <v>17</v>
      </c>
      <c r="Y1320" s="14" t="s">
        <v>17</v>
      </c>
      <c r="AD1320" s="14" t="s">
        <v>17</v>
      </c>
    </row>
    <row r="1321" spans="1:30" x14ac:dyDescent="0.2">
      <c r="A1321" t="s">
        <v>143</v>
      </c>
      <c r="B1321" t="s">
        <v>127</v>
      </c>
      <c r="C1321" s="155">
        <v>34635</v>
      </c>
      <c r="D1321" s="155">
        <v>34869</v>
      </c>
      <c r="E1321">
        <v>1995</v>
      </c>
      <c r="F1321">
        <v>3</v>
      </c>
      <c r="G1321">
        <v>2</v>
      </c>
      <c r="H1321">
        <v>28.9864575</v>
      </c>
      <c r="I1321" t="s">
        <v>17</v>
      </c>
      <c r="J1321" s="14" t="s">
        <v>17</v>
      </c>
      <c r="K1321" s="14" t="s">
        <v>17</v>
      </c>
      <c r="L1321" s="14">
        <v>5.9</v>
      </c>
      <c r="M1321" s="14">
        <v>1.1439999999999999</v>
      </c>
      <c r="N1321" s="14">
        <v>63.802230000000002</v>
      </c>
      <c r="O1321" s="14">
        <v>490</v>
      </c>
      <c r="P1321" s="177">
        <v>8.09E-2</v>
      </c>
      <c r="Q1321" s="14">
        <v>1.062025</v>
      </c>
      <c r="R1321" s="14">
        <v>1682.5752580645162</v>
      </c>
      <c r="S1321" s="14" t="s">
        <v>17</v>
      </c>
      <c r="X1321" s="14" t="s">
        <v>17</v>
      </c>
      <c r="Y1321" s="14" t="s">
        <v>17</v>
      </c>
      <c r="AD1321" s="14" t="s">
        <v>17</v>
      </c>
    </row>
    <row r="1322" spans="1:30" x14ac:dyDescent="0.2">
      <c r="A1322" t="s">
        <v>143</v>
      </c>
      <c r="B1322" t="s">
        <v>127</v>
      </c>
      <c r="C1322" s="155">
        <v>34635</v>
      </c>
      <c r="D1322" s="155">
        <v>34869</v>
      </c>
      <c r="E1322">
        <v>1995</v>
      </c>
      <c r="F1322">
        <v>3</v>
      </c>
      <c r="G1322">
        <v>3</v>
      </c>
      <c r="H1322">
        <v>41.584471499999999</v>
      </c>
      <c r="I1322" t="s">
        <v>17</v>
      </c>
      <c r="J1322" s="14" t="s">
        <v>17</v>
      </c>
      <c r="K1322" s="14" t="s">
        <v>17</v>
      </c>
      <c r="L1322" s="14">
        <v>5.58</v>
      </c>
      <c r="M1322" s="14">
        <v>2.25</v>
      </c>
      <c r="N1322" s="14">
        <v>22.902629999999998</v>
      </c>
      <c r="O1322" s="14">
        <v>370</v>
      </c>
      <c r="P1322" s="177">
        <v>8.2100000000000006E-2</v>
      </c>
      <c r="Q1322" s="14">
        <v>1.0287029999999999</v>
      </c>
      <c r="R1322" s="14">
        <v>2372.1207014218003</v>
      </c>
      <c r="S1322" s="14" t="s">
        <v>17</v>
      </c>
      <c r="X1322" s="14" t="s">
        <v>17</v>
      </c>
      <c r="Y1322" s="14" t="s">
        <v>17</v>
      </c>
      <c r="AD1322" s="14" t="s">
        <v>17</v>
      </c>
    </row>
    <row r="1323" spans="1:30" x14ac:dyDescent="0.2">
      <c r="A1323" t="s">
        <v>143</v>
      </c>
      <c r="B1323" t="s">
        <v>127</v>
      </c>
      <c r="C1323" s="155">
        <v>34635</v>
      </c>
      <c r="D1323" s="155">
        <v>34869</v>
      </c>
      <c r="E1323">
        <v>1995</v>
      </c>
      <c r="F1323">
        <v>3</v>
      </c>
      <c r="G1323">
        <v>4</v>
      </c>
      <c r="H1323">
        <v>47.438655000000004</v>
      </c>
      <c r="I1323" t="s">
        <v>17</v>
      </c>
      <c r="J1323" s="14" t="s">
        <v>17</v>
      </c>
      <c r="K1323" s="14" t="s">
        <v>17</v>
      </c>
      <c r="L1323" s="14">
        <v>5.4</v>
      </c>
      <c r="M1323" s="14">
        <v>5.3339999999999996</v>
      </c>
      <c r="N1323" s="14">
        <v>102.7705</v>
      </c>
      <c r="O1323" s="14">
        <v>480</v>
      </c>
      <c r="P1323" s="177">
        <v>8.6699999999999999E-2</v>
      </c>
      <c r="Q1323" s="14">
        <v>1.1399520000000001</v>
      </c>
      <c r="R1323" s="14">
        <v>2086.7962499999999</v>
      </c>
      <c r="S1323" s="14" t="s">
        <v>17</v>
      </c>
      <c r="X1323" s="14" t="s">
        <v>17</v>
      </c>
      <c r="Y1323" s="14" t="s">
        <v>17</v>
      </c>
      <c r="AD1323" s="14" t="s">
        <v>17</v>
      </c>
    </row>
    <row r="1324" spans="1:30" x14ac:dyDescent="0.2">
      <c r="A1324" t="s">
        <v>143</v>
      </c>
      <c r="B1324" t="s">
        <v>127</v>
      </c>
      <c r="C1324" s="155">
        <v>34635</v>
      </c>
      <c r="D1324" s="155">
        <v>34869</v>
      </c>
      <c r="E1324">
        <v>1995</v>
      </c>
      <c r="F1324">
        <v>3</v>
      </c>
      <c r="G1324">
        <v>5</v>
      </c>
      <c r="H1324">
        <v>47.363064375000008</v>
      </c>
      <c r="I1324" t="s">
        <v>17</v>
      </c>
      <c r="J1324" s="14" t="s">
        <v>17</v>
      </c>
      <c r="K1324" s="14" t="s">
        <v>17</v>
      </c>
      <c r="L1324" s="14">
        <v>5.58</v>
      </c>
      <c r="M1324" s="14">
        <v>4.2949999999999999</v>
      </c>
      <c r="N1324" s="14">
        <v>71.300489999999996</v>
      </c>
      <c r="O1324" s="14">
        <v>440</v>
      </c>
      <c r="P1324" s="14">
        <v>8.1061999999999995E-2</v>
      </c>
      <c r="Q1324" s="14">
        <v>1.0626009999999999</v>
      </c>
      <c r="R1324" s="14">
        <v>2200.8229859154922</v>
      </c>
      <c r="S1324" s="14" t="s">
        <v>17</v>
      </c>
      <c r="X1324" s="14" t="s">
        <v>17</v>
      </c>
      <c r="Y1324" s="14" t="s">
        <v>17</v>
      </c>
      <c r="AD1324" s="14" t="s">
        <v>17</v>
      </c>
    </row>
    <row r="1325" spans="1:30" x14ac:dyDescent="0.2">
      <c r="A1325" t="s">
        <v>143</v>
      </c>
      <c r="B1325" t="s">
        <v>127</v>
      </c>
      <c r="C1325" s="155">
        <v>34635</v>
      </c>
      <c r="D1325" s="155">
        <v>34869</v>
      </c>
      <c r="E1325">
        <v>1995</v>
      </c>
      <c r="F1325">
        <v>3</v>
      </c>
      <c r="G1325">
        <v>6</v>
      </c>
      <c r="H1325">
        <v>42.552254250000004</v>
      </c>
      <c r="I1325" t="s">
        <v>17</v>
      </c>
      <c r="J1325" s="14" t="s">
        <v>17</v>
      </c>
      <c r="K1325" s="14" t="s">
        <v>17</v>
      </c>
      <c r="L1325" s="14">
        <v>5.66</v>
      </c>
      <c r="M1325" s="14">
        <v>4.9089999999999998</v>
      </c>
      <c r="N1325" s="14">
        <v>55.622309999999999</v>
      </c>
      <c r="O1325" s="14">
        <v>390</v>
      </c>
      <c r="P1325" s="177">
        <v>8.5500000000000007E-2</v>
      </c>
      <c r="Q1325" s="14">
        <v>1.0415970000000001</v>
      </c>
      <c r="R1325" s="14">
        <v>1512.5372307692307</v>
      </c>
      <c r="S1325" s="14" t="s">
        <v>17</v>
      </c>
      <c r="X1325" s="14" t="s">
        <v>17</v>
      </c>
      <c r="Y1325" s="14" t="s">
        <v>17</v>
      </c>
      <c r="AD1325" s="14" t="s">
        <v>17</v>
      </c>
    </row>
    <row r="1326" spans="1:30" x14ac:dyDescent="0.2">
      <c r="A1326" t="s">
        <v>143</v>
      </c>
      <c r="B1326" t="s">
        <v>127</v>
      </c>
      <c r="C1326" s="155">
        <v>34635</v>
      </c>
      <c r="D1326" s="155">
        <v>34869</v>
      </c>
      <c r="E1326">
        <v>1995</v>
      </c>
      <c r="F1326">
        <v>3</v>
      </c>
      <c r="G1326">
        <v>7</v>
      </c>
      <c r="H1326">
        <v>43.4700475</v>
      </c>
      <c r="I1326" t="s">
        <v>17</v>
      </c>
      <c r="J1326" s="14" t="s">
        <v>17</v>
      </c>
      <c r="K1326" s="14" t="s">
        <v>17</v>
      </c>
      <c r="L1326" s="14">
        <v>5.66</v>
      </c>
      <c r="M1326" s="14">
        <v>4.0460000000000003</v>
      </c>
      <c r="N1326" s="14">
        <v>63.915840000000003</v>
      </c>
      <c r="O1326" s="14">
        <v>470</v>
      </c>
      <c r="P1326" s="177">
        <v>8.43E-2</v>
      </c>
      <c r="Q1326" s="14">
        <v>1.0841289999999999</v>
      </c>
      <c r="R1326" s="14">
        <v>2274.1223999999997</v>
      </c>
      <c r="S1326" s="14" t="s">
        <v>17</v>
      </c>
      <c r="X1326" s="14" t="s">
        <v>17</v>
      </c>
      <c r="Y1326" s="14" t="s">
        <v>17</v>
      </c>
      <c r="AD1326" s="14" t="s">
        <v>17</v>
      </c>
    </row>
    <row r="1327" spans="1:30" x14ac:dyDescent="0.2">
      <c r="A1327" t="s">
        <v>143</v>
      </c>
      <c r="B1327" t="s">
        <v>127</v>
      </c>
      <c r="C1327" s="155">
        <v>34635</v>
      </c>
      <c r="D1327" s="155">
        <v>34869</v>
      </c>
      <c r="E1327">
        <v>1995</v>
      </c>
      <c r="F1327">
        <v>3</v>
      </c>
      <c r="G1327">
        <v>8</v>
      </c>
      <c r="H1327">
        <v>42.88509775</v>
      </c>
      <c r="I1327" t="s">
        <v>17</v>
      </c>
      <c r="J1327" s="14" t="s">
        <v>17</v>
      </c>
      <c r="K1327" s="14" t="s">
        <v>17</v>
      </c>
      <c r="L1327" s="14">
        <v>5.5</v>
      </c>
      <c r="M1327" s="14">
        <v>6.0640000000000001</v>
      </c>
      <c r="N1327" s="14">
        <v>61.1892</v>
      </c>
      <c r="O1327" s="14">
        <v>510</v>
      </c>
      <c r="P1327" s="177">
        <v>8.43E-2</v>
      </c>
      <c r="Q1327" s="14">
        <v>1.086873</v>
      </c>
      <c r="R1327" s="14">
        <v>1706.2727286245354</v>
      </c>
      <c r="S1327" s="14" t="s">
        <v>17</v>
      </c>
      <c r="X1327" s="14" t="s">
        <v>17</v>
      </c>
      <c r="Y1327" s="14" t="s">
        <v>17</v>
      </c>
      <c r="AD1327" s="14" t="s">
        <v>17</v>
      </c>
    </row>
    <row r="1328" spans="1:30" x14ac:dyDescent="0.2">
      <c r="A1328" t="s">
        <v>143</v>
      </c>
      <c r="B1328" t="s">
        <v>127</v>
      </c>
      <c r="C1328" s="155">
        <v>34635</v>
      </c>
      <c r="D1328" s="155">
        <v>34869</v>
      </c>
      <c r="E1328">
        <v>1995</v>
      </c>
      <c r="F1328">
        <v>3</v>
      </c>
      <c r="G1328">
        <v>9</v>
      </c>
      <c r="H1328">
        <v>44.2687685</v>
      </c>
      <c r="I1328" t="s">
        <v>17</v>
      </c>
      <c r="J1328" s="14" t="s">
        <v>17</v>
      </c>
      <c r="K1328" s="14" t="s">
        <v>17</v>
      </c>
      <c r="L1328" s="14">
        <v>5.55</v>
      </c>
      <c r="M1328" s="14">
        <v>3.3039999999999998</v>
      </c>
      <c r="N1328" s="14">
        <v>84.365639999999999</v>
      </c>
      <c r="O1328" s="14">
        <v>510</v>
      </c>
      <c r="P1328" s="177">
        <v>8.4099999999999994E-2</v>
      </c>
      <c r="Q1328" s="14">
        <v>1.1032109999999999</v>
      </c>
      <c r="R1328" s="14">
        <v>2345.1374457831334</v>
      </c>
      <c r="S1328" s="14" t="s">
        <v>17</v>
      </c>
      <c r="X1328" s="14" t="s">
        <v>17</v>
      </c>
      <c r="Y1328" s="14" t="s">
        <v>17</v>
      </c>
      <c r="AD1328" s="14" t="s">
        <v>17</v>
      </c>
    </row>
    <row r="1329" spans="1:30" x14ac:dyDescent="0.2">
      <c r="A1329" t="s">
        <v>143</v>
      </c>
      <c r="B1329" t="s">
        <v>127</v>
      </c>
      <c r="C1329" s="155">
        <v>34635</v>
      </c>
      <c r="D1329" s="155">
        <v>34869</v>
      </c>
      <c r="E1329">
        <v>1995</v>
      </c>
      <c r="F1329">
        <v>3</v>
      </c>
      <c r="G1329">
        <v>10</v>
      </c>
      <c r="H1329">
        <v>44.147379374999993</v>
      </c>
      <c r="I1329" t="s">
        <v>17</v>
      </c>
      <c r="J1329" s="14" t="s">
        <v>17</v>
      </c>
      <c r="K1329" s="14" t="s">
        <v>17</v>
      </c>
      <c r="L1329" s="14">
        <v>5.48</v>
      </c>
      <c r="M1329" s="14">
        <v>5.6849999999999996</v>
      </c>
      <c r="N1329" s="14">
        <v>80.16207</v>
      </c>
      <c r="O1329" s="14">
        <v>490</v>
      </c>
      <c r="P1329" s="177">
        <v>8.0600000000000005E-2</v>
      </c>
      <c r="Q1329" s="14">
        <v>1.04677</v>
      </c>
      <c r="R1329" s="14">
        <v>1760.2650000000001</v>
      </c>
      <c r="S1329" s="14" t="s">
        <v>17</v>
      </c>
      <c r="X1329" s="14" t="s">
        <v>17</v>
      </c>
      <c r="Y1329" s="14" t="s">
        <v>17</v>
      </c>
      <c r="AD1329" s="14" t="s">
        <v>17</v>
      </c>
    </row>
    <row r="1330" spans="1:30" x14ac:dyDescent="0.2">
      <c r="A1330" t="s">
        <v>143</v>
      </c>
      <c r="B1330" t="s">
        <v>127</v>
      </c>
      <c r="C1330" s="155">
        <v>34635</v>
      </c>
      <c r="D1330" s="155">
        <v>34869</v>
      </c>
      <c r="E1330">
        <v>1995</v>
      </c>
      <c r="F1330">
        <v>3</v>
      </c>
      <c r="G1330">
        <v>11</v>
      </c>
      <c r="H1330">
        <v>46.41508575000001</v>
      </c>
      <c r="I1330" t="s">
        <v>17</v>
      </c>
      <c r="J1330" s="14" t="s">
        <v>17</v>
      </c>
      <c r="K1330" s="14" t="s">
        <v>17</v>
      </c>
      <c r="L1330" s="14">
        <v>5.45</v>
      </c>
      <c r="M1330" s="14">
        <v>5.2809999999999997</v>
      </c>
      <c r="N1330" s="14">
        <v>91.750290000000007</v>
      </c>
      <c r="O1330" s="14">
        <v>520</v>
      </c>
      <c r="P1330" s="14">
        <v>8.5514000000000007E-2</v>
      </c>
      <c r="Q1330" s="14">
        <v>1.1153869999999999</v>
      </c>
      <c r="R1330" s="14">
        <v>2450.6856000000002</v>
      </c>
      <c r="S1330" s="14" t="s">
        <v>17</v>
      </c>
      <c r="X1330" s="14" t="s">
        <v>17</v>
      </c>
      <c r="Y1330" s="14" t="s">
        <v>17</v>
      </c>
      <c r="AD1330" s="14" t="s">
        <v>17</v>
      </c>
    </row>
    <row r="1331" spans="1:30" x14ac:dyDescent="0.2">
      <c r="A1331" t="s">
        <v>143</v>
      </c>
      <c r="B1331" t="s">
        <v>127</v>
      </c>
      <c r="C1331" s="155">
        <v>34635</v>
      </c>
      <c r="D1331" s="155">
        <v>34869</v>
      </c>
      <c r="E1331">
        <v>1995</v>
      </c>
      <c r="F1331">
        <v>3</v>
      </c>
      <c r="G1331">
        <v>12</v>
      </c>
      <c r="H1331">
        <v>43.307151250000011</v>
      </c>
      <c r="I1331" t="s">
        <v>17</v>
      </c>
      <c r="J1331" s="14" t="s">
        <v>17</v>
      </c>
      <c r="K1331" s="14" t="s">
        <v>17</v>
      </c>
      <c r="L1331" s="14">
        <v>5.69</v>
      </c>
      <c r="M1331" s="14">
        <v>3.6539999999999999</v>
      </c>
      <c r="N1331" s="14">
        <v>85.956180000000003</v>
      </c>
      <c r="O1331" s="14">
        <v>380</v>
      </c>
      <c r="P1331" s="177">
        <v>8.0699999999999994E-2</v>
      </c>
      <c r="Q1331" s="14">
        <v>1.1460999999999999</v>
      </c>
      <c r="R1331" s="14">
        <v>2235.8598829787243</v>
      </c>
      <c r="S1331" s="14" t="s">
        <v>17</v>
      </c>
      <c r="X1331" s="14" t="s">
        <v>17</v>
      </c>
      <c r="Y1331" s="14" t="s">
        <v>17</v>
      </c>
      <c r="AD1331" s="14" t="s">
        <v>17</v>
      </c>
    </row>
    <row r="1332" spans="1:30" x14ac:dyDescent="0.2">
      <c r="A1332" t="s">
        <v>143</v>
      </c>
      <c r="B1332" t="s">
        <v>127</v>
      </c>
      <c r="C1332" s="155">
        <v>34635</v>
      </c>
      <c r="D1332" s="155">
        <v>34869</v>
      </c>
      <c r="E1332">
        <v>1995</v>
      </c>
      <c r="F1332">
        <v>3</v>
      </c>
      <c r="G1332">
        <v>13</v>
      </c>
      <c r="H1332">
        <v>49.293034999999996</v>
      </c>
      <c r="I1332" t="s">
        <v>17</v>
      </c>
      <c r="J1332" s="14" t="s">
        <v>17</v>
      </c>
      <c r="K1332" s="14" t="s">
        <v>17</v>
      </c>
      <c r="L1332" s="14">
        <v>5.38</v>
      </c>
      <c r="M1332" s="14">
        <v>5.7140000000000004</v>
      </c>
      <c r="N1332" s="14">
        <v>141.73869999999999</v>
      </c>
      <c r="O1332" s="14">
        <v>530</v>
      </c>
      <c r="P1332" s="14">
        <v>8.8811000000000001E-2</v>
      </c>
      <c r="Q1332" s="14">
        <v>1.195112</v>
      </c>
      <c r="R1332" s="14">
        <v>2042.610810810811</v>
      </c>
      <c r="S1332" s="14" t="s">
        <v>17</v>
      </c>
      <c r="X1332" s="14" t="s">
        <v>17</v>
      </c>
      <c r="Y1332" s="14" t="s">
        <v>17</v>
      </c>
      <c r="AD1332" s="14" t="s">
        <v>17</v>
      </c>
    </row>
    <row r="1333" spans="1:30" x14ac:dyDescent="0.2">
      <c r="A1333" t="s">
        <v>143</v>
      </c>
      <c r="B1333" t="s">
        <v>127</v>
      </c>
      <c r="C1333" s="155">
        <v>34635</v>
      </c>
      <c r="D1333" s="155">
        <v>34869</v>
      </c>
      <c r="E1333">
        <v>1995</v>
      </c>
      <c r="F1333">
        <v>3</v>
      </c>
      <c r="G1333">
        <v>14</v>
      </c>
      <c r="H1333">
        <v>42.736166000000004</v>
      </c>
      <c r="I1333" t="s">
        <v>17</v>
      </c>
      <c r="J1333" s="14" t="s">
        <v>17</v>
      </c>
      <c r="K1333" s="14" t="s">
        <v>17</v>
      </c>
      <c r="L1333" s="14">
        <v>5.65</v>
      </c>
      <c r="M1333" s="14">
        <v>2.9220000000000002</v>
      </c>
      <c r="N1333" s="14">
        <v>52.1004</v>
      </c>
      <c r="O1333" s="14">
        <v>370</v>
      </c>
      <c r="P1333" s="177">
        <v>8.8099999999999998E-2</v>
      </c>
      <c r="Q1333" s="14">
        <v>1.1870860000000001</v>
      </c>
      <c r="R1333" s="14">
        <v>1496.5409853658534</v>
      </c>
      <c r="S1333" s="14" t="s">
        <v>17</v>
      </c>
      <c r="X1333" s="14" t="s">
        <v>17</v>
      </c>
      <c r="Y1333" s="14" t="s">
        <v>17</v>
      </c>
      <c r="AD1333" s="14" t="s">
        <v>17</v>
      </c>
    </row>
    <row r="1334" spans="1:30" x14ac:dyDescent="0.2">
      <c r="A1334" t="s">
        <v>143</v>
      </c>
      <c r="B1334" t="s">
        <v>127</v>
      </c>
      <c r="C1334" s="155">
        <v>34635</v>
      </c>
      <c r="D1334" s="155">
        <v>34869</v>
      </c>
      <c r="E1334">
        <v>1995</v>
      </c>
      <c r="F1334">
        <v>4</v>
      </c>
      <c r="G1334">
        <v>1</v>
      </c>
      <c r="H1334">
        <v>32.561625250000006</v>
      </c>
      <c r="I1334" t="s">
        <v>17</v>
      </c>
      <c r="J1334" s="14" t="s">
        <v>17</v>
      </c>
      <c r="K1334" s="14" t="s">
        <v>17</v>
      </c>
      <c r="L1334" s="14">
        <v>5.79</v>
      </c>
      <c r="M1334" s="14">
        <v>1.77</v>
      </c>
      <c r="N1334" s="14">
        <v>34.036409999999997</v>
      </c>
      <c r="O1334" s="14">
        <v>400</v>
      </c>
      <c r="P1334" s="177">
        <v>7.8899999999999998E-2</v>
      </c>
      <c r="Q1334" s="14">
        <v>1.0273190000000001</v>
      </c>
      <c r="R1334" s="14">
        <v>1446.2985829787235</v>
      </c>
      <c r="S1334" s="14" t="s">
        <v>17</v>
      </c>
      <c r="X1334" s="14" t="s">
        <v>17</v>
      </c>
      <c r="Y1334" s="14" t="s">
        <v>17</v>
      </c>
      <c r="AD1334" s="14" t="s">
        <v>17</v>
      </c>
    </row>
    <row r="1335" spans="1:30" x14ac:dyDescent="0.2">
      <c r="A1335" t="s">
        <v>143</v>
      </c>
      <c r="B1335" t="s">
        <v>127</v>
      </c>
      <c r="C1335" s="155">
        <v>34635</v>
      </c>
      <c r="D1335" s="155">
        <v>34869</v>
      </c>
      <c r="E1335">
        <v>1995</v>
      </c>
      <c r="F1335">
        <v>4</v>
      </c>
      <c r="G1335">
        <v>2</v>
      </c>
      <c r="H1335">
        <v>30.917254499999999</v>
      </c>
      <c r="I1335" t="s">
        <v>17</v>
      </c>
      <c r="J1335" s="14" t="s">
        <v>17</v>
      </c>
      <c r="K1335" s="14" t="s">
        <v>17</v>
      </c>
      <c r="L1335" s="14">
        <v>5.87</v>
      </c>
      <c r="M1335" s="14">
        <v>1.0449999999999999</v>
      </c>
      <c r="N1335" s="14">
        <v>94.931370000000001</v>
      </c>
      <c r="O1335" s="14">
        <v>560</v>
      </c>
      <c r="P1335" s="177">
        <v>7.2700000000000001E-2</v>
      </c>
      <c r="Q1335" s="14">
        <v>0.99480199999999996</v>
      </c>
      <c r="R1335" s="14">
        <v>1348.4583959390868</v>
      </c>
      <c r="S1335" s="14" t="s">
        <v>17</v>
      </c>
      <c r="X1335" s="14" t="s">
        <v>17</v>
      </c>
      <c r="Y1335" s="14" t="s">
        <v>17</v>
      </c>
      <c r="AD1335" s="14" t="s">
        <v>17</v>
      </c>
    </row>
    <row r="1336" spans="1:30" x14ac:dyDescent="0.2">
      <c r="A1336" t="s">
        <v>143</v>
      </c>
      <c r="B1336" t="s">
        <v>127</v>
      </c>
      <c r="C1336" s="155">
        <v>34635</v>
      </c>
      <c r="D1336" s="155">
        <v>34869</v>
      </c>
      <c r="E1336">
        <v>1995</v>
      </c>
      <c r="F1336">
        <v>4</v>
      </c>
      <c r="G1336">
        <v>3</v>
      </c>
      <c r="H1336">
        <v>38.608589250000001</v>
      </c>
      <c r="I1336" t="s">
        <v>17</v>
      </c>
      <c r="J1336" s="14" t="s">
        <v>17</v>
      </c>
      <c r="K1336" s="14" t="s">
        <v>17</v>
      </c>
      <c r="L1336" s="14">
        <v>5.53</v>
      </c>
      <c r="M1336" s="14">
        <v>3.222</v>
      </c>
      <c r="N1336" s="14">
        <v>112.54089999999999</v>
      </c>
      <c r="O1336" s="14">
        <v>510</v>
      </c>
      <c r="P1336" s="177">
        <v>8.3500000000000005E-2</v>
      </c>
      <c r="Q1336" s="14">
        <v>1.127102</v>
      </c>
      <c r="R1336" s="14">
        <v>1303.0067718120813</v>
      </c>
      <c r="S1336" s="14" t="s">
        <v>17</v>
      </c>
      <c r="X1336" s="14" t="s">
        <v>17</v>
      </c>
      <c r="Y1336" s="14" t="s">
        <v>17</v>
      </c>
      <c r="AD1336" s="14" t="s">
        <v>17</v>
      </c>
    </row>
    <row r="1337" spans="1:30" x14ac:dyDescent="0.2">
      <c r="A1337" t="s">
        <v>143</v>
      </c>
      <c r="B1337" t="s">
        <v>127</v>
      </c>
      <c r="C1337" s="155">
        <v>34635</v>
      </c>
      <c r="D1337" s="155">
        <v>34869</v>
      </c>
      <c r="E1337">
        <v>1995</v>
      </c>
      <c r="F1337">
        <v>4</v>
      </c>
      <c r="G1337">
        <v>4</v>
      </c>
      <c r="H1337">
        <v>41.398681499999995</v>
      </c>
      <c r="I1337" t="s">
        <v>17</v>
      </c>
      <c r="J1337" s="14" t="s">
        <v>17</v>
      </c>
      <c r="K1337" s="14" t="s">
        <v>17</v>
      </c>
      <c r="L1337" s="14">
        <v>5.55</v>
      </c>
      <c r="M1337" s="14">
        <v>3.09</v>
      </c>
      <c r="N1337" s="14">
        <v>86.86506</v>
      </c>
      <c r="O1337" s="14">
        <v>510</v>
      </c>
      <c r="P1337" s="177">
        <v>7.9299999999999995E-2</v>
      </c>
      <c r="Q1337" s="14">
        <v>1.0232760000000001</v>
      </c>
      <c r="R1337" s="14">
        <v>2278.6589189189185</v>
      </c>
      <c r="S1337" s="14" t="s">
        <v>17</v>
      </c>
      <c r="X1337" s="14" t="s">
        <v>17</v>
      </c>
      <c r="Y1337" s="14" t="s">
        <v>17</v>
      </c>
      <c r="AD1337" s="14" t="s">
        <v>17</v>
      </c>
    </row>
    <row r="1338" spans="1:30" x14ac:dyDescent="0.2">
      <c r="A1338" t="s">
        <v>143</v>
      </c>
      <c r="B1338" t="s">
        <v>127</v>
      </c>
      <c r="C1338" s="155">
        <v>34635</v>
      </c>
      <c r="D1338" s="155">
        <v>34869</v>
      </c>
      <c r="E1338">
        <v>1995</v>
      </c>
      <c r="F1338">
        <v>4</v>
      </c>
      <c r="G1338">
        <v>5</v>
      </c>
      <c r="H1338">
        <v>42.189050750000007</v>
      </c>
      <c r="I1338" t="s">
        <v>17</v>
      </c>
      <c r="J1338" s="14" t="s">
        <v>17</v>
      </c>
      <c r="K1338" s="14" t="s">
        <v>17</v>
      </c>
      <c r="L1338" s="14">
        <v>5.67</v>
      </c>
      <c r="M1338" s="14">
        <v>3.1179999999999999</v>
      </c>
      <c r="N1338" s="14">
        <v>84.933689999999999</v>
      </c>
      <c r="O1338" s="14">
        <v>480</v>
      </c>
      <c r="P1338" s="177">
        <v>7.9799999999999996E-2</v>
      </c>
      <c r="Q1338" s="14">
        <v>1.071985</v>
      </c>
      <c r="R1338" s="14">
        <v>1379.1786585365855</v>
      </c>
      <c r="S1338" s="14" t="s">
        <v>17</v>
      </c>
      <c r="X1338" s="14" t="s">
        <v>17</v>
      </c>
      <c r="Y1338" s="14" t="s">
        <v>17</v>
      </c>
      <c r="AD1338" s="14" t="s">
        <v>17</v>
      </c>
    </row>
    <row r="1339" spans="1:30" x14ac:dyDescent="0.2">
      <c r="A1339" t="s">
        <v>143</v>
      </c>
      <c r="B1339" t="s">
        <v>127</v>
      </c>
      <c r="C1339" s="155">
        <v>34635</v>
      </c>
      <c r="D1339" s="155">
        <v>34869</v>
      </c>
      <c r="E1339">
        <v>1995</v>
      </c>
      <c r="F1339">
        <v>4</v>
      </c>
      <c r="G1339">
        <v>6</v>
      </c>
      <c r="H1339">
        <v>48.197023874999992</v>
      </c>
      <c r="I1339" t="s">
        <v>17</v>
      </c>
      <c r="J1339" s="14" t="s">
        <v>17</v>
      </c>
      <c r="K1339" s="14" t="s">
        <v>17</v>
      </c>
      <c r="L1339" s="14">
        <v>5.49</v>
      </c>
      <c r="M1339" s="14">
        <v>4.9249999999999998</v>
      </c>
      <c r="N1339" s="14">
        <v>115.72199999999999</v>
      </c>
      <c r="O1339" s="14">
        <v>590</v>
      </c>
      <c r="P1339" s="177">
        <v>7.1900000000000006E-2</v>
      </c>
      <c r="Q1339" s="14">
        <v>0.981213</v>
      </c>
      <c r="R1339" s="14">
        <v>2701.7730989010988</v>
      </c>
      <c r="S1339" s="14" t="s">
        <v>17</v>
      </c>
      <c r="X1339" s="14" t="s">
        <v>17</v>
      </c>
      <c r="Y1339" s="14" t="s">
        <v>17</v>
      </c>
      <c r="AD1339" s="14" t="s">
        <v>17</v>
      </c>
    </row>
    <row r="1340" spans="1:30" x14ac:dyDescent="0.2">
      <c r="A1340" t="s">
        <v>143</v>
      </c>
      <c r="B1340" t="s">
        <v>127</v>
      </c>
      <c r="C1340" s="155">
        <v>34635</v>
      </c>
      <c r="D1340" s="155">
        <v>34869</v>
      </c>
      <c r="E1340">
        <v>1995</v>
      </c>
      <c r="F1340">
        <v>4</v>
      </c>
      <c r="G1340">
        <v>7</v>
      </c>
      <c r="H1340">
        <v>48.622793999999992</v>
      </c>
      <c r="I1340" t="s">
        <v>17</v>
      </c>
      <c r="J1340" s="14" t="s">
        <v>17</v>
      </c>
      <c r="K1340" s="14" t="s">
        <v>17</v>
      </c>
      <c r="L1340" s="14">
        <v>5.48</v>
      </c>
      <c r="M1340" s="14">
        <v>5.3550000000000004</v>
      </c>
      <c r="N1340" s="14">
        <v>81.298169999999999</v>
      </c>
      <c r="O1340" s="14">
        <v>420</v>
      </c>
      <c r="P1340" s="177">
        <v>8.8999999999999996E-2</v>
      </c>
      <c r="Q1340" s="14">
        <v>1.2422960000000001</v>
      </c>
      <c r="R1340" s="14">
        <v>2205.8748870967747</v>
      </c>
      <c r="S1340" s="14" t="s">
        <v>17</v>
      </c>
      <c r="X1340" s="14" t="s">
        <v>17</v>
      </c>
      <c r="Y1340" s="14" t="s">
        <v>17</v>
      </c>
      <c r="AD1340" s="14" t="s">
        <v>17</v>
      </c>
    </row>
    <row r="1341" spans="1:30" x14ac:dyDescent="0.2">
      <c r="A1341" t="s">
        <v>143</v>
      </c>
      <c r="B1341" t="s">
        <v>127</v>
      </c>
      <c r="C1341" s="155">
        <v>34635</v>
      </c>
      <c r="D1341" s="155">
        <v>34869</v>
      </c>
      <c r="E1341">
        <v>1995</v>
      </c>
      <c r="F1341">
        <v>4</v>
      </c>
      <c r="G1341">
        <v>8</v>
      </c>
      <c r="H1341">
        <v>36.241719250000003</v>
      </c>
      <c r="I1341" t="s">
        <v>17</v>
      </c>
      <c r="J1341" s="14" t="s">
        <v>17</v>
      </c>
      <c r="K1341" s="14" t="s">
        <v>17</v>
      </c>
      <c r="L1341" s="14">
        <v>5.57</v>
      </c>
      <c r="M1341" s="14">
        <v>2.984</v>
      </c>
      <c r="N1341" s="14">
        <v>32.786700000000003</v>
      </c>
      <c r="O1341" s="14">
        <v>490</v>
      </c>
      <c r="P1341" s="177">
        <v>8.0699999999999994E-2</v>
      </c>
      <c r="Q1341" s="14">
        <v>1.014848</v>
      </c>
      <c r="R1341" s="14">
        <v>1320.1930746268654</v>
      </c>
      <c r="S1341" s="14" t="s">
        <v>17</v>
      </c>
      <c r="X1341" s="14" t="s">
        <v>17</v>
      </c>
      <c r="Y1341" s="14" t="s">
        <v>17</v>
      </c>
      <c r="AD1341" s="14" t="s">
        <v>17</v>
      </c>
    </row>
    <row r="1342" spans="1:30" x14ac:dyDescent="0.2">
      <c r="A1342" t="s">
        <v>143</v>
      </c>
      <c r="B1342" t="s">
        <v>127</v>
      </c>
      <c r="C1342" s="155">
        <v>34635</v>
      </c>
      <c r="D1342" s="155">
        <v>34869</v>
      </c>
      <c r="E1342">
        <v>1995</v>
      </c>
      <c r="F1342">
        <v>4</v>
      </c>
      <c r="G1342">
        <v>9</v>
      </c>
      <c r="H1342">
        <v>42.594584999999995</v>
      </c>
      <c r="I1342" t="s">
        <v>17</v>
      </c>
      <c r="J1342" s="14" t="s">
        <v>17</v>
      </c>
      <c r="K1342" s="14" t="s">
        <v>17</v>
      </c>
      <c r="L1342" s="14">
        <v>5.82</v>
      </c>
      <c r="M1342" s="14">
        <v>3.3980000000000001</v>
      </c>
      <c r="N1342" s="14">
        <v>39.83052</v>
      </c>
      <c r="O1342" s="14">
        <v>380</v>
      </c>
      <c r="P1342" s="177">
        <v>8.4500000000000006E-2</v>
      </c>
      <c r="Q1342" s="14">
        <v>1.08606</v>
      </c>
      <c r="R1342" s="14">
        <v>1811.4854309623438</v>
      </c>
      <c r="S1342" s="14" t="s">
        <v>17</v>
      </c>
      <c r="X1342" s="14" t="s">
        <v>17</v>
      </c>
      <c r="Y1342" s="14" t="s">
        <v>17</v>
      </c>
      <c r="AD1342" s="14" t="s">
        <v>17</v>
      </c>
    </row>
    <row r="1343" spans="1:30" x14ac:dyDescent="0.2">
      <c r="A1343" t="s">
        <v>143</v>
      </c>
      <c r="B1343" t="s">
        <v>127</v>
      </c>
      <c r="C1343" s="155">
        <v>34635</v>
      </c>
      <c r="D1343" s="155">
        <v>34869</v>
      </c>
      <c r="E1343">
        <v>1995</v>
      </c>
      <c r="F1343">
        <v>4</v>
      </c>
      <c r="G1343">
        <v>10</v>
      </c>
      <c r="H1343">
        <v>44.19420499999999</v>
      </c>
      <c r="I1343" t="s">
        <v>17</v>
      </c>
      <c r="J1343" s="14" t="s">
        <v>17</v>
      </c>
      <c r="K1343" s="14" t="s">
        <v>17</v>
      </c>
      <c r="L1343" s="14">
        <v>5.64</v>
      </c>
      <c r="M1343" s="14">
        <v>4.41</v>
      </c>
      <c r="N1343" s="14">
        <v>128.2191</v>
      </c>
      <c r="O1343" s="14">
        <v>610</v>
      </c>
      <c r="P1343" s="177">
        <v>8.2699999999999996E-2</v>
      </c>
      <c r="Q1343" s="14">
        <v>1.1183970000000001</v>
      </c>
      <c r="R1343" s="14">
        <v>2417.4537391304339</v>
      </c>
      <c r="S1343" s="14" t="s">
        <v>17</v>
      </c>
      <c r="X1343" s="14" t="s">
        <v>17</v>
      </c>
      <c r="Y1343" s="14" t="s">
        <v>17</v>
      </c>
      <c r="AD1343" s="14" t="s">
        <v>17</v>
      </c>
    </row>
    <row r="1344" spans="1:30" x14ac:dyDescent="0.2">
      <c r="A1344" t="s">
        <v>143</v>
      </c>
      <c r="B1344" t="s">
        <v>127</v>
      </c>
      <c r="C1344" s="155">
        <v>34635</v>
      </c>
      <c r="D1344" s="155">
        <v>34869</v>
      </c>
      <c r="E1344">
        <v>1995</v>
      </c>
      <c r="F1344">
        <v>4</v>
      </c>
      <c r="G1344">
        <v>11</v>
      </c>
      <c r="H1344">
        <v>38.970537375000013</v>
      </c>
      <c r="I1344" t="s">
        <v>17</v>
      </c>
      <c r="J1344" s="14" t="s">
        <v>17</v>
      </c>
      <c r="K1344" s="14" t="s">
        <v>17</v>
      </c>
      <c r="L1344" s="14">
        <v>5.67</v>
      </c>
      <c r="M1344" s="14">
        <v>4.72</v>
      </c>
      <c r="N1344" s="14">
        <v>97.773920000000004</v>
      </c>
      <c r="O1344" s="14">
        <v>390</v>
      </c>
      <c r="P1344" s="177">
        <v>8.4000000000000005E-2</v>
      </c>
      <c r="Q1344" s="14">
        <v>1.1658280000000001</v>
      </c>
      <c r="R1344" s="14">
        <v>1865.5505859375</v>
      </c>
      <c r="S1344" s="14" t="s">
        <v>17</v>
      </c>
      <c r="X1344" s="14" t="s">
        <v>17</v>
      </c>
      <c r="Y1344" s="14" t="s">
        <v>17</v>
      </c>
      <c r="AD1344" s="14" t="s">
        <v>17</v>
      </c>
    </row>
    <row r="1345" spans="1:30" x14ac:dyDescent="0.2">
      <c r="A1345" t="s">
        <v>143</v>
      </c>
      <c r="B1345" t="s">
        <v>127</v>
      </c>
      <c r="C1345" s="155">
        <v>34635</v>
      </c>
      <c r="D1345" s="155">
        <v>34869</v>
      </c>
      <c r="E1345">
        <v>1995</v>
      </c>
      <c r="F1345">
        <v>4</v>
      </c>
      <c r="G1345">
        <v>12</v>
      </c>
      <c r="H1345">
        <v>45.26943575</v>
      </c>
      <c r="I1345" t="s">
        <v>17</v>
      </c>
      <c r="J1345" s="14" t="s">
        <v>17</v>
      </c>
      <c r="K1345" s="14" t="s">
        <v>17</v>
      </c>
      <c r="L1345" s="14">
        <v>5.65</v>
      </c>
      <c r="M1345" s="14">
        <v>3.9340000000000002</v>
      </c>
      <c r="N1345" s="14">
        <v>70.873500000000007</v>
      </c>
      <c r="O1345" s="14">
        <v>290</v>
      </c>
      <c r="P1345" s="177">
        <v>7.8299999999999995E-2</v>
      </c>
      <c r="Q1345" s="14">
        <v>1.0383119999999999</v>
      </c>
      <c r="R1345" s="14">
        <v>1965.5785975609756</v>
      </c>
      <c r="S1345" s="14" t="s">
        <v>17</v>
      </c>
      <c r="X1345" s="14" t="s">
        <v>17</v>
      </c>
      <c r="Y1345" s="14" t="s">
        <v>17</v>
      </c>
      <c r="AD1345" s="14" t="s">
        <v>17</v>
      </c>
    </row>
    <row r="1346" spans="1:30" x14ac:dyDescent="0.2">
      <c r="A1346" t="s">
        <v>143</v>
      </c>
      <c r="B1346" t="s">
        <v>127</v>
      </c>
      <c r="C1346" s="155">
        <v>34635</v>
      </c>
      <c r="D1346" s="155">
        <v>34869</v>
      </c>
      <c r="E1346">
        <v>1995</v>
      </c>
      <c r="F1346">
        <v>4</v>
      </c>
      <c r="G1346">
        <v>13</v>
      </c>
      <c r="H1346">
        <v>43.919933749999998</v>
      </c>
      <c r="I1346" t="s">
        <v>17</v>
      </c>
      <c r="J1346" s="14" t="s">
        <v>17</v>
      </c>
      <c r="K1346" s="14" t="s">
        <v>17</v>
      </c>
      <c r="L1346" s="14">
        <v>5.36</v>
      </c>
      <c r="M1346" s="14">
        <v>8.1690000000000005</v>
      </c>
      <c r="N1346" s="14">
        <v>138.18039999999999</v>
      </c>
      <c r="O1346" s="14">
        <v>600</v>
      </c>
      <c r="P1346" s="177">
        <v>8.5300000000000001E-2</v>
      </c>
      <c r="Q1346" s="14">
        <v>1.130279</v>
      </c>
      <c r="R1346" s="14">
        <v>1604.6632800000002</v>
      </c>
      <c r="S1346" s="14" t="s">
        <v>17</v>
      </c>
      <c r="X1346" s="14" t="s">
        <v>17</v>
      </c>
      <c r="Y1346" s="14" t="s">
        <v>17</v>
      </c>
      <c r="AD1346" s="14" t="s">
        <v>17</v>
      </c>
    </row>
    <row r="1347" spans="1:30" x14ac:dyDescent="0.2">
      <c r="A1347" t="s">
        <v>143</v>
      </c>
      <c r="B1347" t="s">
        <v>127</v>
      </c>
      <c r="C1347" s="155">
        <v>34635</v>
      </c>
      <c r="D1347" s="155">
        <v>34869</v>
      </c>
      <c r="E1347">
        <v>1995</v>
      </c>
      <c r="F1347">
        <v>4</v>
      </c>
      <c r="G1347">
        <v>14</v>
      </c>
      <c r="H1347">
        <v>42.971370749999998</v>
      </c>
      <c r="I1347" t="s">
        <v>17</v>
      </c>
      <c r="J1347" s="14" t="s">
        <v>17</v>
      </c>
      <c r="K1347" s="14" t="s">
        <v>17</v>
      </c>
      <c r="L1347" s="14">
        <v>5.66</v>
      </c>
      <c r="M1347" s="14">
        <v>5.6849999999999996</v>
      </c>
      <c r="N1347" s="14">
        <v>63.394959999999998</v>
      </c>
      <c r="O1347" s="14">
        <v>500</v>
      </c>
      <c r="P1347" s="177">
        <v>8.0399999999999999E-2</v>
      </c>
      <c r="Q1347" s="14">
        <v>1.0313600000000001</v>
      </c>
      <c r="R1347" s="14">
        <v>1730.1784499999999</v>
      </c>
      <c r="S1347" s="14" t="s">
        <v>17</v>
      </c>
      <c r="X1347" s="14" t="s">
        <v>17</v>
      </c>
      <c r="Y1347" s="14" t="s">
        <v>17</v>
      </c>
      <c r="AD1347" s="14" t="s">
        <v>17</v>
      </c>
    </row>
    <row r="1348" spans="1:30" x14ac:dyDescent="0.2">
      <c r="A1348" t="s">
        <v>143</v>
      </c>
      <c r="B1348" t="s">
        <v>127</v>
      </c>
      <c r="C1348" s="155">
        <v>34982</v>
      </c>
      <c r="D1348" s="137" t="s">
        <v>216</v>
      </c>
      <c r="E1348">
        <v>1996</v>
      </c>
      <c r="F1348">
        <v>1</v>
      </c>
      <c r="G1348">
        <v>1</v>
      </c>
      <c r="H1348">
        <v>17.987756707317072</v>
      </c>
      <c r="I1348" t="s">
        <v>17</v>
      </c>
      <c r="J1348" s="14" t="s">
        <v>17</v>
      </c>
      <c r="K1348" s="14" t="s">
        <v>17</v>
      </c>
      <c r="L1348" s="14">
        <v>5.55</v>
      </c>
      <c r="M1348" s="14">
        <v>9.8469999999999995</v>
      </c>
      <c r="N1348" s="14">
        <v>45.236760000000004</v>
      </c>
      <c r="O1348" s="14">
        <v>479</v>
      </c>
      <c r="P1348" s="177">
        <v>8.391113E-2</v>
      </c>
      <c r="Q1348" s="14">
        <v>0.74531259999999999</v>
      </c>
      <c r="R1348" s="14" t="s">
        <v>17</v>
      </c>
      <c r="S1348" s="14" t="s">
        <v>17</v>
      </c>
      <c r="X1348" s="14" t="s">
        <v>17</v>
      </c>
      <c r="Y1348" s="14" t="s">
        <v>17</v>
      </c>
      <c r="AD1348" s="14" t="s">
        <v>17</v>
      </c>
    </row>
    <row r="1349" spans="1:30" x14ac:dyDescent="0.2">
      <c r="A1349" t="s">
        <v>143</v>
      </c>
      <c r="B1349" t="s">
        <v>127</v>
      </c>
      <c r="C1349" s="155">
        <v>34982</v>
      </c>
      <c r="D1349" s="137" t="s">
        <v>216</v>
      </c>
      <c r="E1349">
        <v>1996</v>
      </c>
      <c r="F1349">
        <v>1</v>
      </c>
      <c r="G1349">
        <v>2</v>
      </c>
      <c r="H1349">
        <v>8.2659416158536576</v>
      </c>
      <c r="I1349">
        <v>3.0534150000000002</v>
      </c>
      <c r="J1349" s="14" t="s">
        <v>17</v>
      </c>
      <c r="K1349" s="14" t="s">
        <v>17</v>
      </c>
      <c r="L1349" s="14">
        <v>5.75</v>
      </c>
      <c r="M1349" s="14">
        <v>14.99</v>
      </c>
      <c r="N1349" s="14">
        <v>42.984930000000006</v>
      </c>
      <c r="O1349" s="14">
        <v>578</v>
      </c>
      <c r="P1349" s="177">
        <v>7.7560660000000003E-2</v>
      </c>
      <c r="Q1349" s="14">
        <v>0.70134450000000004</v>
      </c>
      <c r="R1349" s="14" t="s">
        <v>17</v>
      </c>
      <c r="S1349" s="14" t="s">
        <v>17</v>
      </c>
      <c r="X1349" s="14" t="s">
        <v>17</v>
      </c>
      <c r="Y1349" s="14" t="s">
        <v>17</v>
      </c>
      <c r="AD1349" s="14" t="s">
        <v>17</v>
      </c>
    </row>
    <row r="1350" spans="1:30" x14ac:dyDescent="0.2">
      <c r="A1350" t="s">
        <v>143</v>
      </c>
      <c r="B1350" t="s">
        <v>127</v>
      </c>
      <c r="C1350" s="155">
        <v>34982</v>
      </c>
      <c r="D1350" s="137" t="s">
        <v>216</v>
      </c>
      <c r="E1350">
        <v>1996</v>
      </c>
      <c r="F1350">
        <v>1</v>
      </c>
      <c r="G1350">
        <v>3</v>
      </c>
      <c r="H1350">
        <v>22.365005487804876</v>
      </c>
      <c r="I1350">
        <v>2.47207</v>
      </c>
      <c r="J1350" s="14" t="s">
        <v>17</v>
      </c>
      <c r="K1350" s="14" t="s">
        <v>17</v>
      </c>
      <c r="L1350" s="14">
        <v>5.86</v>
      </c>
      <c r="M1350" s="14">
        <v>9.7370000000000001</v>
      </c>
      <c r="N1350" s="14">
        <v>60.034500000000008</v>
      </c>
      <c r="O1350" s="14">
        <v>586</v>
      </c>
      <c r="P1350" s="177">
        <v>8.0422740000000006E-2</v>
      </c>
      <c r="Q1350" s="14">
        <v>0.74219009999999996</v>
      </c>
      <c r="R1350" s="14" t="s">
        <v>17</v>
      </c>
      <c r="S1350" s="14" t="s">
        <v>17</v>
      </c>
      <c r="X1350" s="14" t="s">
        <v>17</v>
      </c>
      <c r="Y1350" s="14" t="s">
        <v>17</v>
      </c>
      <c r="AD1350" s="14" t="s">
        <v>17</v>
      </c>
    </row>
    <row r="1351" spans="1:30" x14ac:dyDescent="0.2">
      <c r="A1351" t="s">
        <v>143</v>
      </c>
      <c r="B1351" t="s">
        <v>127</v>
      </c>
      <c r="C1351" s="155">
        <v>34982</v>
      </c>
      <c r="D1351" s="137" t="s">
        <v>216</v>
      </c>
      <c r="E1351">
        <v>1996</v>
      </c>
      <c r="F1351">
        <v>1</v>
      </c>
      <c r="G1351">
        <v>4</v>
      </c>
      <c r="H1351">
        <v>21.946006097560979</v>
      </c>
      <c r="I1351">
        <v>2.6681759999999999</v>
      </c>
      <c r="J1351" s="14" t="s">
        <v>17</v>
      </c>
      <c r="K1351" s="14" t="s">
        <v>17</v>
      </c>
      <c r="L1351" s="14">
        <v>5.78</v>
      </c>
      <c r="M1351" s="14">
        <v>10.743</v>
      </c>
      <c r="N1351" s="14">
        <v>49.097040000000007</v>
      </c>
      <c r="O1351" s="14">
        <v>528</v>
      </c>
      <c r="P1351" s="177">
        <v>7.5130069999999993E-2</v>
      </c>
      <c r="Q1351" s="14">
        <v>0.6901216</v>
      </c>
      <c r="R1351" s="14" t="s">
        <v>17</v>
      </c>
      <c r="S1351" s="14" t="s">
        <v>17</v>
      </c>
      <c r="X1351" s="14" t="s">
        <v>17</v>
      </c>
      <c r="Y1351" s="14" t="s">
        <v>17</v>
      </c>
      <c r="AD1351" s="14" t="s">
        <v>17</v>
      </c>
    </row>
    <row r="1352" spans="1:30" x14ac:dyDescent="0.2">
      <c r="A1352" t="s">
        <v>143</v>
      </c>
      <c r="B1352" t="s">
        <v>127</v>
      </c>
      <c r="C1352" s="155">
        <v>34982</v>
      </c>
      <c r="D1352" s="137" t="s">
        <v>216</v>
      </c>
      <c r="E1352">
        <v>1996</v>
      </c>
      <c r="F1352">
        <v>1</v>
      </c>
      <c r="G1352">
        <v>5</v>
      </c>
      <c r="H1352">
        <v>30.936084756097557</v>
      </c>
      <c r="I1352">
        <v>2.7628539999999999</v>
      </c>
      <c r="J1352" s="14" t="s">
        <v>17</v>
      </c>
      <c r="K1352" s="14" t="s">
        <v>17</v>
      </c>
      <c r="L1352" s="14">
        <v>5.46</v>
      </c>
      <c r="M1352" s="14">
        <v>14.773</v>
      </c>
      <c r="N1352" s="14">
        <v>63.358630000000005</v>
      </c>
      <c r="O1352" s="14">
        <v>627</v>
      </c>
      <c r="P1352" s="177">
        <v>8.3703410000000006E-2</v>
      </c>
      <c r="Q1352" s="14">
        <v>0.76637569999999999</v>
      </c>
      <c r="R1352" s="14" t="s">
        <v>17</v>
      </c>
      <c r="S1352" s="14" t="s">
        <v>17</v>
      </c>
      <c r="X1352" s="14" t="s">
        <v>17</v>
      </c>
      <c r="Y1352" s="14" t="s">
        <v>17</v>
      </c>
      <c r="AD1352" s="14" t="s">
        <v>17</v>
      </c>
    </row>
    <row r="1353" spans="1:30" x14ac:dyDescent="0.2">
      <c r="A1353" t="s">
        <v>143</v>
      </c>
      <c r="B1353" t="s">
        <v>127</v>
      </c>
      <c r="C1353" s="155">
        <v>34982</v>
      </c>
      <c r="D1353" s="137" t="s">
        <v>216</v>
      </c>
      <c r="E1353">
        <v>1996</v>
      </c>
      <c r="F1353">
        <v>1</v>
      </c>
      <c r="G1353">
        <v>6</v>
      </c>
      <c r="H1353">
        <v>27.092195121951224</v>
      </c>
      <c r="I1353">
        <v>2.9527999999999999</v>
      </c>
      <c r="J1353" s="14" t="s">
        <v>17</v>
      </c>
      <c r="K1353" s="14" t="s">
        <v>17</v>
      </c>
      <c r="L1353" s="14">
        <v>5.46</v>
      </c>
      <c r="M1353" s="14">
        <v>15.025</v>
      </c>
      <c r="N1353" s="14">
        <v>57.246520000000004</v>
      </c>
      <c r="O1353" s="14">
        <v>355</v>
      </c>
      <c r="P1353" s="177">
        <v>8.6704080000000003E-2</v>
      </c>
      <c r="Q1353" s="14">
        <v>0.76132259999999996</v>
      </c>
      <c r="R1353" s="14" t="s">
        <v>17</v>
      </c>
      <c r="S1353" s="14" t="s">
        <v>17</v>
      </c>
      <c r="X1353" s="14" t="s">
        <v>17</v>
      </c>
      <c r="Y1353" s="14" t="s">
        <v>17</v>
      </c>
      <c r="AD1353" s="14" t="s">
        <v>17</v>
      </c>
    </row>
    <row r="1354" spans="1:30" x14ac:dyDescent="0.2">
      <c r="A1354" t="s">
        <v>143</v>
      </c>
      <c r="B1354" t="s">
        <v>127</v>
      </c>
      <c r="C1354" s="155">
        <v>34982</v>
      </c>
      <c r="D1354" s="137" t="s">
        <v>216</v>
      </c>
      <c r="E1354">
        <v>1996</v>
      </c>
      <c r="F1354">
        <v>1</v>
      </c>
      <c r="G1354">
        <v>7</v>
      </c>
      <c r="H1354">
        <v>34.802403658536583</v>
      </c>
      <c r="I1354">
        <v>3.1460020000000002</v>
      </c>
      <c r="J1354" s="14" t="s">
        <v>17</v>
      </c>
      <c r="K1354" s="14" t="s">
        <v>17</v>
      </c>
      <c r="L1354" s="14">
        <v>5.07</v>
      </c>
      <c r="M1354" s="14">
        <v>24.5</v>
      </c>
      <c r="N1354" s="14">
        <v>72.15149000000001</v>
      </c>
      <c r="O1354" s="14">
        <v>351</v>
      </c>
      <c r="P1354" s="177">
        <v>8.1267190000000003E-2</v>
      </c>
      <c r="Q1354" s="14">
        <v>0.80834839999999997</v>
      </c>
      <c r="R1354" s="14" t="s">
        <v>17</v>
      </c>
      <c r="S1354" s="14" t="s">
        <v>17</v>
      </c>
      <c r="X1354" s="14" t="s">
        <v>17</v>
      </c>
      <c r="Y1354" s="14" t="s">
        <v>17</v>
      </c>
      <c r="AD1354" s="14" t="s">
        <v>17</v>
      </c>
    </row>
    <row r="1355" spans="1:30" x14ac:dyDescent="0.2">
      <c r="A1355" t="s">
        <v>143</v>
      </c>
      <c r="B1355" t="s">
        <v>127</v>
      </c>
      <c r="C1355" s="155">
        <v>34982</v>
      </c>
      <c r="D1355" s="137" t="s">
        <v>216</v>
      </c>
      <c r="E1355">
        <v>1996</v>
      </c>
      <c r="F1355">
        <v>1</v>
      </c>
      <c r="G1355">
        <v>8</v>
      </c>
      <c r="H1355">
        <v>17.24659481707317</v>
      </c>
      <c r="I1355" t="s">
        <v>17</v>
      </c>
      <c r="J1355" s="14" t="s">
        <v>17</v>
      </c>
      <c r="K1355" s="14" t="s">
        <v>17</v>
      </c>
      <c r="L1355" s="14" t="s">
        <v>17</v>
      </c>
      <c r="M1355" s="14" t="s">
        <v>17</v>
      </c>
      <c r="N1355" s="14" t="s">
        <v>17</v>
      </c>
      <c r="O1355" s="14" t="s">
        <v>17</v>
      </c>
      <c r="P1355" s="14" t="s">
        <v>17</v>
      </c>
      <c r="Q1355" s="14" t="s">
        <v>17</v>
      </c>
      <c r="R1355" s="14" t="s">
        <v>17</v>
      </c>
      <c r="S1355" s="14" t="s">
        <v>17</v>
      </c>
      <c r="X1355" s="14" t="s">
        <v>17</v>
      </c>
      <c r="Y1355" s="14" t="s">
        <v>17</v>
      </c>
      <c r="AD1355" s="14" t="s">
        <v>17</v>
      </c>
    </row>
    <row r="1356" spans="1:30" x14ac:dyDescent="0.2">
      <c r="A1356" t="s">
        <v>143</v>
      </c>
      <c r="B1356" t="s">
        <v>127</v>
      </c>
      <c r="C1356" s="155">
        <v>34982</v>
      </c>
      <c r="D1356" s="137" t="s">
        <v>216</v>
      </c>
      <c r="E1356">
        <v>1996</v>
      </c>
      <c r="F1356">
        <v>1</v>
      </c>
      <c r="G1356">
        <v>9</v>
      </c>
      <c r="H1356">
        <v>29.770279268292686</v>
      </c>
      <c r="I1356" t="s">
        <v>17</v>
      </c>
      <c r="J1356" s="14" t="s">
        <v>17</v>
      </c>
      <c r="K1356" s="14" t="s">
        <v>17</v>
      </c>
      <c r="L1356" s="14" t="s">
        <v>17</v>
      </c>
      <c r="M1356" s="14" t="s">
        <v>17</v>
      </c>
      <c r="N1356" s="14" t="s">
        <v>17</v>
      </c>
      <c r="O1356" s="14" t="s">
        <v>17</v>
      </c>
      <c r="P1356" s="14" t="s">
        <v>17</v>
      </c>
      <c r="Q1356" s="14" t="s">
        <v>17</v>
      </c>
      <c r="R1356" s="14" t="s">
        <v>17</v>
      </c>
      <c r="S1356" s="14" t="s">
        <v>17</v>
      </c>
      <c r="X1356" s="14" t="s">
        <v>17</v>
      </c>
      <c r="Y1356" s="14" t="s">
        <v>17</v>
      </c>
      <c r="AD1356" s="14" t="s">
        <v>17</v>
      </c>
    </row>
    <row r="1357" spans="1:30" x14ac:dyDescent="0.2">
      <c r="A1357" t="s">
        <v>143</v>
      </c>
      <c r="B1357" t="s">
        <v>127</v>
      </c>
      <c r="C1357" s="155">
        <v>34982</v>
      </c>
      <c r="D1357" s="137" t="s">
        <v>216</v>
      </c>
      <c r="E1357">
        <v>1996</v>
      </c>
      <c r="F1357">
        <v>1</v>
      </c>
      <c r="G1357">
        <v>10</v>
      </c>
      <c r="H1357">
        <v>31.746176067073169</v>
      </c>
      <c r="I1357" t="s">
        <v>17</v>
      </c>
      <c r="J1357" s="14" t="s">
        <v>17</v>
      </c>
      <c r="K1357" s="14" t="s">
        <v>17</v>
      </c>
      <c r="L1357" s="14" t="s">
        <v>17</v>
      </c>
      <c r="M1357" s="14" t="s">
        <v>17</v>
      </c>
      <c r="N1357" s="14" t="s">
        <v>17</v>
      </c>
      <c r="O1357" s="14" t="s">
        <v>17</v>
      </c>
      <c r="P1357" s="14" t="s">
        <v>17</v>
      </c>
      <c r="Q1357" s="14" t="s">
        <v>17</v>
      </c>
      <c r="R1357" s="14" t="s">
        <v>17</v>
      </c>
      <c r="S1357" s="14" t="s">
        <v>17</v>
      </c>
      <c r="X1357" s="14" t="s">
        <v>17</v>
      </c>
      <c r="Y1357" s="14" t="s">
        <v>17</v>
      </c>
      <c r="AD1357" s="14" t="s">
        <v>17</v>
      </c>
    </row>
    <row r="1358" spans="1:30" x14ac:dyDescent="0.2">
      <c r="A1358" t="s">
        <v>143</v>
      </c>
      <c r="B1358" t="s">
        <v>127</v>
      </c>
      <c r="C1358" s="155">
        <v>34982</v>
      </c>
      <c r="D1358" s="137" t="s">
        <v>216</v>
      </c>
      <c r="E1358">
        <v>1996</v>
      </c>
      <c r="F1358">
        <v>1</v>
      </c>
      <c r="G1358">
        <v>11</v>
      </c>
      <c r="H1358">
        <v>38.671231097560977</v>
      </c>
      <c r="I1358" t="s">
        <v>17</v>
      </c>
      <c r="J1358" s="14" t="s">
        <v>17</v>
      </c>
      <c r="K1358" s="14" t="s">
        <v>17</v>
      </c>
      <c r="L1358" s="14" t="s">
        <v>17</v>
      </c>
      <c r="M1358" s="14" t="s">
        <v>17</v>
      </c>
      <c r="N1358" s="14" t="s">
        <v>17</v>
      </c>
      <c r="O1358" s="14" t="s">
        <v>17</v>
      </c>
      <c r="P1358" s="14" t="s">
        <v>17</v>
      </c>
      <c r="Q1358" s="14" t="s">
        <v>17</v>
      </c>
      <c r="R1358" s="14" t="s">
        <v>17</v>
      </c>
      <c r="S1358" s="14" t="s">
        <v>17</v>
      </c>
      <c r="X1358" s="14" t="s">
        <v>17</v>
      </c>
      <c r="Y1358" s="14" t="s">
        <v>17</v>
      </c>
      <c r="AD1358" s="14" t="s">
        <v>17</v>
      </c>
    </row>
    <row r="1359" spans="1:30" x14ac:dyDescent="0.2">
      <c r="A1359" t="s">
        <v>143</v>
      </c>
      <c r="B1359" t="s">
        <v>127</v>
      </c>
      <c r="C1359" s="155">
        <v>34982</v>
      </c>
      <c r="D1359" s="137" t="s">
        <v>216</v>
      </c>
      <c r="E1359">
        <v>1996</v>
      </c>
      <c r="F1359">
        <v>1</v>
      </c>
      <c r="G1359">
        <v>12</v>
      </c>
      <c r="H1359">
        <v>36.433173780487799</v>
      </c>
      <c r="I1359" t="s">
        <v>17</v>
      </c>
      <c r="J1359" s="14" t="s">
        <v>17</v>
      </c>
      <c r="K1359" s="14" t="s">
        <v>17</v>
      </c>
      <c r="L1359" s="14" t="s">
        <v>17</v>
      </c>
      <c r="M1359" s="14" t="s">
        <v>17</v>
      </c>
      <c r="N1359" s="14" t="s">
        <v>17</v>
      </c>
      <c r="O1359" s="14" t="s">
        <v>17</v>
      </c>
      <c r="P1359" s="14" t="s">
        <v>17</v>
      </c>
      <c r="Q1359" s="14" t="s">
        <v>17</v>
      </c>
      <c r="R1359" s="14" t="s">
        <v>17</v>
      </c>
      <c r="S1359" s="14" t="s">
        <v>17</v>
      </c>
      <c r="X1359" s="14" t="s">
        <v>17</v>
      </c>
      <c r="Y1359" s="14" t="s">
        <v>17</v>
      </c>
      <c r="AD1359" s="14" t="s">
        <v>17</v>
      </c>
    </row>
    <row r="1360" spans="1:30" x14ac:dyDescent="0.2">
      <c r="A1360" t="s">
        <v>143</v>
      </c>
      <c r="B1360" t="s">
        <v>127</v>
      </c>
      <c r="C1360" s="155">
        <v>34982</v>
      </c>
      <c r="D1360" s="137" t="s">
        <v>216</v>
      </c>
      <c r="E1360">
        <v>1996</v>
      </c>
      <c r="F1360">
        <v>1</v>
      </c>
      <c r="G1360">
        <v>13</v>
      </c>
      <c r="H1360">
        <v>38.445573475609756</v>
      </c>
      <c r="I1360" t="s">
        <v>17</v>
      </c>
      <c r="J1360" s="14" t="s">
        <v>17</v>
      </c>
      <c r="K1360" s="14" t="s">
        <v>17</v>
      </c>
      <c r="L1360" s="14" t="s">
        <v>17</v>
      </c>
      <c r="M1360" s="14" t="s">
        <v>17</v>
      </c>
      <c r="N1360" s="14" t="s">
        <v>17</v>
      </c>
      <c r="O1360" s="14" t="s">
        <v>17</v>
      </c>
      <c r="P1360" s="14" t="s">
        <v>17</v>
      </c>
      <c r="Q1360" s="14" t="s">
        <v>17</v>
      </c>
      <c r="R1360" s="14" t="s">
        <v>17</v>
      </c>
      <c r="S1360" s="14" t="s">
        <v>17</v>
      </c>
      <c r="X1360" s="14" t="s">
        <v>17</v>
      </c>
      <c r="Y1360" s="14" t="s">
        <v>17</v>
      </c>
      <c r="AD1360" s="14" t="s">
        <v>17</v>
      </c>
    </row>
    <row r="1361" spans="1:30" x14ac:dyDescent="0.2">
      <c r="A1361" t="s">
        <v>143</v>
      </c>
      <c r="B1361" t="s">
        <v>127</v>
      </c>
      <c r="C1361" s="155">
        <v>34982</v>
      </c>
      <c r="D1361" s="137" t="s">
        <v>216</v>
      </c>
      <c r="E1361">
        <v>1996</v>
      </c>
      <c r="F1361">
        <v>1</v>
      </c>
      <c r="G1361">
        <v>14</v>
      </c>
      <c r="H1361">
        <v>28.737186432926823</v>
      </c>
      <c r="I1361" t="s">
        <v>17</v>
      </c>
      <c r="J1361" s="14" t="s">
        <v>17</v>
      </c>
      <c r="K1361" s="14" t="s">
        <v>17</v>
      </c>
      <c r="L1361" s="14" t="s">
        <v>17</v>
      </c>
      <c r="M1361" s="14" t="s">
        <v>17</v>
      </c>
      <c r="N1361" s="14" t="s">
        <v>17</v>
      </c>
      <c r="O1361" s="14" t="s">
        <v>17</v>
      </c>
      <c r="P1361" s="14" t="s">
        <v>17</v>
      </c>
      <c r="Q1361" s="14" t="s">
        <v>17</v>
      </c>
      <c r="R1361" s="14" t="s">
        <v>17</v>
      </c>
      <c r="S1361" s="14" t="s">
        <v>17</v>
      </c>
      <c r="X1361" s="14" t="s">
        <v>17</v>
      </c>
      <c r="Y1361" s="14" t="s">
        <v>17</v>
      </c>
      <c r="AD1361" s="14" t="s">
        <v>17</v>
      </c>
    </row>
    <row r="1362" spans="1:30" x14ac:dyDescent="0.2">
      <c r="A1362" t="s">
        <v>143</v>
      </c>
      <c r="B1362" t="s">
        <v>127</v>
      </c>
      <c r="C1362" s="155">
        <v>34982</v>
      </c>
      <c r="D1362" s="137" t="s">
        <v>216</v>
      </c>
      <c r="E1362">
        <v>1996</v>
      </c>
      <c r="F1362">
        <v>2</v>
      </c>
      <c r="G1362">
        <v>1</v>
      </c>
      <c r="H1362">
        <v>15.847772103658537</v>
      </c>
      <c r="I1362" t="s">
        <v>17</v>
      </c>
      <c r="J1362" s="14" t="s">
        <v>17</v>
      </c>
      <c r="K1362" s="14" t="s">
        <v>17</v>
      </c>
      <c r="L1362" s="14">
        <v>5.7</v>
      </c>
      <c r="M1362" s="14">
        <v>14.744999999999999</v>
      </c>
      <c r="N1362" s="14">
        <v>50.062110000000011</v>
      </c>
      <c r="O1362" s="14">
        <v>357</v>
      </c>
      <c r="P1362" s="177">
        <v>7.7102939999999995E-2</v>
      </c>
      <c r="Q1362" s="14">
        <v>0.73213799999999996</v>
      </c>
      <c r="R1362" s="14" t="s">
        <v>17</v>
      </c>
      <c r="S1362" s="14" t="s">
        <v>17</v>
      </c>
      <c r="X1362" s="14" t="s">
        <v>17</v>
      </c>
      <c r="Y1362" s="14" t="s">
        <v>17</v>
      </c>
      <c r="AD1362" s="14" t="s">
        <v>17</v>
      </c>
    </row>
    <row r="1363" spans="1:30" x14ac:dyDescent="0.2">
      <c r="A1363" t="s">
        <v>143</v>
      </c>
      <c r="B1363" t="s">
        <v>127</v>
      </c>
      <c r="C1363" s="155">
        <v>34982</v>
      </c>
      <c r="D1363" s="137" t="s">
        <v>216</v>
      </c>
      <c r="E1363">
        <v>1996</v>
      </c>
      <c r="F1363">
        <v>2</v>
      </c>
      <c r="G1363">
        <v>2</v>
      </c>
      <c r="H1363">
        <v>20.576455792682925</v>
      </c>
      <c r="I1363">
        <v>2.29067</v>
      </c>
      <c r="J1363" s="14" t="s">
        <v>17</v>
      </c>
      <c r="K1363" s="14" t="s">
        <v>17</v>
      </c>
      <c r="L1363" s="14">
        <v>5.67</v>
      </c>
      <c r="M1363" s="14">
        <v>14.228999999999999</v>
      </c>
      <c r="N1363" s="14">
        <v>79.764820000000014</v>
      </c>
      <c r="O1363" s="14">
        <v>375</v>
      </c>
      <c r="P1363" s="14">
        <v>8.7091299999999996E-2</v>
      </c>
      <c r="Q1363" s="14">
        <v>0.80072929999999998</v>
      </c>
      <c r="R1363" s="14" t="s">
        <v>17</v>
      </c>
      <c r="S1363" s="14" t="s">
        <v>17</v>
      </c>
      <c r="X1363" s="14" t="s">
        <v>17</v>
      </c>
      <c r="Y1363" s="14" t="s">
        <v>17</v>
      </c>
      <c r="AD1363" s="14" t="s">
        <v>17</v>
      </c>
    </row>
    <row r="1364" spans="1:30" x14ac:dyDescent="0.2">
      <c r="A1364" t="s">
        <v>143</v>
      </c>
      <c r="B1364" t="s">
        <v>127</v>
      </c>
      <c r="C1364" s="155">
        <v>34982</v>
      </c>
      <c r="D1364" s="137" t="s">
        <v>216</v>
      </c>
      <c r="E1364">
        <v>1996</v>
      </c>
      <c r="F1364">
        <v>2</v>
      </c>
      <c r="G1364">
        <v>3</v>
      </c>
      <c r="H1364">
        <v>21.972124390243899</v>
      </c>
      <c r="I1364">
        <v>2.3190550000000001</v>
      </c>
      <c r="J1364" s="14" t="s">
        <v>17</v>
      </c>
      <c r="K1364" s="14" t="s">
        <v>17</v>
      </c>
      <c r="L1364" s="14">
        <v>5.72</v>
      </c>
      <c r="M1364" s="14">
        <v>14.032</v>
      </c>
      <c r="N1364" s="14">
        <v>57.246520000000004</v>
      </c>
      <c r="O1364" s="14">
        <v>487</v>
      </c>
      <c r="P1364" s="14">
        <v>7.5130500000000003E-2</v>
      </c>
      <c r="Q1364" s="14">
        <v>0.74280389999999996</v>
      </c>
      <c r="R1364" s="14" t="s">
        <v>17</v>
      </c>
      <c r="S1364" s="14" t="s">
        <v>17</v>
      </c>
      <c r="X1364" s="14" t="s">
        <v>17</v>
      </c>
      <c r="Y1364" s="14" t="s">
        <v>17</v>
      </c>
      <c r="AD1364" s="14" t="s">
        <v>17</v>
      </c>
    </row>
    <row r="1365" spans="1:30" x14ac:dyDescent="0.2">
      <c r="A1365" t="s">
        <v>143</v>
      </c>
      <c r="B1365" t="s">
        <v>127</v>
      </c>
      <c r="C1365" s="155">
        <v>34982</v>
      </c>
      <c r="D1365" s="137" t="s">
        <v>216</v>
      </c>
      <c r="E1365">
        <v>1996</v>
      </c>
      <c r="F1365">
        <v>2</v>
      </c>
      <c r="G1365">
        <v>4</v>
      </c>
      <c r="H1365">
        <v>20.051765853658537</v>
      </c>
      <c r="I1365">
        <v>2.9053529999999999</v>
      </c>
      <c r="J1365" s="14" t="s">
        <v>17</v>
      </c>
      <c r="K1365" s="14" t="s">
        <v>17</v>
      </c>
      <c r="L1365" s="14">
        <v>5.29</v>
      </c>
      <c r="M1365" s="14">
        <v>24.603000000000002</v>
      </c>
      <c r="N1365" s="14">
        <v>47.27413</v>
      </c>
      <c r="O1365" s="14">
        <v>426</v>
      </c>
      <c r="P1365" s="177">
        <v>8.3253809999999998E-2</v>
      </c>
      <c r="Q1365" s="14">
        <v>0.77614090000000002</v>
      </c>
      <c r="R1365" s="14" t="s">
        <v>17</v>
      </c>
      <c r="S1365" s="14" t="s">
        <v>17</v>
      </c>
      <c r="X1365" s="14" t="s">
        <v>17</v>
      </c>
      <c r="Y1365" s="14" t="s">
        <v>17</v>
      </c>
      <c r="AD1365" s="14" t="s">
        <v>17</v>
      </c>
    </row>
    <row r="1366" spans="1:30" x14ac:dyDescent="0.2">
      <c r="A1366" t="s">
        <v>143</v>
      </c>
      <c r="B1366" t="s">
        <v>127</v>
      </c>
      <c r="C1366" s="155">
        <v>34982</v>
      </c>
      <c r="D1366" s="137" t="s">
        <v>216</v>
      </c>
      <c r="E1366">
        <v>1996</v>
      </c>
      <c r="F1366">
        <v>2</v>
      </c>
      <c r="G1366">
        <v>5</v>
      </c>
      <c r="H1366">
        <v>32.661275457317068</v>
      </c>
      <c r="I1366">
        <v>2.5137070000000001</v>
      </c>
      <c r="J1366" s="14" t="s">
        <v>17</v>
      </c>
      <c r="K1366" s="14" t="s">
        <v>17</v>
      </c>
      <c r="L1366" s="14">
        <v>5.35</v>
      </c>
      <c r="M1366" s="14">
        <v>22.332999999999998</v>
      </c>
      <c r="N1366" s="14">
        <v>67.111680000000007</v>
      </c>
      <c r="O1366" s="14">
        <v>491</v>
      </c>
      <c r="P1366" s="177">
        <v>8.1566559999999996E-2</v>
      </c>
      <c r="Q1366" s="14">
        <v>0.78403100000000003</v>
      </c>
      <c r="R1366" s="14" t="s">
        <v>17</v>
      </c>
      <c r="S1366" s="14" t="s">
        <v>17</v>
      </c>
      <c r="X1366" s="14" t="s">
        <v>17</v>
      </c>
      <c r="Y1366" s="14" t="s">
        <v>17</v>
      </c>
      <c r="AD1366" s="14" t="s">
        <v>17</v>
      </c>
    </row>
    <row r="1367" spans="1:30" x14ac:dyDescent="0.2">
      <c r="A1367" t="s">
        <v>143</v>
      </c>
      <c r="B1367" t="s">
        <v>127</v>
      </c>
      <c r="C1367" s="155">
        <v>34982</v>
      </c>
      <c r="D1367" s="137" t="s">
        <v>216</v>
      </c>
      <c r="E1367">
        <v>1996</v>
      </c>
      <c r="F1367">
        <v>2</v>
      </c>
      <c r="G1367">
        <v>6</v>
      </c>
      <c r="H1367">
        <v>39.522731707317071</v>
      </c>
      <c r="I1367">
        <v>2.9352510000000001</v>
      </c>
      <c r="J1367" s="14" t="s">
        <v>17</v>
      </c>
      <c r="K1367" s="14" t="s">
        <v>17</v>
      </c>
      <c r="L1367" s="14">
        <v>4.99</v>
      </c>
      <c r="M1367" s="14">
        <v>24.1</v>
      </c>
      <c r="N1367" s="14">
        <v>82.338340000000017</v>
      </c>
      <c r="O1367" s="14">
        <v>523</v>
      </c>
      <c r="P1367" s="177">
        <v>8.2320589999999999E-2</v>
      </c>
      <c r="Q1367" s="14">
        <v>0.84707849999999996</v>
      </c>
      <c r="R1367" s="14" t="s">
        <v>17</v>
      </c>
      <c r="S1367" s="14" t="s">
        <v>17</v>
      </c>
      <c r="X1367" s="14" t="s">
        <v>17</v>
      </c>
      <c r="Y1367" s="14" t="s">
        <v>17</v>
      </c>
      <c r="AD1367" s="14" t="s">
        <v>17</v>
      </c>
    </row>
    <row r="1368" spans="1:30" x14ac:dyDescent="0.2">
      <c r="A1368" t="s">
        <v>143</v>
      </c>
      <c r="B1368" t="s">
        <v>127</v>
      </c>
      <c r="C1368" s="155">
        <v>34982</v>
      </c>
      <c r="D1368" s="137" t="s">
        <v>216</v>
      </c>
      <c r="E1368">
        <v>1996</v>
      </c>
      <c r="F1368">
        <v>2</v>
      </c>
      <c r="G1368">
        <v>7</v>
      </c>
      <c r="H1368">
        <v>39.412522103658532</v>
      </c>
      <c r="I1368">
        <v>3.2061090000000001</v>
      </c>
      <c r="J1368" s="14" t="s">
        <v>17</v>
      </c>
      <c r="K1368" s="14" t="s">
        <v>17</v>
      </c>
      <c r="L1368" s="14">
        <v>4.79</v>
      </c>
      <c r="M1368" s="14">
        <v>47.732999999999997</v>
      </c>
      <c r="N1368" s="14">
        <v>102.81927000000002</v>
      </c>
      <c r="O1368" s="14">
        <v>524</v>
      </c>
      <c r="P1368" s="177">
        <v>9.1063779999999997E-2</v>
      </c>
      <c r="Q1368" s="14">
        <v>0.86598710000000001</v>
      </c>
      <c r="R1368" s="14" t="s">
        <v>17</v>
      </c>
      <c r="S1368" s="14" t="s">
        <v>17</v>
      </c>
      <c r="X1368" s="14" t="s">
        <v>17</v>
      </c>
      <c r="Y1368" s="14" t="s">
        <v>17</v>
      </c>
      <c r="AD1368" s="14" t="s">
        <v>17</v>
      </c>
    </row>
    <row r="1369" spans="1:30" x14ac:dyDescent="0.2">
      <c r="A1369" t="s">
        <v>143</v>
      </c>
      <c r="B1369" t="s">
        <v>127</v>
      </c>
      <c r="C1369" s="155">
        <v>34982</v>
      </c>
      <c r="D1369" s="137" t="s">
        <v>216</v>
      </c>
      <c r="E1369">
        <v>1996</v>
      </c>
      <c r="F1369">
        <v>2</v>
      </c>
      <c r="G1369">
        <v>8</v>
      </c>
      <c r="H1369">
        <v>13.463758536585367</v>
      </c>
      <c r="I1369" t="s">
        <v>17</v>
      </c>
      <c r="J1369" s="14" t="s">
        <v>17</v>
      </c>
      <c r="K1369" s="14" t="s">
        <v>17</v>
      </c>
      <c r="L1369" s="14" t="s">
        <v>17</v>
      </c>
      <c r="M1369" s="14" t="s">
        <v>17</v>
      </c>
      <c r="N1369" s="14" t="s">
        <v>17</v>
      </c>
      <c r="O1369" s="14" t="s">
        <v>17</v>
      </c>
      <c r="P1369" s="14" t="s">
        <v>17</v>
      </c>
      <c r="Q1369" s="14" t="s">
        <v>17</v>
      </c>
      <c r="R1369" s="14" t="s">
        <v>17</v>
      </c>
      <c r="S1369" s="14" t="s">
        <v>17</v>
      </c>
      <c r="X1369" s="14" t="s">
        <v>17</v>
      </c>
      <c r="Y1369" s="14" t="s">
        <v>17</v>
      </c>
      <c r="AD1369" s="14" t="s">
        <v>17</v>
      </c>
    </row>
    <row r="1370" spans="1:30" x14ac:dyDescent="0.2">
      <c r="A1370" t="s">
        <v>143</v>
      </c>
      <c r="B1370" t="s">
        <v>127</v>
      </c>
      <c r="C1370" s="155">
        <v>34982</v>
      </c>
      <c r="D1370" s="137" t="s">
        <v>216</v>
      </c>
      <c r="E1370">
        <v>1996</v>
      </c>
      <c r="F1370">
        <v>2</v>
      </c>
      <c r="G1370">
        <v>9</v>
      </c>
      <c r="H1370">
        <v>38.816652439024388</v>
      </c>
      <c r="I1370" t="s">
        <v>17</v>
      </c>
      <c r="J1370" s="14" t="s">
        <v>17</v>
      </c>
      <c r="K1370" s="14" t="s">
        <v>17</v>
      </c>
      <c r="L1370" s="14" t="s">
        <v>17</v>
      </c>
      <c r="M1370" s="14" t="s">
        <v>17</v>
      </c>
      <c r="N1370" s="14" t="s">
        <v>17</v>
      </c>
      <c r="O1370" s="14" t="s">
        <v>17</v>
      </c>
      <c r="P1370" s="14" t="s">
        <v>17</v>
      </c>
      <c r="Q1370" s="14" t="s">
        <v>17</v>
      </c>
      <c r="R1370" s="14" t="s">
        <v>17</v>
      </c>
      <c r="S1370" s="14" t="s">
        <v>17</v>
      </c>
      <c r="X1370" s="14" t="s">
        <v>17</v>
      </c>
      <c r="Y1370" s="14" t="s">
        <v>17</v>
      </c>
      <c r="AD1370" s="14" t="s">
        <v>17</v>
      </c>
    </row>
    <row r="1371" spans="1:30" x14ac:dyDescent="0.2">
      <c r="A1371" t="s">
        <v>143</v>
      </c>
      <c r="B1371" t="s">
        <v>127</v>
      </c>
      <c r="C1371" s="155">
        <v>34982</v>
      </c>
      <c r="D1371" s="137" t="s">
        <v>216</v>
      </c>
      <c r="E1371">
        <v>1996</v>
      </c>
      <c r="F1371">
        <v>2</v>
      </c>
      <c r="G1371">
        <v>10</v>
      </c>
      <c r="H1371">
        <v>35.808917073170733</v>
      </c>
      <c r="I1371" t="s">
        <v>17</v>
      </c>
      <c r="J1371" s="14" t="s">
        <v>17</v>
      </c>
      <c r="K1371" s="14" t="s">
        <v>17</v>
      </c>
      <c r="L1371" s="14" t="s">
        <v>17</v>
      </c>
      <c r="M1371" s="14" t="s">
        <v>17</v>
      </c>
      <c r="N1371" s="14" t="s">
        <v>17</v>
      </c>
      <c r="O1371" s="14" t="s">
        <v>17</v>
      </c>
      <c r="P1371" s="14" t="s">
        <v>17</v>
      </c>
      <c r="Q1371" s="14" t="s">
        <v>17</v>
      </c>
      <c r="R1371" s="14" t="s">
        <v>17</v>
      </c>
      <c r="S1371" s="14" t="s">
        <v>17</v>
      </c>
      <c r="X1371" s="14" t="s">
        <v>17</v>
      </c>
      <c r="Y1371" s="14" t="s">
        <v>17</v>
      </c>
      <c r="AD1371" s="14" t="s">
        <v>17</v>
      </c>
    </row>
    <row r="1372" spans="1:30" x14ac:dyDescent="0.2">
      <c r="A1372" t="s">
        <v>143</v>
      </c>
      <c r="B1372" t="s">
        <v>127</v>
      </c>
      <c r="C1372" s="155">
        <v>34982</v>
      </c>
      <c r="D1372" s="137" t="s">
        <v>216</v>
      </c>
      <c r="E1372">
        <v>1996</v>
      </c>
      <c r="F1372">
        <v>2</v>
      </c>
      <c r="G1372">
        <v>11</v>
      </c>
      <c r="H1372">
        <v>35.049531402439023</v>
      </c>
      <c r="I1372" t="s">
        <v>17</v>
      </c>
      <c r="J1372" s="14" t="s">
        <v>17</v>
      </c>
      <c r="K1372" s="14" t="s">
        <v>17</v>
      </c>
      <c r="L1372" s="14" t="s">
        <v>17</v>
      </c>
      <c r="M1372" s="14" t="s">
        <v>17</v>
      </c>
      <c r="N1372" s="14" t="s">
        <v>17</v>
      </c>
      <c r="O1372" s="14" t="s">
        <v>17</v>
      </c>
      <c r="P1372" s="14" t="s">
        <v>17</v>
      </c>
      <c r="Q1372" s="14" t="s">
        <v>17</v>
      </c>
      <c r="R1372" s="14" t="s">
        <v>17</v>
      </c>
      <c r="S1372" s="14" t="s">
        <v>17</v>
      </c>
      <c r="X1372" s="14" t="s">
        <v>17</v>
      </c>
      <c r="Y1372" s="14" t="s">
        <v>17</v>
      </c>
      <c r="AD1372" s="14" t="s">
        <v>17</v>
      </c>
    </row>
    <row r="1373" spans="1:30" x14ac:dyDescent="0.2">
      <c r="A1373" t="s">
        <v>143</v>
      </c>
      <c r="B1373" t="s">
        <v>127</v>
      </c>
      <c r="C1373" s="155">
        <v>34982</v>
      </c>
      <c r="D1373" s="137" t="s">
        <v>216</v>
      </c>
      <c r="E1373">
        <v>1996</v>
      </c>
      <c r="F1373">
        <v>2</v>
      </c>
      <c r="G1373">
        <v>12</v>
      </c>
      <c r="H1373">
        <v>39.614643750000006</v>
      </c>
      <c r="I1373" t="s">
        <v>17</v>
      </c>
      <c r="J1373" s="14" t="s">
        <v>17</v>
      </c>
      <c r="K1373" s="14" t="s">
        <v>17</v>
      </c>
      <c r="L1373" s="14" t="s">
        <v>17</v>
      </c>
      <c r="M1373" s="14" t="s">
        <v>17</v>
      </c>
      <c r="N1373" s="14" t="s">
        <v>17</v>
      </c>
      <c r="O1373" s="14" t="s">
        <v>17</v>
      </c>
      <c r="P1373" s="14" t="s">
        <v>17</v>
      </c>
      <c r="Q1373" s="14" t="s">
        <v>17</v>
      </c>
      <c r="R1373" s="14" t="s">
        <v>17</v>
      </c>
      <c r="S1373" s="14" t="s">
        <v>17</v>
      </c>
      <c r="X1373" s="14" t="s">
        <v>17</v>
      </c>
      <c r="Y1373" s="14" t="s">
        <v>17</v>
      </c>
      <c r="AD1373" s="14" t="s">
        <v>17</v>
      </c>
    </row>
    <row r="1374" spans="1:30" x14ac:dyDescent="0.2">
      <c r="A1374" t="s">
        <v>143</v>
      </c>
      <c r="B1374" t="s">
        <v>127</v>
      </c>
      <c r="C1374" s="155">
        <v>34982</v>
      </c>
      <c r="D1374" s="137" t="s">
        <v>216</v>
      </c>
      <c r="E1374">
        <v>1996</v>
      </c>
      <c r="F1374">
        <v>2</v>
      </c>
      <c r="G1374">
        <v>13</v>
      </c>
      <c r="H1374">
        <v>40.665609908536581</v>
      </c>
      <c r="I1374" t="s">
        <v>17</v>
      </c>
      <c r="J1374" s="14" t="s">
        <v>17</v>
      </c>
      <c r="K1374" s="14" t="s">
        <v>17</v>
      </c>
      <c r="L1374" s="14" t="s">
        <v>17</v>
      </c>
      <c r="M1374" s="14" t="s">
        <v>17</v>
      </c>
      <c r="N1374" s="14" t="s">
        <v>17</v>
      </c>
      <c r="O1374" s="14" t="s">
        <v>17</v>
      </c>
      <c r="P1374" s="14" t="s">
        <v>17</v>
      </c>
      <c r="Q1374" s="14" t="s">
        <v>17</v>
      </c>
      <c r="R1374" s="14" t="s">
        <v>17</v>
      </c>
      <c r="S1374" s="14" t="s">
        <v>17</v>
      </c>
      <c r="X1374" s="14" t="s">
        <v>17</v>
      </c>
      <c r="Y1374" s="14" t="s">
        <v>17</v>
      </c>
      <c r="AD1374" s="14" t="s">
        <v>17</v>
      </c>
    </row>
    <row r="1375" spans="1:30" x14ac:dyDescent="0.2">
      <c r="A1375" t="s">
        <v>143</v>
      </c>
      <c r="B1375" t="s">
        <v>127</v>
      </c>
      <c r="C1375" s="155">
        <v>34982</v>
      </c>
      <c r="D1375" s="137" t="s">
        <v>216</v>
      </c>
      <c r="E1375">
        <v>1996</v>
      </c>
      <c r="F1375">
        <v>2</v>
      </c>
      <c r="G1375">
        <v>14</v>
      </c>
      <c r="H1375">
        <v>37.580515701219511</v>
      </c>
      <c r="I1375" t="s">
        <v>17</v>
      </c>
      <c r="J1375" s="14" t="s">
        <v>17</v>
      </c>
      <c r="K1375" s="14" t="s">
        <v>17</v>
      </c>
      <c r="L1375" s="14" t="s">
        <v>17</v>
      </c>
      <c r="M1375" s="14" t="s">
        <v>17</v>
      </c>
      <c r="N1375" s="14" t="s">
        <v>17</v>
      </c>
      <c r="O1375" s="14" t="s">
        <v>17</v>
      </c>
      <c r="P1375" s="14" t="s">
        <v>17</v>
      </c>
      <c r="Q1375" s="14" t="s">
        <v>17</v>
      </c>
      <c r="R1375" s="14" t="s">
        <v>17</v>
      </c>
      <c r="S1375" s="14" t="s">
        <v>17</v>
      </c>
      <c r="X1375" s="14" t="s">
        <v>17</v>
      </c>
      <c r="Y1375" s="14" t="s">
        <v>17</v>
      </c>
      <c r="AD1375" s="14" t="s">
        <v>17</v>
      </c>
    </row>
    <row r="1376" spans="1:30" x14ac:dyDescent="0.2">
      <c r="A1376" t="s">
        <v>143</v>
      </c>
      <c r="B1376" t="s">
        <v>127</v>
      </c>
      <c r="C1376" s="155">
        <v>34982</v>
      </c>
      <c r="D1376" s="137" t="s">
        <v>216</v>
      </c>
      <c r="E1376">
        <v>1996</v>
      </c>
      <c r="F1376">
        <v>3</v>
      </c>
      <c r="G1376">
        <v>1</v>
      </c>
      <c r="H1376">
        <v>15.762610975609755</v>
      </c>
      <c r="I1376" t="s">
        <v>17</v>
      </c>
      <c r="J1376" s="14" t="s">
        <v>17</v>
      </c>
      <c r="K1376" s="14" t="s">
        <v>17</v>
      </c>
      <c r="L1376" s="14">
        <v>5.37</v>
      </c>
      <c r="M1376" s="14">
        <v>17.78</v>
      </c>
      <c r="N1376" s="14">
        <v>28.401650000000004</v>
      </c>
      <c r="O1376" s="14">
        <v>443</v>
      </c>
      <c r="P1376" s="177">
        <v>8.439104E-2</v>
      </c>
      <c r="Q1376" s="14">
        <v>0.74985020000000002</v>
      </c>
      <c r="R1376" s="14" t="s">
        <v>17</v>
      </c>
      <c r="S1376" s="14" t="s">
        <v>17</v>
      </c>
      <c r="X1376" s="14" t="s">
        <v>17</v>
      </c>
      <c r="Y1376" s="14" t="s">
        <v>17</v>
      </c>
      <c r="AD1376" s="14" t="s">
        <v>17</v>
      </c>
    </row>
    <row r="1377" spans="1:30" x14ac:dyDescent="0.2">
      <c r="A1377" t="s">
        <v>143</v>
      </c>
      <c r="B1377" t="s">
        <v>127</v>
      </c>
      <c r="C1377" s="155">
        <v>34982</v>
      </c>
      <c r="D1377" s="137" t="s">
        <v>216</v>
      </c>
      <c r="E1377">
        <v>1996</v>
      </c>
      <c r="F1377">
        <v>3</v>
      </c>
      <c r="G1377">
        <v>2</v>
      </c>
      <c r="H1377">
        <v>20.203772103658533</v>
      </c>
      <c r="I1377">
        <v>2.3451810000000002</v>
      </c>
      <c r="J1377" s="14" t="s">
        <v>17</v>
      </c>
      <c r="K1377" s="14" t="s">
        <v>17</v>
      </c>
      <c r="L1377" s="14">
        <v>5.52</v>
      </c>
      <c r="M1377" s="14">
        <v>19.259</v>
      </c>
      <c r="N1377" s="14">
        <v>68.398440000000008</v>
      </c>
      <c r="O1377" s="14">
        <v>501</v>
      </c>
      <c r="P1377" s="177">
        <v>8.0539780000000005E-2</v>
      </c>
      <c r="Q1377" s="14">
        <v>0.77285009999999998</v>
      </c>
      <c r="R1377" s="14" t="s">
        <v>17</v>
      </c>
      <c r="S1377" s="14" t="s">
        <v>17</v>
      </c>
      <c r="X1377" s="14" t="s">
        <v>17</v>
      </c>
      <c r="Y1377" s="14" t="s">
        <v>17</v>
      </c>
      <c r="AD1377" s="14" t="s">
        <v>17</v>
      </c>
    </row>
    <row r="1378" spans="1:30" x14ac:dyDescent="0.2">
      <c r="A1378" t="s">
        <v>143</v>
      </c>
      <c r="B1378" t="s">
        <v>127</v>
      </c>
      <c r="C1378" s="155">
        <v>34982</v>
      </c>
      <c r="D1378" s="137" t="s">
        <v>216</v>
      </c>
      <c r="E1378">
        <v>1996</v>
      </c>
      <c r="F1378">
        <v>3</v>
      </c>
      <c r="G1378">
        <v>3</v>
      </c>
      <c r="H1378">
        <v>26.678360365853656</v>
      </c>
      <c r="I1378">
        <v>2.4739409999999999</v>
      </c>
      <c r="J1378" s="14" t="s">
        <v>17</v>
      </c>
      <c r="K1378" s="14" t="s">
        <v>17</v>
      </c>
      <c r="L1378" s="14">
        <v>5.26</v>
      </c>
      <c r="M1378" s="14">
        <v>17.166</v>
      </c>
      <c r="N1378" s="14">
        <v>102.39035000000001</v>
      </c>
      <c r="O1378" s="14">
        <v>441</v>
      </c>
      <c r="P1378" s="177">
        <v>8.286905E-2</v>
      </c>
      <c r="Q1378" s="14">
        <v>0.82507399999999997</v>
      </c>
      <c r="R1378" s="14" t="s">
        <v>17</v>
      </c>
      <c r="S1378" s="14" t="s">
        <v>17</v>
      </c>
      <c r="X1378" s="14" t="s">
        <v>17</v>
      </c>
      <c r="Y1378" s="14" t="s">
        <v>17</v>
      </c>
      <c r="AD1378" s="14" t="s">
        <v>17</v>
      </c>
    </row>
    <row r="1379" spans="1:30" x14ac:dyDescent="0.2">
      <c r="A1379" t="s">
        <v>143</v>
      </c>
      <c r="B1379" t="s">
        <v>127</v>
      </c>
      <c r="C1379" s="155">
        <v>34982</v>
      </c>
      <c r="D1379" s="137" t="s">
        <v>216</v>
      </c>
      <c r="E1379">
        <v>1996</v>
      </c>
      <c r="F1379">
        <v>3</v>
      </c>
      <c r="G1379">
        <v>4</v>
      </c>
      <c r="H1379">
        <v>34.953063414634144</v>
      </c>
      <c r="I1379">
        <v>2.6654059999999999</v>
      </c>
      <c r="J1379" s="14" t="s">
        <v>17</v>
      </c>
      <c r="K1379" s="14" t="s">
        <v>17</v>
      </c>
      <c r="L1379" s="14">
        <v>5.14</v>
      </c>
      <c r="M1379" s="14">
        <v>22.91</v>
      </c>
      <c r="N1379" s="14">
        <v>102.49758</v>
      </c>
      <c r="O1379" s="14">
        <v>431</v>
      </c>
      <c r="P1379" s="177">
        <v>9.7420720000000002E-2</v>
      </c>
      <c r="Q1379" s="14">
        <v>0.87558950000000002</v>
      </c>
      <c r="R1379" s="14" t="s">
        <v>17</v>
      </c>
      <c r="S1379" s="14" t="s">
        <v>17</v>
      </c>
      <c r="X1379" s="14" t="s">
        <v>17</v>
      </c>
      <c r="Y1379" s="14" t="s">
        <v>17</v>
      </c>
      <c r="AD1379" s="14" t="s">
        <v>17</v>
      </c>
    </row>
    <row r="1380" spans="1:30" x14ac:dyDescent="0.2">
      <c r="A1380" t="s">
        <v>143</v>
      </c>
      <c r="B1380" t="s">
        <v>127</v>
      </c>
      <c r="C1380" s="155">
        <v>34982</v>
      </c>
      <c r="D1380" s="137" t="s">
        <v>216</v>
      </c>
      <c r="E1380">
        <v>1996</v>
      </c>
      <c r="F1380">
        <v>3</v>
      </c>
      <c r="G1380">
        <v>5</v>
      </c>
      <c r="H1380">
        <v>26.662165548780482</v>
      </c>
      <c r="I1380">
        <v>3.1484580000000002</v>
      </c>
      <c r="J1380" s="14" t="s">
        <v>17</v>
      </c>
      <c r="K1380" s="14" t="s">
        <v>17</v>
      </c>
      <c r="L1380" s="14">
        <v>5.15</v>
      </c>
      <c r="M1380" s="14">
        <v>24.428999999999998</v>
      </c>
      <c r="N1380" s="14">
        <v>103.35542000000001</v>
      </c>
      <c r="O1380" s="14">
        <v>446</v>
      </c>
      <c r="P1380" s="177">
        <v>8.9071839999999999E-2</v>
      </c>
      <c r="Q1380" s="14">
        <v>0.88061109999999998</v>
      </c>
      <c r="R1380" s="14" t="s">
        <v>17</v>
      </c>
      <c r="S1380" s="14" t="s">
        <v>17</v>
      </c>
      <c r="X1380" s="14" t="s">
        <v>17</v>
      </c>
      <c r="Y1380" s="14" t="s">
        <v>17</v>
      </c>
      <c r="AD1380" s="14" t="s">
        <v>17</v>
      </c>
    </row>
    <row r="1381" spans="1:30" x14ac:dyDescent="0.2">
      <c r="A1381" t="s">
        <v>143</v>
      </c>
      <c r="B1381" t="s">
        <v>127</v>
      </c>
      <c r="C1381" s="155">
        <v>34982</v>
      </c>
      <c r="D1381" s="137" t="s">
        <v>216</v>
      </c>
      <c r="E1381">
        <v>1996</v>
      </c>
      <c r="F1381">
        <v>3</v>
      </c>
      <c r="G1381">
        <v>6</v>
      </c>
      <c r="H1381">
        <v>36.942628048780485</v>
      </c>
      <c r="I1381">
        <v>2.9471229999999999</v>
      </c>
      <c r="J1381" s="14" t="s">
        <v>17</v>
      </c>
      <c r="K1381" s="14" t="s">
        <v>17</v>
      </c>
      <c r="L1381" s="14">
        <v>5.04</v>
      </c>
      <c r="M1381" s="14">
        <v>24.605</v>
      </c>
      <c r="N1381" s="14">
        <v>76.440690000000004</v>
      </c>
      <c r="O1381" s="14">
        <v>408</v>
      </c>
      <c r="P1381" s="14">
        <v>0.1015588</v>
      </c>
      <c r="Q1381" s="14">
        <v>0.87681940000000003</v>
      </c>
      <c r="R1381" s="14" t="s">
        <v>17</v>
      </c>
      <c r="S1381" s="14" t="s">
        <v>17</v>
      </c>
      <c r="X1381" s="14" t="s">
        <v>17</v>
      </c>
      <c r="Y1381" s="14" t="s">
        <v>17</v>
      </c>
      <c r="AD1381" s="14" t="s">
        <v>17</v>
      </c>
    </row>
    <row r="1382" spans="1:30" x14ac:dyDescent="0.2">
      <c r="A1382" t="s">
        <v>143</v>
      </c>
      <c r="B1382" t="s">
        <v>127</v>
      </c>
      <c r="C1382" s="155">
        <v>34982</v>
      </c>
      <c r="D1382" s="137" t="s">
        <v>216</v>
      </c>
      <c r="E1382">
        <v>1996</v>
      </c>
      <c r="F1382">
        <v>3</v>
      </c>
      <c r="G1382">
        <v>7</v>
      </c>
      <c r="H1382">
        <v>40.004592073170734</v>
      </c>
      <c r="I1382">
        <v>2.9236300000000002</v>
      </c>
      <c r="J1382" s="14" t="s">
        <v>17</v>
      </c>
      <c r="K1382" s="14" t="s">
        <v>17</v>
      </c>
      <c r="L1382" s="14">
        <v>4.97</v>
      </c>
      <c r="M1382" s="14">
        <v>33.328000000000003</v>
      </c>
      <c r="N1382" s="14">
        <v>81.480500000000006</v>
      </c>
      <c r="O1382" s="14">
        <v>417</v>
      </c>
      <c r="P1382" s="177">
        <v>8.3793720000000002E-2</v>
      </c>
      <c r="Q1382" s="14">
        <v>0.83925839999999996</v>
      </c>
      <c r="R1382" s="14" t="s">
        <v>17</v>
      </c>
      <c r="S1382" s="14" t="s">
        <v>17</v>
      </c>
      <c r="X1382" s="14" t="s">
        <v>17</v>
      </c>
      <c r="Y1382" s="14" t="s">
        <v>17</v>
      </c>
      <c r="AD1382" s="14" t="s">
        <v>17</v>
      </c>
    </row>
    <row r="1383" spans="1:30" x14ac:dyDescent="0.2">
      <c r="A1383" t="s">
        <v>143</v>
      </c>
      <c r="B1383" t="s">
        <v>127</v>
      </c>
      <c r="C1383" s="155">
        <v>34982</v>
      </c>
      <c r="D1383" s="137" t="s">
        <v>216</v>
      </c>
      <c r="E1383">
        <v>1996</v>
      </c>
      <c r="F1383">
        <v>3</v>
      </c>
      <c r="G1383">
        <v>8</v>
      </c>
      <c r="H1383">
        <v>39.847218292682925</v>
      </c>
      <c r="I1383" t="s">
        <v>17</v>
      </c>
      <c r="J1383" s="14" t="s">
        <v>17</v>
      </c>
      <c r="K1383" s="14" t="s">
        <v>17</v>
      </c>
      <c r="L1383" s="14" t="s">
        <v>17</v>
      </c>
      <c r="M1383" s="14" t="s">
        <v>17</v>
      </c>
      <c r="N1383" s="14" t="s">
        <v>17</v>
      </c>
      <c r="O1383" s="14" t="s">
        <v>17</v>
      </c>
      <c r="P1383" s="14" t="s">
        <v>17</v>
      </c>
      <c r="Q1383" s="14" t="s">
        <v>17</v>
      </c>
      <c r="R1383" s="14" t="s">
        <v>17</v>
      </c>
      <c r="S1383" s="14" t="s">
        <v>17</v>
      </c>
      <c r="X1383" s="14" t="s">
        <v>17</v>
      </c>
      <c r="Y1383" s="14" t="s">
        <v>17</v>
      </c>
      <c r="AD1383" s="14" t="s">
        <v>17</v>
      </c>
    </row>
    <row r="1384" spans="1:30" x14ac:dyDescent="0.2">
      <c r="A1384" t="s">
        <v>143</v>
      </c>
      <c r="B1384" t="s">
        <v>127</v>
      </c>
      <c r="C1384" s="155">
        <v>34982</v>
      </c>
      <c r="D1384" s="137" t="s">
        <v>216</v>
      </c>
      <c r="E1384">
        <v>1996</v>
      </c>
      <c r="F1384">
        <v>3</v>
      </c>
      <c r="G1384">
        <v>9</v>
      </c>
      <c r="H1384">
        <v>27.353082926829266</v>
      </c>
      <c r="I1384" t="s">
        <v>17</v>
      </c>
      <c r="J1384" s="14" t="s">
        <v>17</v>
      </c>
      <c r="K1384" s="14" t="s">
        <v>17</v>
      </c>
      <c r="L1384" s="14" t="s">
        <v>17</v>
      </c>
      <c r="M1384" s="14" t="s">
        <v>17</v>
      </c>
      <c r="N1384" s="14" t="s">
        <v>17</v>
      </c>
      <c r="O1384" s="14" t="s">
        <v>17</v>
      </c>
      <c r="P1384" s="14" t="s">
        <v>17</v>
      </c>
      <c r="Q1384" s="14" t="s">
        <v>17</v>
      </c>
      <c r="R1384" s="14" t="s">
        <v>17</v>
      </c>
      <c r="S1384" s="14" t="s">
        <v>17</v>
      </c>
      <c r="X1384" s="14" t="s">
        <v>17</v>
      </c>
      <c r="Y1384" s="14" t="s">
        <v>17</v>
      </c>
      <c r="AD1384" s="14" t="s">
        <v>17</v>
      </c>
    </row>
    <row r="1385" spans="1:30" x14ac:dyDescent="0.2">
      <c r="A1385" t="s">
        <v>143</v>
      </c>
      <c r="B1385" t="s">
        <v>127</v>
      </c>
      <c r="C1385" s="155">
        <v>34982</v>
      </c>
      <c r="D1385" s="137" t="s">
        <v>216</v>
      </c>
      <c r="E1385">
        <v>1996</v>
      </c>
      <c r="F1385">
        <v>3</v>
      </c>
      <c r="G1385">
        <v>10</v>
      </c>
      <c r="H1385">
        <v>40.815365853658541</v>
      </c>
      <c r="I1385" t="s">
        <v>17</v>
      </c>
      <c r="J1385" s="14" t="s">
        <v>17</v>
      </c>
      <c r="K1385" s="14" t="s">
        <v>17</v>
      </c>
      <c r="L1385" s="14" t="s">
        <v>17</v>
      </c>
      <c r="M1385" s="14" t="s">
        <v>17</v>
      </c>
      <c r="N1385" s="14" t="s">
        <v>17</v>
      </c>
      <c r="O1385" s="14" t="s">
        <v>17</v>
      </c>
      <c r="P1385" s="14" t="s">
        <v>17</v>
      </c>
      <c r="Q1385" s="14" t="s">
        <v>17</v>
      </c>
      <c r="R1385" s="14" t="s">
        <v>17</v>
      </c>
      <c r="S1385" s="14" t="s">
        <v>17</v>
      </c>
      <c r="X1385" s="14" t="s">
        <v>17</v>
      </c>
      <c r="Y1385" s="14" t="s">
        <v>17</v>
      </c>
      <c r="AD1385" s="14" t="s">
        <v>17</v>
      </c>
    </row>
    <row r="1386" spans="1:30" x14ac:dyDescent="0.2">
      <c r="A1386" t="s">
        <v>143</v>
      </c>
      <c r="B1386" t="s">
        <v>127</v>
      </c>
      <c r="C1386" s="155">
        <v>34982</v>
      </c>
      <c r="D1386" s="137" t="s">
        <v>216</v>
      </c>
      <c r="E1386">
        <v>1996</v>
      </c>
      <c r="F1386">
        <v>3</v>
      </c>
      <c r="G1386">
        <v>11</v>
      </c>
      <c r="H1386">
        <v>42.058198170731721</v>
      </c>
      <c r="I1386" t="s">
        <v>17</v>
      </c>
      <c r="J1386" s="14" t="s">
        <v>17</v>
      </c>
      <c r="K1386" s="14" t="s">
        <v>17</v>
      </c>
      <c r="L1386" s="14" t="s">
        <v>17</v>
      </c>
      <c r="M1386" s="14" t="s">
        <v>17</v>
      </c>
      <c r="N1386" s="14" t="s">
        <v>17</v>
      </c>
      <c r="O1386" s="14" t="s">
        <v>17</v>
      </c>
      <c r="P1386" s="14" t="s">
        <v>17</v>
      </c>
      <c r="Q1386" s="14" t="s">
        <v>17</v>
      </c>
      <c r="R1386" s="14" t="s">
        <v>17</v>
      </c>
      <c r="S1386" s="14" t="s">
        <v>17</v>
      </c>
      <c r="X1386" s="14" t="s">
        <v>17</v>
      </c>
      <c r="Y1386" s="14" t="s">
        <v>17</v>
      </c>
      <c r="AD1386" s="14" t="s">
        <v>17</v>
      </c>
    </row>
    <row r="1387" spans="1:30" x14ac:dyDescent="0.2">
      <c r="A1387" t="s">
        <v>143</v>
      </c>
      <c r="B1387" t="s">
        <v>127</v>
      </c>
      <c r="C1387" s="155">
        <v>34982</v>
      </c>
      <c r="D1387" s="137" t="s">
        <v>216</v>
      </c>
      <c r="E1387">
        <v>1996</v>
      </c>
      <c r="F1387">
        <v>3</v>
      </c>
      <c r="G1387">
        <v>12</v>
      </c>
      <c r="H1387">
        <v>25.88265625</v>
      </c>
      <c r="I1387" t="s">
        <v>17</v>
      </c>
      <c r="J1387" s="14" t="s">
        <v>17</v>
      </c>
      <c r="K1387" s="14" t="s">
        <v>17</v>
      </c>
      <c r="L1387" s="14" t="s">
        <v>17</v>
      </c>
      <c r="M1387" s="14" t="s">
        <v>17</v>
      </c>
      <c r="N1387" s="14" t="s">
        <v>17</v>
      </c>
      <c r="O1387" s="14" t="s">
        <v>17</v>
      </c>
      <c r="P1387" s="14" t="s">
        <v>17</v>
      </c>
      <c r="Q1387" s="14" t="s">
        <v>17</v>
      </c>
      <c r="R1387" s="14" t="s">
        <v>17</v>
      </c>
      <c r="S1387" s="14" t="s">
        <v>17</v>
      </c>
      <c r="X1387" s="14" t="s">
        <v>17</v>
      </c>
      <c r="Y1387" s="14" t="s">
        <v>17</v>
      </c>
      <c r="AD1387" s="14" t="s">
        <v>17</v>
      </c>
    </row>
    <row r="1388" spans="1:30" x14ac:dyDescent="0.2">
      <c r="A1388" t="s">
        <v>143</v>
      </c>
      <c r="B1388" t="s">
        <v>127</v>
      </c>
      <c r="C1388" s="155">
        <v>34982</v>
      </c>
      <c r="D1388" s="137" t="s">
        <v>216</v>
      </c>
      <c r="E1388">
        <v>1996</v>
      </c>
      <c r="F1388">
        <v>3</v>
      </c>
      <c r="G1388">
        <v>13</v>
      </c>
      <c r="H1388">
        <v>24.298164939024389</v>
      </c>
      <c r="I1388" t="s">
        <v>17</v>
      </c>
      <c r="J1388" s="14" t="s">
        <v>17</v>
      </c>
      <c r="K1388" s="14" t="s">
        <v>17</v>
      </c>
      <c r="L1388" s="14" t="s">
        <v>17</v>
      </c>
      <c r="M1388" s="14" t="s">
        <v>17</v>
      </c>
      <c r="N1388" s="14" t="s">
        <v>17</v>
      </c>
      <c r="O1388" s="14" t="s">
        <v>17</v>
      </c>
      <c r="P1388" s="14" t="s">
        <v>17</v>
      </c>
      <c r="Q1388" s="14" t="s">
        <v>17</v>
      </c>
      <c r="R1388" s="14" t="s">
        <v>17</v>
      </c>
      <c r="S1388" s="14" t="s">
        <v>17</v>
      </c>
      <c r="X1388" s="14" t="s">
        <v>17</v>
      </c>
      <c r="Y1388" s="14" t="s">
        <v>17</v>
      </c>
      <c r="AD1388" s="14" t="s">
        <v>17</v>
      </c>
    </row>
    <row r="1389" spans="1:30" x14ac:dyDescent="0.2">
      <c r="A1389" t="s">
        <v>143</v>
      </c>
      <c r="B1389" t="s">
        <v>127</v>
      </c>
      <c r="C1389" s="155">
        <v>34982</v>
      </c>
      <c r="D1389" s="137" t="s">
        <v>216</v>
      </c>
      <c r="E1389">
        <v>1996</v>
      </c>
      <c r="F1389">
        <v>3</v>
      </c>
      <c r="G1389">
        <v>14</v>
      </c>
      <c r="H1389">
        <v>17.39389756097561</v>
      </c>
      <c r="I1389" t="s">
        <v>17</v>
      </c>
      <c r="J1389" s="14" t="s">
        <v>17</v>
      </c>
      <c r="K1389" s="14" t="s">
        <v>17</v>
      </c>
      <c r="L1389" s="14" t="s">
        <v>17</v>
      </c>
      <c r="M1389" s="14" t="s">
        <v>17</v>
      </c>
      <c r="N1389" s="14" t="s">
        <v>17</v>
      </c>
      <c r="O1389" s="14" t="s">
        <v>17</v>
      </c>
      <c r="P1389" s="14" t="s">
        <v>17</v>
      </c>
      <c r="Q1389" s="14" t="s">
        <v>17</v>
      </c>
      <c r="R1389" s="14" t="s">
        <v>17</v>
      </c>
      <c r="S1389" s="14" t="s">
        <v>17</v>
      </c>
      <c r="X1389" s="14" t="s">
        <v>17</v>
      </c>
      <c r="Y1389" s="14" t="s">
        <v>17</v>
      </c>
      <c r="AD1389" s="14" t="s">
        <v>17</v>
      </c>
    </row>
    <row r="1390" spans="1:30" x14ac:dyDescent="0.2">
      <c r="A1390" t="s">
        <v>143</v>
      </c>
      <c r="B1390" t="s">
        <v>127</v>
      </c>
      <c r="C1390" s="155">
        <v>34982</v>
      </c>
      <c r="D1390" s="137" t="s">
        <v>216</v>
      </c>
      <c r="E1390">
        <v>1996</v>
      </c>
      <c r="F1390">
        <v>4</v>
      </c>
      <c r="G1390">
        <v>1</v>
      </c>
      <c r="H1390">
        <v>21.261120274390244</v>
      </c>
      <c r="I1390" t="s">
        <v>17</v>
      </c>
      <c r="J1390" s="14" t="s">
        <v>17</v>
      </c>
      <c r="K1390" s="14" t="s">
        <v>17</v>
      </c>
      <c r="L1390" s="14">
        <v>5.48</v>
      </c>
      <c r="M1390" s="14">
        <v>13.33</v>
      </c>
      <c r="N1390" s="14">
        <v>35.693290000000005</v>
      </c>
      <c r="O1390" s="14">
        <v>385</v>
      </c>
      <c r="P1390" s="177">
        <v>7.4738949999999998E-2</v>
      </c>
      <c r="Q1390" s="14">
        <v>0.73548020000000003</v>
      </c>
      <c r="R1390" s="14" t="s">
        <v>17</v>
      </c>
      <c r="S1390" s="14" t="s">
        <v>17</v>
      </c>
      <c r="X1390" s="14" t="s">
        <v>17</v>
      </c>
      <c r="Y1390" s="14" t="s">
        <v>17</v>
      </c>
      <c r="AD1390" s="14" t="s">
        <v>17</v>
      </c>
    </row>
    <row r="1391" spans="1:30" x14ac:dyDescent="0.2">
      <c r="A1391" t="s">
        <v>143</v>
      </c>
      <c r="B1391" t="s">
        <v>127</v>
      </c>
      <c r="C1391" s="155">
        <v>34982</v>
      </c>
      <c r="D1391" s="137" t="s">
        <v>216</v>
      </c>
      <c r="E1391">
        <v>1996</v>
      </c>
      <c r="F1391">
        <v>4</v>
      </c>
      <c r="G1391">
        <v>2</v>
      </c>
      <c r="H1391">
        <v>23.008445121951219</v>
      </c>
      <c r="I1391">
        <v>2.384592</v>
      </c>
      <c r="J1391" s="14" t="s">
        <v>17</v>
      </c>
      <c r="K1391" s="14" t="s">
        <v>17</v>
      </c>
      <c r="L1391" s="14">
        <v>5.72</v>
      </c>
      <c r="M1391" s="14">
        <v>8.1010000000000009</v>
      </c>
      <c r="N1391" s="14">
        <v>86.949230000000014</v>
      </c>
      <c r="O1391" s="14">
        <v>448</v>
      </c>
      <c r="P1391" s="177">
        <v>7.4615860000000006E-2</v>
      </c>
      <c r="Q1391" s="14">
        <v>0.70210430000000001</v>
      </c>
      <c r="R1391" s="14" t="s">
        <v>17</v>
      </c>
      <c r="S1391" s="14" t="s">
        <v>17</v>
      </c>
      <c r="X1391" s="14" t="s">
        <v>17</v>
      </c>
      <c r="Y1391" s="14" t="s">
        <v>17</v>
      </c>
      <c r="AD1391" s="14" t="s">
        <v>17</v>
      </c>
    </row>
    <row r="1392" spans="1:30" x14ac:dyDescent="0.2">
      <c r="A1392" t="s">
        <v>143</v>
      </c>
      <c r="B1392" t="s">
        <v>127</v>
      </c>
      <c r="C1392" s="155">
        <v>34982</v>
      </c>
      <c r="D1392" s="137" t="s">
        <v>216</v>
      </c>
      <c r="E1392">
        <v>1996</v>
      </c>
      <c r="F1392">
        <v>4</v>
      </c>
      <c r="G1392">
        <v>3</v>
      </c>
      <c r="H1392">
        <v>24.300267682926826</v>
      </c>
      <c r="I1392">
        <v>2.4303840000000001</v>
      </c>
      <c r="J1392" s="14" t="s">
        <v>17</v>
      </c>
      <c r="K1392" s="14" t="s">
        <v>17</v>
      </c>
      <c r="L1392" s="14">
        <v>5.41</v>
      </c>
      <c r="M1392" s="14">
        <v>12.728</v>
      </c>
      <c r="N1392" s="14">
        <v>86.413080000000022</v>
      </c>
      <c r="O1392" s="14">
        <v>384</v>
      </c>
      <c r="P1392" s="177">
        <v>7.3457140000000004E-2</v>
      </c>
      <c r="Q1392" s="14">
        <v>0.74107489999999998</v>
      </c>
      <c r="R1392" s="14" t="s">
        <v>17</v>
      </c>
      <c r="S1392" s="14" t="s">
        <v>17</v>
      </c>
      <c r="X1392" s="14" t="s">
        <v>17</v>
      </c>
      <c r="Y1392" s="14" t="s">
        <v>17</v>
      </c>
      <c r="AD1392" s="14" t="s">
        <v>17</v>
      </c>
    </row>
    <row r="1393" spans="1:30" x14ac:dyDescent="0.2">
      <c r="A1393" t="s">
        <v>143</v>
      </c>
      <c r="B1393" t="s">
        <v>127</v>
      </c>
      <c r="C1393" s="155">
        <v>34982</v>
      </c>
      <c r="D1393" s="137" t="s">
        <v>216</v>
      </c>
      <c r="E1393">
        <v>1996</v>
      </c>
      <c r="F1393">
        <v>4</v>
      </c>
      <c r="G1393">
        <v>4</v>
      </c>
      <c r="H1393">
        <v>32.205846951219513</v>
      </c>
      <c r="I1393">
        <v>2.4646499999999998</v>
      </c>
      <c r="J1393" s="14" t="s">
        <v>17</v>
      </c>
      <c r="K1393" s="14" t="s">
        <v>17</v>
      </c>
      <c r="L1393" s="14">
        <v>5.52</v>
      </c>
      <c r="M1393" s="14">
        <v>10.035</v>
      </c>
      <c r="N1393" s="14">
        <v>76.440690000000004</v>
      </c>
      <c r="O1393" s="14">
        <v>416</v>
      </c>
      <c r="P1393" s="177">
        <v>9.233036E-2</v>
      </c>
      <c r="Q1393" s="14">
        <v>0.71474530000000003</v>
      </c>
      <c r="R1393" s="14" t="s">
        <v>17</v>
      </c>
      <c r="S1393" s="14" t="s">
        <v>17</v>
      </c>
      <c r="X1393" s="14" t="s">
        <v>17</v>
      </c>
      <c r="Y1393" s="14" t="s">
        <v>17</v>
      </c>
      <c r="AD1393" s="14" t="s">
        <v>17</v>
      </c>
    </row>
    <row r="1394" spans="1:30" x14ac:dyDescent="0.2">
      <c r="A1394" t="s">
        <v>143</v>
      </c>
      <c r="B1394" t="s">
        <v>127</v>
      </c>
      <c r="C1394" s="155">
        <v>34982</v>
      </c>
      <c r="D1394" s="137" t="s">
        <v>216</v>
      </c>
      <c r="E1394">
        <v>1996</v>
      </c>
      <c r="F1394">
        <v>4</v>
      </c>
      <c r="G1394">
        <v>5</v>
      </c>
      <c r="H1394">
        <v>15.957649695121951</v>
      </c>
      <c r="I1394">
        <v>2.661035</v>
      </c>
      <c r="J1394" s="14" t="s">
        <v>17</v>
      </c>
      <c r="K1394" s="14" t="s">
        <v>17</v>
      </c>
      <c r="L1394" s="14">
        <v>5.15</v>
      </c>
      <c r="M1394" s="14">
        <v>17.998999999999999</v>
      </c>
      <c r="N1394" s="14">
        <v>99.495140000000006</v>
      </c>
      <c r="O1394" s="14">
        <v>444</v>
      </c>
      <c r="P1394" s="177">
        <v>7.5830190000000006E-2</v>
      </c>
      <c r="Q1394" s="14">
        <v>0.80529919999999999</v>
      </c>
      <c r="R1394" s="14" t="s">
        <v>17</v>
      </c>
      <c r="S1394" s="14" t="s">
        <v>17</v>
      </c>
      <c r="X1394" s="14" t="s">
        <v>17</v>
      </c>
      <c r="Y1394" s="14" t="s">
        <v>17</v>
      </c>
      <c r="AD1394" s="14" t="s">
        <v>17</v>
      </c>
    </row>
    <row r="1395" spans="1:30" x14ac:dyDescent="0.2">
      <c r="A1395" t="s">
        <v>143</v>
      </c>
      <c r="B1395" t="s">
        <v>127</v>
      </c>
      <c r="C1395" s="155">
        <v>34982</v>
      </c>
      <c r="D1395" s="137" t="s">
        <v>216</v>
      </c>
      <c r="E1395">
        <v>1996</v>
      </c>
      <c r="F1395">
        <v>4</v>
      </c>
      <c r="G1395">
        <v>6</v>
      </c>
      <c r="H1395">
        <v>35.986137804878048</v>
      </c>
      <c r="I1395">
        <v>2.8482050000000001</v>
      </c>
      <c r="J1395" s="14" t="s">
        <v>17</v>
      </c>
      <c r="K1395" s="14" t="s">
        <v>17</v>
      </c>
      <c r="L1395" s="14">
        <v>5.16</v>
      </c>
      <c r="M1395" s="14">
        <v>13.744</v>
      </c>
      <c r="N1395" s="14">
        <v>108.07354000000002</v>
      </c>
      <c r="O1395" s="14">
        <v>470</v>
      </c>
      <c r="P1395" s="177">
        <v>7.8175330000000001E-2</v>
      </c>
      <c r="Q1395" s="14">
        <v>0.73234370000000004</v>
      </c>
      <c r="R1395" s="14" t="s">
        <v>17</v>
      </c>
      <c r="S1395" s="14" t="s">
        <v>17</v>
      </c>
      <c r="X1395" s="14" t="s">
        <v>17</v>
      </c>
      <c r="Y1395" s="14" t="s">
        <v>17</v>
      </c>
      <c r="AD1395" s="14" t="s">
        <v>17</v>
      </c>
    </row>
    <row r="1396" spans="1:30" x14ac:dyDescent="0.2">
      <c r="A1396" t="s">
        <v>143</v>
      </c>
      <c r="B1396" t="s">
        <v>127</v>
      </c>
      <c r="C1396" s="155">
        <v>34982</v>
      </c>
      <c r="D1396" s="137" t="s">
        <v>216</v>
      </c>
      <c r="E1396">
        <v>1996</v>
      </c>
      <c r="F1396">
        <v>4</v>
      </c>
      <c r="G1396">
        <v>7</v>
      </c>
      <c r="H1396">
        <v>40.832114024390236</v>
      </c>
      <c r="I1396">
        <v>3.459711</v>
      </c>
      <c r="J1396" s="14" t="s">
        <v>17</v>
      </c>
      <c r="K1396" s="14" t="s">
        <v>17</v>
      </c>
      <c r="L1396" s="14">
        <v>5.09</v>
      </c>
      <c r="M1396" s="14">
        <v>13.981</v>
      </c>
      <c r="N1396" s="14">
        <v>77.620220000000003</v>
      </c>
      <c r="O1396" s="14">
        <v>425</v>
      </c>
      <c r="P1396" s="177">
        <v>8.2751679999999994E-2</v>
      </c>
      <c r="Q1396" s="14">
        <v>0.77632559999999995</v>
      </c>
      <c r="R1396" s="14" t="s">
        <v>17</v>
      </c>
      <c r="S1396" s="14" t="s">
        <v>17</v>
      </c>
      <c r="X1396" s="14" t="s">
        <v>17</v>
      </c>
      <c r="Y1396" s="14" t="s">
        <v>17</v>
      </c>
      <c r="AD1396" s="14" t="s">
        <v>17</v>
      </c>
    </row>
    <row r="1397" spans="1:30" x14ac:dyDescent="0.2">
      <c r="A1397" t="s">
        <v>143</v>
      </c>
      <c r="B1397" t="s">
        <v>127</v>
      </c>
      <c r="C1397" s="155">
        <v>34982</v>
      </c>
      <c r="D1397" s="137" t="s">
        <v>216</v>
      </c>
      <c r="E1397">
        <v>1996</v>
      </c>
      <c r="F1397">
        <v>4</v>
      </c>
      <c r="G1397">
        <v>8</v>
      </c>
      <c r="H1397">
        <v>35.330524390243909</v>
      </c>
      <c r="I1397" t="s">
        <v>17</v>
      </c>
      <c r="J1397" s="14" t="s">
        <v>17</v>
      </c>
      <c r="K1397" s="14" t="s">
        <v>17</v>
      </c>
      <c r="L1397" s="14" t="s">
        <v>17</v>
      </c>
      <c r="M1397" s="14" t="s">
        <v>17</v>
      </c>
      <c r="N1397" s="14" t="s">
        <v>17</v>
      </c>
      <c r="O1397" s="14" t="s">
        <v>17</v>
      </c>
      <c r="R1397" s="14" t="s">
        <v>17</v>
      </c>
      <c r="S1397" s="14" t="s">
        <v>17</v>
      </c>
      <c r="X1397" s="14" t="s">
        <v>17</v>
      </c>
      <c r="Y1397" s="14" t="s">
        <v>17</v>
      </c>
      <c r="AD1397" s="14" t="s">
        <v>17</v>
      </c>
    </row>
    <row r="1398" spans="1:30" x14ac:dyDescent="0.2">
      <c r="A1398" t="s">
        <v>143</v>
      </c>
      <c r="B1398" t="s">
        <v>127</v>
      </c>
      <c r="C1398" s="155">
        <v>34982</v>
      </c>
      <c r="D1398" s="137" t="s">
        <v>216</v>
      </c>
      <c r="E1398">
        <v>1996</v>
      </c>
      <c r="F1398">
        <v>4</v>
      </c>
      <c r="G1398">
        <v>9</v>
      </c>
      <c r="H1398">
        <v>36.946981097560979</v>
      </c>
      <c r="I1398" t="s">
        <v>17</v>
      </c>
      <c r="J1398" s="14" t="s">
        <v>17</v>
      </c>
      <c r="K1398" s="14" t="s">
        <v>17</v>
      </c>
      <c r="L1398" s="14" t="s">
        <v>17</v>
      </c>
      <c r="M1398" s="14" t="s">
        <v>17</v>
      </c>
      <c r="N1398" s="14" t="s">
        <v>17</v>
      </c>
      <c r="O1398" s="14" t="s">
        <v>17</v>
      </c>
      <c r="P1398" s="14" t="s">
        <v>17</v>
      </c>
      <c r="Q1398" s="14" t="s">
        <v>17</v>
      </c>
      <c r="R1398" s="14" t="s">
        <v>17</v>
      </c>
      <c r="S1398" s="14" t="s">
        <v>17</v>
      </c>
      <c r="X1398" s="14" t="s">
        <v>17</v>
      </c>
      <c r="Y1398" s="14" t="s">
        <v>17</v>
      </c>
      <c r="AD1398" s="14" t="s">
        <v>17</v>
      </c>
    </row>
    <row r="1399" spans="1:30" x14ac:dyDescent="0.2">
      <c r="A1399" t="s">
        <v>143</v>
      </c>
      <c r="B1399" t="s">
        <v>127</v>
      </c>
      <c r="C1399" s="155">
        <v>34982</v>
      </c>
      <c r="D1399" s="137" t="s">
        <v>216</v>
      </c>
      <c r="E1399">
        <v>1996</v>
      </c>
      <c r="F1399">
        <v>4</v>
      </c>
      <c r="G1399">
        <v>10</v>
      </c>
      <c r="H1399">
        <v>32.88115975609756</v>
      </c>
      <c r="I1399" t="s">
        <v>17</v>
      </c>
      <c r="J1399" s="14" t="s">
        <v>17</v>
      </c>
      <c r="K1399" s="14" t="s">
        <v>17</v>
      </c>
      <c r="L1399" s="14" t="s">
        <v>17</v>
      </c>
      <c r="M1399" s="14" t="s">
        <v>17</v>
      </c>
      <c r="N1399" s="14" t="s">
        <v>17</v>
      </c>
      <c r="O1399" s="14" t="s">
        <v>17</v>
      </c>
      <c r="P1399" s="14" t="s">
        <v>17</v>
      </c>
      <c r="Q1399" s="14" t="s">
        <v>17</v>
      </c>
      <c r="R1399" s="14" t="s">
        <v>17</v>
      </c>
      <c r="S1399" s="14" t="s">
        <v>17</v>
      </c>
      <c r="X1399" s="14" t="s">
        <v>17</v>
      </c>
      <c r="Y1399" s="14" t="s">
        <v>17</v>
      </c>
      <c r="AD1399" s="14" t="s">
        <v>17</v>
      </c>
    </row>
    <row r="1400" spans="1:30" x14ac:dyDescent="0.2">
      <c r="A1400" t="s">
        <v>143</v>
      </c>
      <c r="B1400" t="s">
        <v>127</v>
      </c>
      <c r="C1400" s="155">
        <v>34982</v>
      </c>
      <c r="D1400" s="137" t="s">
        <v>216</v>
      </c>
      <c r="E1400">
        <v>1996</v>
      </c>
      <c r="F1400">
        <v>4</v>
      </c>
      <c r="G1400">
        <v>11</v>
      </c>
      <c r="H1400">
        <v>33.57281493902439</v>
      </c>
      <c r="I1400" t="s">
        <v>17</v>
      </c>
      <c r="J1400" s="14" t="s">
        <v>17</v>
      </c>
      <c r="K1400" s="14" t="s">
        <v>17</v>
      </c>
      <c r="L1400" s="14" t="s">
        <v>17</v>
      </c>
      <c r="M1400" s="14" t="s">
        <v>17</v>
      </c>
      <c r="N1400" s="14" t="s">
        <v>17</v>
      </c>
      <c r="O1400" s="14" t="s">
        <v>17</v>
      </c>
      <c r="P1400" s="14" t="s">
        <v>17</v>
      </c>
      <c r="Q1400" s="14" t="s">
        <v>17</v>
      </c>
      <c r="R1400" s="14" t="s">
        <v>17</v>
      </c>
      <c r="S1400" s="14" t="s">
        <v>17</v>
      </c>
      <c r="X1400" s="14" t="s">
        <v>17</v>
      </c>
      <c r="Y1400" s="14" t="s">
        <v>17</v>
      </c>
      <c r="AD1400" s="14" t="s">
        <v>17</v>
      </c>
    </row>
    <row r="1401" spans="1:30" x14ac:dyDescent="0.2">
      <c r="A1401" t="s">
        <v>143</v>
      </c>
      <c r="B1401" t="s">
        <v>127</v>
      </c>
      <c r="C1401" s="155">
        <v>34982</v>
      </c>
      <c r="D1401" s="137" t="s">
        <v>216</v>
      </c>
      <c r="E1401">
        <v>1996</v>
      </c>
      <c r="F1401">
        <v>4</v>
      </c>
      <c r="G1401">
        <v>12</v>
      </c>
      <c r="H1401">
        <v>37.842012195121946</v>
      </c>
      <c r="I1401" t="s">
        <v>17</v>
      </c>
      <c r="J1401" s="14" t="s">
        <v>17</v>
      </c>
      <c r="K1401" s="14" t="s">
        <v>17</v>
      </c>
      <c r="L1401" s="14" t="s">
        <v>17</v>
      </c>
      <c r="M1401" s="14" t="s">
        <v>17</v>
      </c>
      <c r="N1401" s="14" t="s">
        <v>17</v>
      </c>
      <c r="O1401" s="14" t="s">
        <v>17</v>
      </c>
      <c r="P1401" s="14" t="s">
        <v>17</v>
      </c>
      <c r="Q1401" s="14" t="s">
        <v>17</v>
      </c>
      <c r="R1401" s="14" t="s">
        <v>17</v>
      </c>
      <c r="S1401" s="14" t="s">
        <v>17</v>
      </c>
      <c r="X1401" s="14" t="s">
        <v>17</v>
      </c>
      <c r="Y1401" s="14" t="s">
        <v>17</v>
      </c>
      <c r="AD1401" s="14" t="s">
        <v>17</v>
      </c>
    </row>
    <row r="1402" spans="1:30" x14ac:dyDescent="0.2">
      <c r="A1402" t="s">
        <v>143</v>
      </c>
      <c r="B1402" t="s">
        <v>127</v>
      </c>
      <c r="C1402" s="155">
        <v>34982</v>
      </c>
      <c r="D1402" s="137" t="s">
        <v>216</v>
      </c>
      <c r="E1402">
        <v>1996</v>
      </c>
      <c r="F1402">
        <v>4</v>
      </c>
      <c r="G1402">
        <v>13</v>
      </c>
      <c r="H1402">
        <v>34.742825914634146</v>
      </c>
      <c r="I1402" t="s">
        <v>17</v>
      </c>
      <c r="J1402" s="14" t="s">
        <v>17</v>
      </c>
      <c r="K1402" s="14" t="s">
        <v>17</v>
      </c>
      <c r="L1402" s="14" t="s">
        <v>17</v>
      </c>
      <c r="M1402" s="14" t="s">
        <v>17</v>
      </c>
      <c r="N1402" s="14" t="s">
        <v>17</v>
      </c>
      <c r="O1402" s="14" t="s">
        <v>17</v>
      </c>
      <c r="P1402" s="14" t="s">
        <v>17</v>
      </c>
      <c r="Q1402" s="14" t="s">
        <v>17</v>
      </c>
      <c r="R1402" s="14" t="s">
        <v>17</v>
      </c>
      <c r="S1402" s="14" t="s">
        <v>17</v>
      </c>
      <c r="X1402" s="14" t="s">
        <v>17</v>
      </c>
      <c r="Y1402" s="14" t="s">
        <v>17</v>
      </c>
      <c r="AD1402" s="14" t="s">
        <v>17</v>
      </c>
    </row>
    <row r="1403" spans="1:30" x14ac:dyDescent="0.2">
      <c r="A1403" t="s">
        <v>143</v>
      </c>
      <c r="B1403" t="s">
        <v>127</v>
      </c>
      <c r="C1403" s="155">
        <v>34982</v>
      </c>
      <c r="D1403" s="137" t="s">
        <v>216</v>
      </c>
      <c r="E1403">
        <v>1996</v>
      </c>
      <c r="F1403">
        <v>4</v>
      </c>
      <c r="G1403">
        <v>14</v>
      </c>
      <c r="H1403">
        <v>37.129292682926824</v>
      </c>
      <c r="I1403" t="s">
        <v>17</v>
      </c>
      <c r="J1403" s="14" t="s">
        <v>17</v>
      </c>
      <c r="K1403" s="14" t="s">
        <v>17</v>
      </c>
      <c r="L1403" s="14" t="s">
        <v>17</v>
      </c>
      <c r="M1403" s="14" t="s">
        <v>17</v>
      </c>
      <c r="N1403" s="14" t="s">
        <v>17</v>
      </c>
      <c r="O1403" s="14" t="s">
        <v>17</v>
      </c>
      <c r="P1403" s="14" t="s">
        <v>17</v>
      </c>
      <c r="Q1403" s="14" t="s">
        <v>17</v>
      </c>
      <c r="R1403" s="14" t="s">
        <v>17</v>
      </c>
      <c r="S1403" s="14" t="s">
        <v>17</v>
      </c>
      <c r="X1403" s="14" t="s">
        <v>17</v>
      </c>
      <c r="Y1403" s="14" t="s">
        <v>17</v>
      </c>
      <c r="AD1403" s="14" t="s">
        <v>17</v>
      </c>
    </row>
    <row r="1404" spans="1:30" x14ac:dyDescent="0.2">
      <c r="A1404" t="s">
        <v>143</v>
      </c>
      <c r="B1404" t="s">
        <v>127</v>
      </c>
      <c r="C1404" s="155">
        <v>35341</v>
      </c>
      <c r="D1404" s="155">
        <v>35594</v>
      </c>
      <c r="E1404">
        <v>1997</v>
      </c>
      <c r="F1404">
        <v>1</v>
      </c>
      <c r="G1404">
        <v>1</v>
      </c>
      <c r="H1404">
        <v>20.725307926829263</v>
      </c>
      <c r="I1404" t="s">
        <v>17</v>
      </c>
      <c r="J1404" s="14" t="s">
        <v>17</v>
      </c>
      <c r="K1404" s="14" t="s">
        <v>17</v>
      </c>
      <c r="L1404" s="14" t="s">
        <v>17</v>
      </c>
      <c r="M1404" s="14" t="s">
        <v>17</v>
      </c>
      <c r="N1404" s="14" t="s">
        <v>17</v>
      </c>
      <c r="O1404" s="14" t="s">
        <v>17</v>
      </c>
      <c r="P1404" s="14" t="s">
        <v>17</v>
      </c>
      <c r="Q1404" s="14" t="s">
        <v>17</v>
      </c>
      <c r="R1404" s="14" t="s">
        <v>17</v>
      </c>
      <c r="S1404" s="14" t="s">
        <v>17</v>
      </c>
      <c r="X1404" s="14" t="s">
        <v>17</v>
      </c>
      <c r="Y1404" s="14" t="s">
        <v>17</v>
      </c>
      <c r="AD1404" s="14" t="s">
        <v>17</v>
      </c>
    </row>
    <row r="1405" spans="1:30" x14ac:dyDescent="0.2">
      <c r="A1405" t="s">
        <v>143</v>
      </c>
      <c r="B1405" t="s">
        <v>127</v>
      </c>
      <c r="C1405" s="155">
        <v>35341</v>
      </c>
      <c r="D1405" s="155">
        <v>35594</v>
      </c>
      <c r="E1405">
        <v>1997</v>
      </c>
      <c r="F1405">
        <v>1</v>
      </c>
      <c r="G1405">
        <v>2</v>
      </c>
      <c r="H1405">
        <v>17.468858536585362</v>
      </c>
      <c r="I1405">
        <v>2.4435150000000001</v>
      </c>
      <c r="J1405" s="14" t="s">
        <v>17</v>
      </c>
      <c r="K1405" s="14" t="s">
        <v>17</v>
      </c>
      <c r="L1405" s="14" t="s">
        <v>17</v>
      </c>
      <c r="M1405" s="14" t="s">
        <v>17</v>
      </c>
      <c r="N1405" s="176">
        <v>70.507500000000007</v>
      </c>
      <c r="O1405" s="14" t="s">
        <v>17</v>
      </c>
      <c r="P1405" s="176">
        <v>0.15734999999999999</v>
      </c>
      <c r="Q1405" s="176">
        <v>1.7685000000000002</v>
      </c>
      <c r="R1405" s="14" t="s">
        <v>17</v>
      </c>
      <c r="S1405" s="14" t="s">
        <v>17</v>
      </c>
      <c r="X1405" s="14" t="s">
        <v>17</v>
      </c>
      <c r="Y1405" s="14" t="s">
        <v>17</v>
      </c>
      <c r="AD1405" s="14" t="s">
        <v>17</v>
      </c>
    </row>
    <row r="1406" spans="1:30" x14ac:dyDescent="0.2">
      <c r="A1406" t="s">
        <v>143</v>
      </c>
      <c r="B1406" t="s">
        <v>127</v>
      </c>
      <c r="C1406" s="155">
        <v>35341</v>
      </c>
      <c r="D1406" s="155">
        <v>35594</v>
      </c>
      <c r="E1406">
        <v>1997</v>
      </c>
      <c r="F1406">
        <v>1</v>
      </c>
      <c r="G1406">
        <v>3</v>
      </c>
      <c r="H1406">
        <v>20.895187500000002</v>
      </c>
      <c r="I1406">
        <v>2.490977</v>
      </c>
      <c r="J1406" s="14" t="s">
        <v>17</v>
      </c>
      <c r="K1406" s="14" t="s">
        <v>17</v>
      </c>
      <c r="L1406" s="14" t="s">
        <v>17</v>
      </c>
      <c r="M1406" s="14" t="s">
        <v>17</v>
      </c>
      <c r="N1406" s="176">
        <v>56.24010000000002</v>
      </c>
      <c r="O1406" s="14" t="s">
        <v>17</v>
      </c>
      <c r="P1406" s="176">
        <v>9.5450000000000007E-2</v>
      </c>
      <c r="Q1406" s="176">
        <v>0.90900000000000003</v>
      </c>
      <c r="R1406" s="14" t="s">
        <v>17</v>
      </c>
      <c r="S1406" s="14" t="s">
        <v>17</v>
      </c>
      <c r="X1406" s="14" t="s">
        <v>17</v>
      </c>
      <c r="Y1406" s="14" t="s">
        <v>17</v>
      </c>
      <c r="AD1406" s="14" t="s">
        <v>17</v>
      </c>
    </row>
    <row r="1407" spans="1:30" x14ac:dyDescent="0.2">
      <c r="A1407" t="s">
        <v>143</v>
      </c>
      <c r="B1407" t="s">
        <v>127</v>
      </c>
      <c r="C1407" s="155">
        <v>35341</v>
      </c>
      <c r="D1407" s="155">
        <v>35594</v>
      </c>
      <c r="E1407">
        <v>1997</v>
      </c>
      <c r="F1407">
        <v>1</v>
      </c>
      <c r="G1407">
        <v>4</v>
      </c>
      <c r="H1407">
        <v>19.078564329268293</v>
      </c>
      <c r="I1407">
        <v>2.5687570000000002</v>
      </c>
      <c r="J1407" s="14" t="s">
        <v>17</v>
      </c>
      <c r="K1407" s="14" t="s">
        <v>17</v>
      </c>
      <c r="L1407" s="14" t="s">
        <v>17</v>
      </c>
      <c r="M1407" s="14" t="s">
        <v>17</v>
      </c>
      <c r="N1407" s="176">
        <v>30.525600000000001</v>
      </c>
      <c r="O1407" s="14" t="s">
        <v>17</v>
      </c>
      <c r="P1407" s="176">
        <v>8.5980000000000001E-2</v>
      </c>
      <c r="Q1407" s="176">
        <v>0.83200000000000007</v>
      </c>
      <c r="R1407" s="14" t="s">
        <v>17</v>
      </c>
      <c r="S1407" s="14" t="s">
        <v>17</v>
      </c>
      <c r="X1407" s="14" t="s">
        <v>17</v>
      </c>
      <c r="Y1407" s="14" t="s">
        <v>17</v>
      </c>
      <c r="AD1407" s="14" t="s">
        <v>17</v>
      </c>
    </row>
    <row r="1408" spans="1:30" x14ac:dyDescent="0.2">
      <c r="A1408" t="s">
        <v>143</v>
      </c>
      <c r="B1408" t="s">
        <v>127</v>
      </c>
      <c r="C1408" s="155">
        <v>35341</v>
      </c>
      <c r="D1408" s="155">
        <v>35594</v>
      </c>
      <c r="E1408">
        <v>1997</v>
      </c>
      <c r="F1408">
        <v>1</v>
      </c>
      <c r="G1408">
        <v>5</v>
      </c>
      <c r="H1408">
        <v>36.481905792682923</v>
      </c>
      <c r="I1408">
        <v>2.6094179999999998</v>
      </c>
      <c r="J1408" s="14" t="s">
        <v>17</v>
      </c>
      <c r="K1408" s="14" t="s">
        <v>17</v>
      </c>
      <c r="L1408" s="14" t="s">
        <v>17</v>
      </c>
      <c r="M1408" s="14" t="s">
        <v>17</v>
      </c>
      <c r="N1408" s="176">
        <v>59.834600000000009</v>
      </c>
      <c r="O1408" s="14" t="s">
        <v>17</v>
      </c>
      <c r="P1408" s="176">
        <v>8.362E-2</v>
      </c>
      <c r="Q1408" s="176">
        <v>0.89</v>
      </c>
      <c r="R1408" s="14" t="s">
        <v>17</v>
      </c>
      <c r="S1408" s="14" t="s">
        <v>17</v>
      </c>
      <c r="X1408" s="14" t="s">
        <v>17</v>
      </c>
      <c r="Y1408" s="14" t="s">
        <v>17</v>
      </c>
      <c r="AD1408" s="14" t="s">
        <v>17</v>
      </c>
    </row>
    <row r="1409" spans="1:30" x14ac:dyDescent="0.2">
      <c r="A1409" t="s">
        <v>143</v>
      </c>
      <c r="B1409" t="s">
        <v>127</v>
      </c>
      <c r="C1409" s="155">
        <v>35341</v>
      </c>
      <c r="D1409" s="155">
        <v>35594</v>
      </c>
      <c r="E1409">
        <v>1997</v>
      </c>
      <c r="F1409">
        <v>1</v>
      </c>
      <c r="G1409">
        <v>6</v>
      </c>
      <c r="H1409">
        <v>28.794753658536589</v>
      </c>
      <c r="I1409">
        <v>2.6719029999999999</v>
      </c>
      <c r="J1409" s="14" t="s">
        <v>17</v>
      </c>
      <c r="K1409" s="14" t="s">
        <v>17</v>
      </c>
      <c r="L1409" s="14" t="s">
        <v>17</v>
      </c>
      <c r="M1409" s="14" t="s">
        <v>17</v>
      </c>
      <c r="N1409" s="176">
        <v>41.087900000000005</v>
      </c>
      <c r="O1409" s="14" t="s">
        <v>17</v>
      </c>
      <c r="P1409" s="176">
        <v>9.0574999999999989E-2</v>
      </c>
      <c r="Q1409" s="176">
        <v>0.91599999999999993</v>
      </c>
      <c r="R1409" s="14" t="s">
        <v>17</v>
      </c>
      <c r="S1409" s="14" t="s">
        <v>17</v>
      </c>
      <c r="X1409" s="14" t="s">
        <v>17</v>
      </c>
      <c r="Y1409" s="14" t="s">
        <v>17</v>
      </c>
      <c r="AD1409" s="14" t="s">
        <v>17</v>
      </c>
    </row>
    <row r="1410" spans="1:30" x14ac:dyDescent="0.2">
      <c r="A1410" t="s">
        <v>143</v>
      </c>
      <c r="B1410" t="s">
        <v>127</v>
      </c>
      <c r="C1410" s="155">
        <v>35341</v>
      </c>
      <c r="D1410" s="155">
        <v>35594</v>
      </c>
      <c r="E1410">
        <v>1997</v>
      </c>
      <c r="F1410">
        <v>1</v>
      </c>
      <c r="G1410">
        <v>7</v>
      </c>
      <c r="H1410">
        <v>55.996512804878058</v>
      </c>
      <c r="I1410">
        <v>2.7723070000000001</v>
      </c>
      <c r="J1410" s="14" t="s">
        <v>17</v>
      </c>
      <c r="K1410" s="14" t="s">
        <v>17</v>
      </c>
      <c r="L1410" s="14" t="s">
        <v>17</v>
      </c>
      <c r="M1410" s="14" t="s">
        <v>17</v>
      </c>
      <c r="N1410" s="176">
        <v>56.295400000000001</v>
      </c>
      <c r="O1410" s="14" t="s">
        <v>17</v>
      </c>
      <c r="P1410" s="176">
        <v>9.0975E-2</v>
      </c>
      <c r="Q1410" s="176">
        <v>0.88050000000000006</v>
      </c>
      <c r="R1410" s="14" t="s">
        <v>17</v>
      </c>
      <c r="S1410" s="14" t="s">
        <v>17</v>
      </c>
      <c r="X1410" s="14" t="s">
        <v>17</v>
      </c>
      <c r="Y1410" s="14" t="s">
        <v>17</v>
      </c>
      <c r="AD1410" s="14" t="s">
        <v>17</v>
      </c>
    </row>
    <row r="1411" spans="1:30" x14ac:dyDescent="0.2">
      <c r="A1411" t="s">
        <v>143</v>
      </c>
      <c r="B1411" t="s">
        <v>127</v>
      </c>
      <c r="C1411" s="155">
        <v>35341</v>
      </c>
      <c r="D1411" s="155">
        <v>35594</v>
      </c>
      <c r="E1411">
        <v>1997</v>
      </c>
      <c r="F1411">
        <v>1</v>
      </c>
      <c r="G1411">
        <v>8</v>
      </c>
      <c r="H1411">
        <v>44.605008384146338</v>
      </c>
      <c r="I1411" t="s">
        <v>17</v>
      </c>
      <c r="J1411" s="14" t="s">
        <v>17</v>
      </c>
      <c r="K1411" s="14" t="s">
        <v>17</v>
      </c>
      <c r="L1411" s="14" t="s">
        <v>17</v>
      </c>
      <c r="M1411" s="14" t="s">
        <v>17</v>
      </c>
      <c r="N1411" s="14" t="s">
        <v>17</v>
      </c>
      <c r="O1411" s="14" t="s">
        <v>17</v>
      </c>
      <c r="P1411" s="14" t="s">
        <v>17</v>
      </c>
      <c r="Q1411" s="14" t="s">
        <v>17</v>
      </c>
      <c r="R1411" s="14" t="s">
        <v>17</v>
      </c>
      <c r="S1411" s="14" t="s">
        <v>17</v>
      </c>
      <c r="X1411" s="14" t="s">
        <v>17</v>
      </c>
      <c r="Y1411" s="14" t="s">
        <v>17</v>
      </c>
      <c r="AD1411" s="14" t="s">
        <v>17</v>
      </c>
    </row>
    <row r="1412" spans="1:30" x14ac:dyDescent="0.2">
      <c r="A1412" t="s">
        <v>143</v>
      </c>
      <c r="B1412" t="s">
        <v>127</v>
      </c>
      <c r="C1412" s="155">
        <v>35341</v>
      </c>
      <c r="D1412" s="155">
        <v>35594</v>
      </c>
      <c r="E1412">
        <v>1997</v>
      </c>
      <c r="F1412">
        <v>1</v>
      </c>
      <c r="G1412">
        <v>9</v>
      </c>
      <c r="H1412">
        <v>46.761925609756091</v>
      </c>
      <c r="I1412" t="s">
        <v>17</v>
      </c>
      <c r="J1412" s="14" t="s">
        <v>17</v>
      </c>
      <c r="K1412" s="14" t="s">
        <v>17</v>
      </c>
      <c r="L1412" s="14" t="s">
        <v>17</v>
      </c>
      <c r="M1412" s="14" t="s">
        <v>17</v>
      </c>
      <c r="N1412" s="14" t="s">
        <v>17</v>
      </c>
      <c r="O1412" s="14" t="s">
        <v>17</v>
      </c>
      <c r="P1412" s="14" t="s">
        <v>17</v>
      </c>
      <c r="Q1412" s="14" t="s">
        <v>17</v>
      </c>
      <c r="R1412" s="14" t="s">
        <v>17</v>
      </c>
      <c r="S1412" s="14" t="s">
        <v>17</v>
      </c>
      <c r="X1412" s="14" t="s">
        <v>17</v>
      </c>
      <c r="Y1412" s="14" t="s">
        <v>17</v>
      </c>
      <c r="AD1412" s="14" t="s">
        <v>17</v>
      </c>
    </row>
    <row r="1413" spans="1:30" x14ac:dyDescent="0.2">
      <c r="A1413" t="s">
        <v>143</v>
      </c>
      <c r="B1413" t="s">
        <v>127</v>
      </c>
      <c r="C1413" s="155">
        <v>35341</v>
      </c>
      <c r="D1413" s="155">
        <v>35594</v>
      </c>
      <c r="E1413">
        <v>1997</v>
      </c>
      <c r="F1413">
        <v>1</v>
      </c>
      <c r="G1413">
        <v>10</v>
      </c>
      <c r="H1413">
        <v>36.804105182926833</v>
      </c>
      <c r="I1413" t="s">
        <v>17</v>
      </c>
      <c r="J1413" s="14" t="s">
        <v>17</v>
      </c>
      <c r="K1413" s="14" t="s">
        <v>17</v>
      </c>
      <c r="L1413" s="14" t="s">
        <v>17</v>
      </c>
      <c r="M1413" s="14" t="s">
        <v>17</v>
      </c>
      <c r="N1413" s="14" t="s">
        <v>17</v>
      </c>
      <c r="O1413" s="14" t="s">
        <v>17</v>
      </c>
      <c r="P1413" s="14" t="s">
        <v>17</v>
      </c>
      <c r="Q1413" s="14" t="s">
        <v>17</v>
      </c>
      <c r="R1413" s="14" t="s">
        <v>17</v>
      </c>
      <c r="S1413" s="14" t="s">
        <v>17</v>
      </c>
      <c r="X1413" s="14" t="s">
        <v>17</v>
      </c>
      <c r="Y1413" s="14" t="s">
        <v>17</v>
      </c>
      <c r="AD1413" s="14" t="s">
        <v>17</v>
      </c>
    </row>
    <row r="1414" spans="1:30" x14ac:dyDescent="0.2">
      <c r="A1414" t="s">
        <v>143</v>
      </c>
      <c r="B1414" t="s">
        <v>127</v>
      </c>
      <c r="C1414" s="155">
        <v>35341</v>
      </c>
      <c r="D1414" s="155">
        <v>35594</v>
      </c>
      <c r="E1414">
        <v>1997</v>
      </c>
      <c r="F1414">
        <v>1</v>
      </c>
      <c r="G1414">
        <v>11</v>
      </c>
      <c r="H1414">
        <v>42.98783231707317</v>
      </c>
      <c r="I1414" t="s">
        <v>17</v>
      </c>
      <c r="J1414" s="14" t="s">
        <v>17</v>
      </c>
      <c r="K1414" s="14" t="s">
        <v>17</v>
      </c>
      <c r="L1414" s="14" t="s">
        <v>17</v>
      </c>
      <c r="M1414" s="14" t="s">
        <v>17</v>
      </c>
      <c r="N1414" s="14" t="s">
        <v>17</v>
      </c>
      <c r="O1414" s="14" t="s">
        <v>17</v>
      </c>
      <c r="P1414" s="14" t="s">
        <v>17</v>
      </c>
      <c r="Q1414" s="14" t="s">
        <v>17</v>
      </c>
      <c r="R1414" s="14" t="s">
        <v>17</v>
      </c>
      <c r="S1414" s="14" t="s">
        <v>17</v>
      </c>
      <c r="X1414" s="14" t="s">
        <v>17</v>
      </c>
      <c r="Y1414" s="14" t="s">
        <v>17</v>
      </c>
      <c r="AD1414" s="14" t="s">
        <v>17</v>
      </c>
    </row>
    <row r="1415" spans="1:30" x14ac:dyDescent="0.2">
      <c r="A1415" t="s">
        <v>143</v>
      </c>
      <c r="B1415" t="s">
        <v>127</v>
      </c>
      <c r="C1415" s="155">
        <v>35341</v>
      </c>
      <c r="D1415" s="155">
        <v>35594</v>
      </c>
      <c r="E1415">
        <v>1997</v>
      </c>
      <c r="F1415">
        <v>1</v>
      </c>
      <c r="G1415">
        <v>12</v>
      </c>
      <c r="H1415">
        <v>38.807798780487801</v>
      </c>
      <c r="I1415" t="s">
        <v>17</v>
      </c>
      <c r="J1415" s="14" t="s">
        <v>17</v>
      </c>
      <c r="K1415" s="14" t="s">
        <v>17</v>
      </c>
      <c r="L1415" s="14" t="s">
        <v>17</v>
      </c>
      <c r="M1415" s="14" t="s">
        <v>17</v>
      </c>
      <c r="N1415" s="14" t="s">
        <v>17</v>
      </c>
      <c r="O1415" s="14" t="s">
        <v>17</v>
      </c>
      <c r="P1415" s="14" t="s">
        <v>17</v>
      </c>
      <c r="Q1415" s="14" t="s">
        <v>17</v>
      </c>
      <c r="R1415" s="14" t="s">
        <v>17</v>
      </c>
      <c r="S1415" s="14" t="s">
        <v>17</v>
      </c>
      <c r="X1415" s="14" t="s">
        <v>17</v>
      </c>
      <c r="Y1415" s="14" t="s">
        <v>17</v>
      </c>
      <c r="AD1415" s="14" t="s">
        <v>17</v>
      </c>
    </row>
    <row r="1416" spans="1:30" x14ac:dyDescent="0.2">
      <c r="A1416" t="s">
        <v>143</v>
      </c>
      <c r="B1416" t="s">
        <v>127</v>
      </c>
      <c r="C1416" s="155">
        <v>35341</v>
      </c>
      <c r="D1416" s="155">
        <v>35594</v>
      </c>
      <c r="E1416">
        <v>1997</v>
      </c>
      <c r="F1416">
        <v>1</v>
      </c>
      <c r="G1416">
        <v>13</v>
      </c>
      <c r="H1416">
        <v>39.500154878048775</v>
      </c>
      <c r="I1416" t="s">
        <v>17</v>
      </c>
      <c r="J1416" s="14" t="s">
        <v>17</v>
      </c>
      <c r="K1416" s="14" t="s">
        <v>17</v>
      </c>
      <c r="L1416" s="14" t="s">
        <v>17</v>
      </c>
      <c r="M1416" s="14" t="s">
        <v>17</v>
      </c>
      <c r="N1416" s="14" t="s">
        <v>17</v>
      </c>
      <c r="O1416" s="14" t="s">
        <v>17</v>
      </c>
      <c r="P1416" s="14" t="s">
        <v>17</v>
      </c>
      <c r="Q1416" s="14" t="s">
        <v>17</v>
      </c>
      <c r="R1416" s="14" t="s">
        <v>17</v>
      </c>
      <c r="S1416" s="14" t="s">
        <v>17</v>
      </c>
      <c r="X1416" s="14" t="s">
        <v>17</v>
      </c>
      <c r="Y1416" s="14" t="s">
        <v>17</v>
      </c>
      <c r="AD1416" s="14" t="s">
        <v>17</v>
      </c>
    </row>
    <row r="1417" spans="1:30" x14ac:dyDescent="0.2">
      <c r="A1417" t="s">
        <v>143</v>
      </c>
      <c r="B1417" t="s">
        <v>127</v>
      </c>
      <c r="C1417" s="155">
        <v>35341</v>
      </c>
      <c r="D1417" s="155">
        <v>35594</v>
      </c>
      <c r="E1417">
        <v>1997</v>
      </c>
      <c r="F1417">
        <v>1</v>
      </c>
      <c r="G1417">
        <v>14</v>
      </c>
      <c r="H1417">
        <v>35.191964634146338</v>
      </c>
      <c r="I1417" t="s">
        <v>17</v>
      </c>
      <c r="J1417" s="14" t="s">
        <v>17</v>
      </c>
      <c r="K1417" s="14" t="s">
        <v>17</v>
      </c>
      <c r="L1417" s="14" t="s">
        <v>17</v>
      </c>
      <c r="M1417" s="14" t="s">
        <v>17</v>
      </c>
      <c r="N1417" s="14" t="s">
        <v>17</v>
      </c>
      <c r="O1417" s="14" t="s">
        <v>17</v>
      </c>
      <c r="P1417" s="14" t="s">
        <v>17</v>
      </c>
      <c r="Q1417" s="14" t="s">
        <v>17</v>
      </c>
      <c r="R1417" s="14" t="s">
        <v>17</v>
      </c>
      <c r="S1417" s="14" t="s">
        <v>17</v>
      </c>
      <c r="X1417" s="14" t="s">
        <v>17</v>
      </c>
      <c r="Y1417" s="14" t="s">
        <v>17</v>
      </c>
      <c r="AD1417" s="14" t="s">
        <v>17</v>
      </c>
    </row>
    <row r="1418" spans="1:30" x14ac:dyDescent="0.2">
      <c r="A1418" t="s">
        <v>143</v>
      </c>
      <c r="B1418" t="s">
        <v>127</v>
      </c>
      <c r="C1418" s="155">
        <v>35341</v>
      </c>
      <c r="D1418" s="155">
        <v>35594</v>
      </c>
      <c r="E1418">
        <v>1997</v>
      </c>
      <c r="F1418">
        <v>2</v>
      </c>
      <c r="G1418">
        <v>1</v>
      </c>
      <c r="H1418">
        <v>16.707739024390243</v>
      </c>
      <c r="I1418" t="s">
        <v>17</v>
      </c>
      <c r="J1418" s="14" t="s">
        <v>17</v>
      </c>
      <c r="K1418" s="14" t="s">
        <v>17</v>
      </c>
      <c r="L1418" s="14" t="s">
        <v>17</v>
      </c>
      <c r="M1418" s="14" t="s">
        <v>17</v>
      </c>
      <c r="N1418" s="14" t="s">
        <v>17</v>
      </c>
      <c r="O1418" s="14" t="s">
        <v>17</v>
      </c>
      <c r="P1418" s="14" t="s">
        <v>17</v>
      </c>
      <c r="Q1418" s="14" t="s">
        <v>17</v>
      </c>
      <c r="R1418" s="14" t="s">
        <v>17</v>
      </c>
      <c r="S1418" s="14" t="s">
        <v>17</v>
      </c>
      <c r="X1418" s="14" t="s">
        <v>17</v>
      </c>
      <c r="Y1418" s="14" t="s">
        <v>17</v>
      </c>
      <c r="AD1418" s="14" t="s">
        <v>17</v>
      </c>
    </row>
    <row r="1419" spans="1:30" x14ac:dyDescent="0.2">
      <c r="A1419" t="s">
        <v>143</v>
      </c>
      <c r="B1419" t="s">
        <v>127</v>
      </c>
      <c r="C1419" s="155">
        <v>35341</v>
      </c>
      <c r="D1419" s="155">
        <v>35594</v>
      </c>
      <c r="E1419">
        <v>1997</v>
      </c>
      <c r="F1419">
        <v>2</v>
      </c>
      <c r="G1419">
        <v>2</v>
      </c>
      <c r="H1419">
        <v>18.852205792682927</v>
      </c>
      <c r="I1419">
        <v>2.5840000000000001</v>
      </c>
      <c r="J1419" s="14" t="s">
        <v>17</v>
      </c>
      <c r="K1419" s="14" t="s">
        <v>17</v>
      </c>
      <c r="L1419" s="14" t="s">
        <v>17</v>
      </c>
      <c r="M1419" s="14" t="s">
        <v>17</v>
      </c>
      <c r="N1419" s="176">
        <v>61.438300000000012</v>
      </c>
      <c r="O1419" s="14" t="s">
        <v>17</v>
      </c>
      <c r="P1419" s="176">
        <v>8.7194999999999995E-2</v>
      </c>
      <c r="Q1419" s="176">
        <v>0.84099999999999997</v>
      </c>
      <c r="R1419" s="14" t="s">
        <v>17</v>
      </c>
      <c r="S1419" s="14" t="s">
        <v>17</v>
      </c>
      <c r="X1419" s="14" t="s">
        <v>17</v>
      </c>
      <c r="Y1419" s="14" t="s">
        <v>17</v>
      </c>
      <c r="AD1419" s="14" t="s">
        <v>17</v>
      </c>
    </row>
    <row r="1420" spans="1:30" x14ac:dyDescent="0.2">
      <c r="A1420" t="s">
        <v>143</v>
      </c>
      <c r="B1420" t="s">
        <v>127</v>
      </c>
      <c r="C1420" s="155">
        <v>35341</v>
      </c>
      <c r="D1420" s="155">
        <v>35594</v>
      </c>
      <c r="E1420">
        <v>1997</v>
      </c>
      <c r="F1420">
        <v>2</v>
      </c>
      <c r="G1420">
        <v>3</v>
      </c>
      <c r="H1420">
        <v>22.226335060975607</v>
      </c>
      <c r="I1420">
        <v>2.5012989999999999</v>
      </c>
      <c r="J1420" s="14" t="s">
        <v>17</v>
      </c>
      <c r="K1420" s="14" t="s">
        <v>17</v>
      </c>
      <c r="L1420" s="14" t="s">
        <v>17</v>
      </c>
      <c r="M1420" s="14" t="s">
        <v>17</v>
      </c>
      <c r="N1420" s="176">
        <v>38.267600000000009</v>
      </c>
      <c r="O1420" s="14" t="s">
        <v>17</v>
      </c>
      <c r="P1420" s="176">
        <v>9.1304999999999997E-2</v>
      </c>
      <c r="Q1420" s="176">
        <v>0.85099999999999998</v>
      </c>
      <c r="R1420" s="14" t="s">
        <v>17</v>
      </c>
      <c r="S1420" s="14" t="s">
        <v>17</v>
      </c>
      <c r="X1420" s="14" t="s">
        <v>17</v>
      </c>
      <c r="Y1420" s="14" t="s">
        <v>17</v>
      </c>
      <c r="AD1420" s="14" t="s">
        <v>17</v>
      </c>
    </row>
    <row r="1421" spans="1:30" x14ac:dyDescent="0.2">
      <c r="A1421" t="s">
        <v>143</v>
      </c>
      <c r="B1421" t="s">
        <v>127</v>
      </c>
      <c r="C1421" s="155">
        <v>35341</v>
      </c>
      <c r="D1421" s="155">
        <v>35594</v>
      </c>
      <c r="E1421">
        <v>1997</v>
      </c>
      <c r="F1421">
        <v>2</v>
      </c>
      <c r="G1421">
        <v>4</v>
      </c>
      <c r="H1421">
        <v>38.308858231707312</v>
      </c>
      <c r="I1421">
        <v>2.4454669999999998</v>
      </c>
      <c r="J1421" s="14" t="s">
        <v>17</v>
      </c>
      <c r="K1421" s="14" t="s">
        <v>17</v>
      </c>
      <c r="L1421" s="14" t="s">
        <v>17</v>
      </c>
      <c r="M1421" s="14" t="s">
        <v>17</v>
      </c>
      <c r="N1421" s="176">
        <v>41.640900000000002</v>
      </c>
      <c r="O1421" s="14" t="s">
        <v>17</v>
      </c>
      <c r="P1421" s="176">
        <v>9.5180000000000001E-2</v>
      </c>
      <c r="Q1421" s="176">
        <v>0.88800000000000001</v>
      </c>
      <c r="R1421" s="14" t="s">
        <v>17</v>
      </c>
      <c r="S1421" s="14" t="s">
        <v>17</v>
      </c>
      <c r="X1421" s="14" t="s">
        <v>17</v>
      </c>
      <c r="Y1421" s="14" t="s">
        <v>17</v>
      </c>
      <c r="AD1421" s="14" t="s">
        <v>17</v>
      </c>
    </row>
    <row r="1422" spans="1:30" x14ac:dyDescent="0.2">
      <c r="A1422" t="s">
        <v>143</v>
      </c>
      <c r="B1422" t="s">
        <v>127</v>
      </c>
      <c r="C1422" s="155">
        <v>35341</v>
      </c>
      <c r="D1422" s="155">
        <v>35594</v>
      </c>
      <c r="E1422">
        <v>1997</v>
      </c>
      <c r="F1422">
        <v>2</v>
      </c>
      <c r="G1422">
        <v>5</v>
      </c>
      <c r="H1422">
        <v>29.298969512195121</v>
      </c>
      <c r="I1422">
        <v>2.497357</v>
      </c>
      <c r="J1422" s="14" t="s">
        <v>17</v>
      </c>
      <c r="K1422" s="14" t="s">
        <v>17</v>
      </c>
      <c r="L1422" s="14" t="s">
        <v>17</v>
      </c>
      <c r="M1422" s="14" t="s">
        <v>17</v>
      </c>
      <c r="N1422" s="176">
        <v>38.765300000000003</v>
      </c>
      <c r="O1422" s="14" t="s">
        <v>17</v>
      </c>
      <c r="P1422" s="176">
        <v>9.4210000000000002E-2</v>
      </c>
      <c r="Q1422" s="176">
        <v>0.91800000000000004</v>
      </c>
      <c r="R1422" s="14" t="s">
        <v>17</v>
      </c>
      <c r="S1422" s="14" t="s">
        <v>17</v>
      </c>
      <c r="X1422" s="14" t="s">
        <v>17</v>
      </c>
      <c r="Y1422" s="14" t="s">
        <v>17</v>
      </c>
      <c r="AD1422" s="14" t="s">
        <v>17</v>
      </c>
    </row>
    <row r="1423" spans="1:30" x14ac:dyDescent="0.2">
      <c r="A1423" t="s">
        <v>143</v>
      </c>
      <c r="B1423" t="s">
        <v>127</v>
      </c>
      <c r="C1423" s="155">
        <v>35341</v>
      </c>
      <c r="D1423" s="155">
        <v>35594</v>
      </c>
      <c r="E1423">
        <v>1997</v>
      </c>
      <c r="F1423">
        <v>2</v>
      </c>
      <c r="G1423">
        <v>6</v>
      </c>
      <c r="H1423">
        <v>46.426187499999997</v>
      </c>
      <c r="I1423">
        <v>2.5632640000000002</v>
      </c>
      <c r="J1423" s="14" t="s">
        <v>17</v>
      </c>
      <c r="K1423" s="14" t="s">
        <v>17</v>
      </c>
      <c r="L1423" s="14" t="s">
        <v>17</v>
      </c>
      <c r="M1423" s="14" t="s">
        <v>17</v>
      </c>
      <c r="N1423" s="176">
        <v>53.475099999999998</v>
      </c>
      <c r="O1423" s="14" t="s">
        <v>17</v>
      </c>
      <c r="P1423" s="176">
        <v>8.5785E-2</v>
      </c>
      <c r="Q1423" s="176">
        <v>0.88650000000000007</v>
      </c>
      <c r="R1423" s="14" t="s">
        <v>17</v>
      </c>
      <c r="S1423" s="14" t="s">
        <v>17</v>
      </c>
      <c r="X1423" s="14" t="s">
        <v>17</v>
      </c>
      <c r="Y1423" s="14" t="s">
        <v>17</v>
      </c>
      <c r="AD1423" s="14" t="s">
        <v>17</v>
      </c>
    </row>
    <row r="1424" spans="1:30" x14ac:dyDescent="0.2">
      <c r="A1424" t="s">
        <v>143</v>
      </c>
      <c r="B1424" t="s">
        <v>127</v>
      </c>
      <c r="C1424" s="155">
        <v>35341</v>
      </c>
      <c r="D1424" s="155">
        <v>35594</v>
      </c>
      <c r="E1424">
        <v>1997</v>
      </c>
      <c r="F1424">
        <v>2</v>
      </c>
      <c r="G1424">
        <v>7</v>
      </c>
      <c r="H1424">
        <v>63.750159603658538</v>
      </c>
      <c r="I1424">
        <v>2.5311430000000001</v>
      </c>
      <c r="J1424" s="14" t="s">
        <v>17</v>
      </c>
      <c r="K1424" s="14" t="s">
        <v>17</v>
      </c>
      <c r="L1424" s="14" t="s">
        <v>17</v>
      </c>
      <c r="M1424" s="14" t="s">
        <v>17</v>
      </c>
      <c r="N1424" s="176">
        <v>83.115900000000011</v>
      </c>
      <c r="O1424" s="14" t="s">
        <v>17</v>
      </c>
      <c r="P1424" s="176">
        <v>9.6119999999999997E-2</v>
      </c>
      <c r="Q1424" s="176">
        <v>0.95150000000000001</v>
      </c>
      <c r="R1424" s="14" t="s">
        <v>17</v>
      </c>
      <c r="S1424" s="14" t="s">
        <v>17</v>
      </c>
      <c r="X1424" s="14" t="s">
        <v>17</v>
      </c>
      <c r="Y1424" s="14" t="s">
        <v>17</v>
      </c>
      <c r="AD1424" s="14" t="s">
        <v>17</v>
      </c>
    </row>
    <row r="1425" spans="1:30" x14ac:dyDescent="0.2">
      <c r="A1425" t="s">
        <v>143</v>
      </c>
      <c r="B1425" t="s">
        <v>127</v>
      </c>
      <c r="C1425" s="155">
        <v>35341</v>
      </c>
      <c r="D1425" s="155">
        <v>35594</v>
      </c>
      <c r="E1425">
        <v>1997</v>
      </c>
      <c r="F1425">
        <v>2</v>
      </c>
      <c r="G1425">
        <v>8</v>
      </c>
      <c r="H1425">
        <v>40.294660060975609</v>
      </c>
      <c r="I1425" t="s">
        <v>17</v>
      </c>
      <c r="J1425" s="14" t="s">
        <v>17</v>
      </c>
      <c r="K1425" s="14" t="s">
        <v>17</v>
      </c>
      <c r="L1425" s="14" t="s">
        <v>17</v>
      </c>
      <c r="M1425" s="14" t="s">
        <v>17</v>
      </c>
      <c r="N1425" s="14" t="s">
        <v>17</v>
      </c>
      <c r="O1425" s="14" t="s">
        <v>17</v>
      </c>
      <c r="P1425" s="14" t="s">
        <v>17</v>
      </c>
      <c r="Q1425" s="14" t="s">
        <v>17</v>
      </c>
      <c r="R1425" s="14" t="s">
        <v>17</v>
      </c>
      <c r="S1425" s="14" t="s">
        <v>17</v>
      </c>
      <c r="X1425" s="14" t="s">
        <v>17</v>
      </c>
      <c r="Y1425" s="14" t="s">
        <v>17</v>
      </c>
      <c r="AD1425" s="14" t="s">
        <v>17</v>
      </c>
    </row>
    <row r="1426" spans="1:30" x14ac:dyDescent="0.2">
      <c r="A1426" t="s">
        <v>143</v>
      </c>
      <c r="B1426" t="s">
        <v>127</v>
      </c>
      <c r="C1426" s="155">
        <v>35341</v>
      </c>
      <c r="D1426" s="155">
        <v>35594</v>
      </c>
      <c r="E1426">
        <v>1997</v>
      </c>
      <c r="F1426">
        <v>2</v>
      </c>
      <c r="G1426">
        <v>9</v>
      </c>
      <c r="H1426">
        <v>48.674703201219501</v>
      </c>
      <c r="I1426" t="s">
        <v>17</v>
      </c>
      <c r="J1426" s="14" t="s">
        <v>17</v>
      </c>
      <c r="K1426" s="14" t="s">
        <v>17</v>
      </c>
      <c r="L1426" s="14" t="s">
        <v>17</v>
      </c>
      <c r="M1426" s="14" t="s">
        <v>17</v>
      </c>
      <c r="N1426" s="14" t="s">
        <v>17</v>
      </c>
      <c r="O1426" s="14" t="s">
        <v>17</v>
      </c>
      <c r="P1426" s="14" t="s">
        <v>17</v>
      </c>
      <c r="Q1426" s="14" t="s">
        <v>17</v>
      </c>
      <c r="R1426" s="14" t="s">
        <v>17</v>
      </c>
      <c r="S1426" s="14" t="s">
        <v>17</v>
      </c>
      <c r="X1426" s="14" t="s">
        <v>17</v>
      </c>
      <c r="Y1426" s="14" t="s">
        <v>17</v>
      </c>
      <c r="AD1426" s="14" t="s">
        <v>17</v>
      </c>
    </row>
    <row r="1427" spans="1:30" x14ac:dyDescent="0.2">
      <c r="A1427" t="s">
        <v>143</v>
      </c>
      <c r="B1427" t="s">
        <v>127</v>
      </c>
      <c r="C1427" s="155">
        <v>35341</v>
      </c>
      <c r="D1427" s="155">
        <v>35594</v>
      </c>
      <c r="E1427">
        <v>1997</v>
      </c>
      <c r="F1427">
        <v>2</v>
      </c>
      <c r="G1427">
        <v>10</v>
      </c>
      <c r="H1427">
        <v>28.691571646341462</v>
      </c>
      <c r="I1427" t="s">
        <v>17</v>
      </c>
      <c r="J1427" s="14" t="s">
        <v>17</v>
      </c>
      <c r="K1427" s="14" t="s">
        <v>17</v>
      </c>
      <c r="L1427" s="14" t="s">
        <v>17</v>
      </c>
      <c r="M1427" s="14" t="s">
        <v>17</v>
      </c>
      <c r="N1427" s="14" t="s">
        <v>17</v>
      </c>
      <c r="O1427" s="14" t="s">
        <v>17</v>
      </c>
      <c r="P1427" s="14" t="s">
        <v>17</v>
      </c>
      <c r="Q1427" s="14" t="s">
        <v>17</v>
      </c>
      <c r="R1427" s="14" t="s">
        <v>17</v>
      </c>
      <c r="S1427" s="14" t="s">
        <v>17</v>
      </c>
      <c r="X1427" s="14" t="s">
        <v>17</v>
      </c>
      <c r="Y1427" s="14" t="s">
        <v>17</v>
      </c>
      <c r="AD1427" s="14" t="s">
        <v>17</v>
      </c>
    </row>
    <row r="1428" spans="1:30" x14ac:dyDescent="0.2">
      <c r="A1428" t="s">
        <v>143</v>
      </c>
      <c r="B1428" t="s">
        <v>127</v>
      </c>
      <c r="C1428" s="155">
        <v>35341</v>
      </c>
      <c r="D1428" s="155">
        <v>35594</v>
      </c>
      <c r="E1428">
        <v>1997</v>
      </c>
      <c r="F1428">
        <v>2</v>
      </c>
      <c r="G1428">
        <v>11</v>
      </c>
      <c r="H1428">
        <v>28.404971341463416</v>
      </c>
      <c r="I1428" t="s">
        <v>17</v>
      </c>
      <c r="J1428" s="14" t="s">
        <v>17</v>
      </c>
      <c r="K1428" s="14" t="s">
        <v>17</v>
      </c>
      <c r="L1428" s="14" t="s">
        <v>17</v>
      </c>
      <c r="M1428" s="14" t="s">
        <v>17</v>
      </c>
      <c r="N1428" s="14" t="s">
        <v>17</v>
      </c>
      <c r="O1428" s="14" t="s">
        <v>17</v>
      </c>
      <c r="P1428" s="14" t="s">
        <v>17</v>
      </c>
      <c r="Q1428" s="14" t="s">
        <v>17</v>
      </c>
      <c r="R1428" s="14" t="s">
        <v>17</v>
      </c>
      <c r="S1428" s="14" t="s">
        <v>17</v>
      </c>
      <c r="X1428" s="14" t="s">
        <v>17</v>
      </c>
      <c r="Y1428" s="14" t="s">
        <v>17</v>
      </c>
      <c r="AD1428" s="14" t="s">
        <v>17</v>
      </c>
    </row>
    <row r="1429" spans="1:30" x14ac:dyDescent="0.2">
      <c r="A1429" t="s">
        <v>143</v>
      </c>
      <c r="B1429" t="s">
        <v>127</v>
      </c>
      <c r="C1429" s="155">
        <v>35341</v>
      </c>
      <c r="D1429" s="155">
        <v>35594</v>
      </c>
      <c r="E1429">
        <v>1997</v>
      </c>
      <c r="F1429">
        <v>2</v>
      </c>
      <c r="G1429">
        <v>12</v>
      </c>
      <c r="H1429">
        <v>50.974717682926823</v>
      </c>
      <c r="I1429" t="s">
        <v>17</v>
      </c>
      <c r="J1429" s="14" t="s">
        <v>17</v>
      </c>
      <c r="K1429" s="14" t="s">
        <v>17</v>
      </c>
      <c r="L1429" s="14" t="s">
        <v>17</v>
      </c>
      <c r="M1429" s="14" t="s">
        <v>17</v>
      </c>
      <c r="N1429" s="14" t="s">
        <v>17</v>
      </c>
      <c r="O1429" s="14" t="s">
        <v>17</v>
      </c>
      <c r="P1429" s="14" t="s">
        <v>17</v>
      </c>
      <c r="Q1429" s="14" t="s">
        <v>17</v>
      </c>
      <c r="R1429" s="14" t="s">
        <v>17</v>
      </c>
      <c r="S1429" s="14" t="s">
        <v>17</v>
      </c>
      <c r="X1429" s="14" t="s">
        <v>17</v>
      </c>
      <c r="Y1429" s="14" t="s">
        <v>17</v>
      </c>
      <c r="AD1429" s="14" t="s">
        <v>17</v>
      </c>
    </row>
    <row r="1430" spans="1:30" x14ac:dyDescent="0.2">
      <c r="A1430" t="s">
        <v>143</v>
      </c>
      <c r="B1430" t="s">
        <v>127</v>
      </c>
      <c r="C1430" s="155">
        <v>35341</v>
      </c>
      <c r="D1430" s="155">
        <v>35594</v>
      </c>
      <c r="E1430">
        <v>1997</v>
      </c>
      <c r="F1430">
        <v>2</v>
      </c>
      <c r="G1430">
        <v>13</v>
      </c>
      <c r="H1430">
        <v>64.092740853658526</v>
      </c>
      <c r="I1430" t="s">
        <v>17</v>
      </c>
      <c r="J1430" s="14" t="s">
        <v>17</v>
      </c>
      <c r="K1430" s="14" t="s">
        <v>17</v>
      </c>
      <c r="L1430" s="14" t="s">
        <v>17</v>
      </c>
      <c r="M1430" s="14" t="s">
        <v>17</v>
      </c>
      <c r="N1430" s="14" t="s">
        <v>17</v>
      </c>
      <c r="O1430" s="14" t="s">
        <v>17</v>
      </c>
      <c r="P1430" s="14" t="s">
        <v>17</v>
      </c>
      <c r="Q1430" s="14" t="s">
        <v>17</v>
      </c>
      <c r="R1430" s="14" t="s">
        <v>17</v>
      </c>
      <c r="S1430" s="14" t="s">
        <v>17</v>
      </c>
      <c r="X1430" s="14" t="s">
        <v>17</v>
      </c>
      <c r="Y1430" s="14" t="s">
        <v>17</v>
      </c>
      <c r="AD1430" s="14" t="s">
        <v>17</v>
      </c>
    </row>
    <row r="1431" spans="1:30" x14ac:dyDescent="0.2">
      <c r="A1431" t="s">
        <v>143</v>
      </c>
      <c r="B1431" t="s">
        <v>127</v>
      </c>
      <c r="C1431" s="155">
        <v>35341</v>
      </c>
      <c r="D1431" s="155">
        <v>35594</v>
      </c>
      <c r="E1431">
        <v>1997</v>
      </c>
      <c r="F1431">
        <v>2</v>
      </c>
      <c r="G1431">
        <v>14</v>
      </c>
      <c r="H1431">
        <v>51.531907926829263</v>
      </c>
      <c r="I1431" t="s">
        <v>17</v>
      </c>
      <c r="J1431" s="14" t="s">
        <v>17</v>
      </c>
      <c r="K1431" s="14" t="s">
        <v>17</v>
      </c>
      <c r="L1431" s="14" t="s">
        <v>17</v>
      </c>
      <c r="M1431" s="14" t="s">
        <v>17</v>
      </c>
      <c r="N1431" s="14" t="s">
        <v>17</v>
      </c>
      <c r="O1431" s="14" t="s">
        <v>17</v>
      </c>
      <c r="P1431" s="14" t="s">
        <v>17</v>
      </c>
      <c r="Q1431" s="14" t="s">
        <v>17</v>
      </c>
      <c r="R1431" s="14" t="s">
        <v>17</v>
      </c>
      <c r="S1431" s="14" t="s">
        <v>17</v>
      </c>
      <c r="X1431" s="14" t="s">
        <v>17</v>
      </c>
      <c r="Y1431" s="14" t="s">
        <v>17</v>
      </c>
      <c r="AD1431" s="14" t="s">
        <v>17</v>
      </c>
    </row>
    <row r="1432" spans="1:30" x14ac:dyDescent="0.2">
      <c r="A1432" t="s">
        <v>143</v>
      </c>
      <c r="B1432" t="s">
        <v>127</v>
      </c>
      <c r="C1432" s="155">
        <v>35341</v>
      </c>
      <c r="D1432" s="155">
        <v>35594</v>
      </c>
      <c r="E1432">
        <v>1997</v>
      </c>
      <c r="F1432">
        <v>3</v>
      </c>
      <c r="G1432">
        <v>1</v>
      </c>
      <c r="H1432">
        <v>27.020996951219512</v>
      </c>
      <c r="I1432" t="s">
        <v>17</v>
      </c>
      <c r="J1432" s="14" t="s">
        <v>17</v>
      </c>
      <c r="K1432" s="14" t="s">
        <v>17</v>
      </c>
      <c r="L1432" s="14" t="s">
        <v>17</v>
      </c>
      <c r="M1432" s="14" t="s">
        <v>17</v>
      </c>
      <c r="N1432" s="14" t="s">
        <v>17</v>
      </c>
      <c r="O1432" s="14" t="s">
        <v>17</v>
      </c>
      <c r="P1432" s="14" t="s">
        <v>17</v>
      </c>
      <c r="Q1432" s="14" t="s">
        <v>17</v>
      </c>
      <c r="R1432" s="14" t="s">
        <v>17</v>
      </c>
      <c r="S1432" s="14" t="s">
        <v>17</v>
      </c>
      <c r="X1432" s="14" t="s">
        <v>17</v>
      </c>
      <c r="Y1432" s="14" t="s">
        <v>17</v>
      </c>
      <c r="AD1432" s="14" t="s">
        <v>17</v>
      </c>
    </row>
    <row r="1433" spans="1:30" x14ac:dyDescent="0.2">
      <c r="A1433" t="s">
        <v>143</v>
      </c>
      <c r="B1433" t="s">
        <v>127</v>
      </c>
      <c r="C1433" s="155">
        <v>35341</v>
      </c>
      <c r="D1433" s="155">
        <v>35594</v>
      </c>
      <c r="E1433">
        <v>1997</v>
      </c>
      <c r="F1433">
        <v>3</v>
      </c>
      <c r="G1433">
        <v>2</v>
      </c>
      <c r="H1433">
        <v>18.467034756097561</v>
      </c>
      <c r="I1433">
        <v>2.4500679999999999</v>
      </c>
      <c r="J1433" s="14" t="s">
        <v>17</v>
      </c>
      <c r="K1433" s="14" t="s">
        <v>17</v>
      </c>
      <c r="L1433" s="14" t="s">
        <v>17</v>
      </c>
      <c r="M1433" s="14" t="s">
        <v>17</v>
      </c>
      <c r="N1433" s="176">
        <v>67.797800000000009</v>
      </c>
      <c r="O1433" s="14" t="s">
        <v>17</v>
      </c>
      <c r="P1433" s="176">
        <v>8.8974999999999999E-2</v>
      </c>
      <c r="Q1433" s="176">
        <v>0.80600000000000005</v>
      </c>
      <c r="R1433" s="14" t="s">
        <v>17</v>
      </c>
      <c r="S1433" s="14" t="s">
        <v>17</v>
      </c>
      <c r="X1433" s="14" t="s">
        <v>17</v>
      </c>
      <c r="Y1433" s="14" t="s">
        <v>17</v>
      </c>
      <c r="AD1433" s="14" t="s">
        <v>17</v>
      </c>
    </row>
    <row r="1434" spans="1:30" x14ac:dyDescent="0.2">
      <c r="A1434" t="s">
        <v>143</v>
      </c>
      <c r="B1434" t="s">
        <v>127</v>
      </c>
      <c r="C1434" s="155">
        <v>35341</v>
      </c>
      <c r="D1434" s="155">
        <v>35594</v>
      </c>
      <c r="E1434">
        <v>1997</v>
      </c>
      <c r="F1434">
        <v>3</v>
      </c>
      <c r="G1434">
        <v>3</v>
      </c>
      <c r="H1434">
        <v>35.172707926829268</v>
      </c>
      <c r="I1434">
        <v>2.4286120000000002</v>
      </c>
      <c r="J1434" s="14" t="s">
        <v>17</v>
      </c>
      <c r="K1434" s="14" t="s">
        <v>17</v>
      </c>
      <c r="L1434" s="14" t="s">
        <v>17</v>
      </c>
      <c r="M1434" s="14" t="s">
        <v>17</v>
      </c>
      <c r="N1434" s="176">
        <v>74.378500000000003</v>
      </c>
      <c r="O1434" s="14" t="s">
        <v>17</v>
      </c>
      <c r="P1434" s="176">
        <v>8.1894999999999996E-2</v>
      </c>
      <c r="Q1434" s="176">
        <v>0.877</v>
      </c>
      <c r="R1434" s="14" t="s">
        <v>17</v>
      </c>
      <c r="S1434" s="14" t="s">
        <v>17</v>
      </c>
      <c r="X1434" s="14" t="s">
        <v>17</v>
      </c>
      <c r="Y1434" s="14" t="s">
        <v>17</v>
      </c>
      <c r="AD1434" s="14" t="s">
        <v>17</v>
      </c>
    </row>
    <row r="1435" spans="1:30" x14ac:dyDescent="0.2">
      <c r="A1435" t="s">
        <v>143</v>
      </c>
      <c r="B1435" t="s">
        <v>127</v>
      </c>
      <c r="C1435" s="155">
        <v>35341</v>
      </c>
      <c r="D1435" s="155">
        <v>35594</v>
      </c>
      <c r="E1435">
        <v>1997</v>
      </c>
      <c r="F1435">
        <v>3</v>
      </c>
      <c r="G1435">
        <v>4</v>
      </c>
      <c r="H1435">
        <v>33.529229115853653</v>
      </c>
      <c r="I1435">
        <v>2.5545200000000001</v>
      </c>
      <c r="J1435" s="14" t="s">
        <v>17</v>
      </c>
      <c r="K1435" s="14" t="s">
        <v>17</v>
      </c>
      <c r="L1435" s="14" t="s">
        <v>17</v>
      </c>
      <c r="M1435" s="14" t="s">
        <v>17</v>
      </c>
      <c r="N1435" s="176">
        <v>88.535300000000035</v>
      </c>
      <c r="O1435" s="14" t="s">
        <v>17</v>
      </c>
      <c r="P1435" s="176">
        <v>9.4725000000000004E-2</v>
      </c>
      <c r="Q1435" s="176">
        <v>0.88300000000000001</v>
      </c>
      <c r="R1435" s="14" t="s">
        <v>17</v>
      </c>
      <c r="S1435" s="14" t="s">
        <v>17</v>
      </c>
      <c r="X1435" s="14" t="s">
        <v>17</v>
      </c>
      <c r="Y1435" s="14" t="s">
        <v>17</v>
      </c>
      <c r="AD1435" s="14" t="s">
        <v>17</v>
      </c>
    </row>
    <row r="1436" spans="1:30" x14ac:dyDescent="0.2">
      <c r="A1436" t="s">
        <v>143</v>
      </c>
      <c r="B1436" t="s">
        <v>127</v>
      </c>
      <c r="C1436" s="155">
        <v>35341</v>
      </c>
      <c r="D1436" s="155">
        <v>35594</v>
      </c>
      <c r="E1436">
        <v>1997</v>
      </c>
      <c r="F1436">
        <v>3</v>
      </c>
      <c r="G1436">
        <v>5</v>
      </c>
      <c r="H1436">
        <v>36.920346341463407</v>
      </c>
      <c r="I1436">
        <v>2.8071809999999999</v>
      </c>
      <c r="J1436" s="14" t="s">
        <v>17</v>
      </c>
      <c r="K1436" s="14" t="s">
        <v>17</v>
      </c>
      <c r="L1436" s="14" t="s">
        <v>17</v>
      </c>
      <c r="M1436" s="14" t="s">
        <v>17</v>
      </c>
      <c r="N1436" s="176">
        <v>64.313900000000004</v>
      </c>
      <c r="O1436" s="14" t="s">
        <v>17</v>
      </c>
      <c r="P1436" s="176">
        <v>8.2464999999999997E-2</v>
      </c>
      <c r="Q1436" s="176">
        <v>0.90600000000000003</v>
      </c>
      <c r="R1436" s="14" t="s">
        <v>17</v>
      </c>
      <c r="S1436" s="14" t="s">
        <v>17</v>
      </c>
      <c r="X1436" s="14" t="s">
        <v>17</v>
      </c>
      <c r="Y1436" s="14" t="s">
        <v>17</v>
      </c>
      <c r="AD1436" s="14" t="s">
        <v>17</v>
      </c>
    </row>
    <row r="1437" spans="1:30" x14ac:dyDescent="0.2">
      <c r="A1437" t="s">
        <v>143</v>
      </c>
      <c r="B1437" t="s">
        <v>127</v>
      </c>
      <c r="C1437" s="155">
        <v>35341</v>
      </c>
      <c r="D1437" s="155">
        <v>35594</v>
      </c>
      <c r="E1437">
        <v>1997</v>
      </c>
      <c r="F1437">
        <v>3</v>
      </c>
      <c r="G1437">
        <v>6</v>
      </c>
      <c r="H1437">
        <v>49.140460975609741</v>
      </c>
      <c r="I1437">
        <v>2.4420869999999999</v>
      </c>
      <c r="J1437" s="14" t="s">
        <v>17</v>
      </c>
      <c r="K1437" s="14" t="s">
        <v>17</v>
      </c>
      <c r="L1437" s="14" t="s">
        <v>17</v>
      </c>
      <c r="M1437" s="14" t="s">
        <v>17</v>
      </c>
      <c r="N1437" s="176">
        <v>47.281500000000008</v>
      </c>
      <c r="O1437" s="14" t="s">
        <v>17</v>
      </c>
      <c r="P1437" s="176">
        <v>8.4850000000000009E-2</v>
      </c>
      <c r="Q1437" s="176">
        <v>0.88100000000000001</v>
      </c>
      <c r="R1437" s="14" t="s">
        <v>17</v>
      </c>
      <c r="S1437" s="14" t="s">
        <v>17</v>
      </c>
      <c r="X1437" s="14" t="s">
        <v>17</v>
      </c>
      <c r="Y1437" s="14" t="s">
        <v>17</v>
      </c>
      <c r="AD1437" s="14" t="s">
        <v>17</v>
      </c>
    </row>
    <row r="1438" spans="1:30" x14ac:dyDescent="0.2">
      <c r="A1438" t="s">
        <v>143</v>
      </c>
      <c r="B1438" t="s">
        <v>127</v>
      </c>
      <c r="C1438" s="155">
        <v>35341</v>
      </c>
      <c r="D1438" s="155">
        <v>35594</v>
      </c>
      <c r="E1438">
        <v>1997</v>
      </c>
      <c r="F1438">
        <v>3</v>
      </c>
      <c r="G1438">
        <v>7</v>
      </c>
      <c r="H1438">
        <v>36.999309908536581</v>
      </c>
      <c r="I1438">
        <v>2.3765309999999999</v>
      </c>
      <c r="J1438" s="14" t="s">
        <v>17</v>
      </c>
      <c r="K1438" s="14" t="s">
        <v>17</v>
      </c>
      <c r="L1438" s="14" t="s">
        <v>17</v>
      </c>
      <c r="M1438" s="14" t="s">
        <v>17</v>
      </c>
      <c r="N1438" s="176">
        <v>60.055800000000005</v>
      </c>
      <c r="O1438" s="14" t="s">
        <v>17</v>
      </c>
      <c r="P1438" s="176">
        <v>8.4125000000000005E-2</v>
      </c>
      <c r="Q1438" s="176">
        <v>0.86450000000000005</v>
      </c>
      <c r="R1438" s="14" t="s">
        <v>17</v>
      </c>
      <c r="S1438" s="14" t="s">
        <v>17</v>
      </c>
      <c r="X1438" s="14" t="s">
        <v>17</v>
      </c>
      <c r="Y1438" s="14" t="s">
        <v>17</v>
      </c>
      <c r="AD1438" s="14" t="s">
        <v>17</v>
      </c>
    </row>
    <row r="1439" spans="1:30" x14ac:dyDescent="0.2">
      <c r="A1439" t="s">
        <v>143</v>
      </c>
      <c r="B1439" t="s">
        <v>127</v>
      </c>
      <c r="C1439" s="155">
        <v>35341</v>
      </c>
      <c r="D1439" s="155">
        <v>35594</v>
      </c>
      <c r="E1439">
        <v>1997</v>
      </c>
      <c r="F1439">
        <v>3</v>
      </c>
      <c r="G1439">
        <v>8</v>
      </c>
      <c r="H1439">
        <v>46.847732317073159</v>
      </c>
      <c r="I1439" t="s">
        <v>17</v>
      </c>
      <c r="J1439" s="14" t="s">
        <v>17</v>
      </c>
      <c r="K1439" s="14" t="s">
        <v>17</v>
      </c>
      <c r="L1439" s="14" t="s">
        <v>17</v>
      </c>
      <c r="M1439" s="14" t="s">
        <v>17</v>
      </c>
      <c r="N1439" s="14" t="s">
        <v>17</v>
      </c>
      <c r="O1439" s="14" t="s">
        <v>17</v>
      </c>
      <c r="P1439" s="14" t="s">
        <v>17</v>
      </c>
      <c r="Q1439" s="14" t="s">
        <v>17</v>
      </c>
      <c r="R1439" s="14" t="s">
        <v>17</v>
      </c>
      <c r="S1439" s="14" t="s">
        <v>17</v>
      </c>
      <c r="X1439" s="14" t="s">
        <v>17</v>
      </c>
      <c r="Y1439" s="14" t="s">
        <v>17</v>
      </c>
      <c r="AD1439" s="14" t="s">
        <v>17</v>
      </c>
    </row>
    <row r="1440" spans="1:30" x14ac:dyDescent="0.2">
      <c r="A1440" t="s">
        <v>143</v>
      </c>
      <c r="B1440" t="s">
        <v>127</v>
      </c>
      <c r="C1440" s="155">
        <v>35341</v>
      </c>
      <c r="D1440" s="155">
        <v>35594</v>
      </c>
      <c r="E1440">
        <v>1997</v>
      </c>
      <c r="F1440">
        <v>3</v>
      </c>
      <c r="G1440">
        <v>9</v>
      </c>
      <c r="H1440">
        <v>36.373559146341464</v>
      </c>
      <c r="I1440" t="s">
        <v>17</v>
      </c>
      <c r="J1440" s="14" t="s">
        <v>17</v>
      </c>
      <c r="K1440" s="14" t="s">
        <v>17</v>
      </c>
      <c r="L1440" s="14" t="s">
        <v>17</v>
      </c>
      <c r="M1440" s="14" t="s">
        <v>17</v>
      </c>
      <c r="N1440" s="14" t="s">
        <v>17</v>
      </c>
      <c r="O1440" s="14" t="s">
        <v>17</v>
      </c>
      <c r="P1440" s="14" t="s">
        <v>17</v>
      </c>
      <c r="Q1440" s="14" t="s">
        <v>17</v>
      </c>
      <c r="R1440" s="14" t="s">
        <v>17</v>
      </c>
      <c r="S1440" s="14" t="s">
        <v>17</v>
      </c>
      <c r="X1440" s="14" t="s">
        <v>17</v>
      </c>
      <c r="Y1440" s="14" t="s">
        <v>17</v>
      </c>
      <c r="AD1440" s="14" t="s">
        <v>17</v>
      </c>
    </row>
    <row r="1441" spans="1:30" x14ac:dyDescent="0.2">
      <c r="A1441" t="s">
        <v>143</v>
      </c>
      <c r="B1441" t="s">
        <v>127</v>
      </c>
      <c r="C1441" s="155">
        <v>35341</v>
      </c>
      <c r="D1441" s="155">
        <v>35594</v>
      </c>
      <c r="E1441">
        <v>1997</v>
      </c>
      <c r="F1441">
        <v>3</v>
      </c>
      <c r="G1441">
        <v>10</v>
      </c>
      <c r="H1441">
        <v>37.992856402439017</v>
      </c>
      <c r="I1441" t="s">
        <v>17</v>
      </c>
      <c r="J1441" s="14" t="s">
        <v>17</v>
      </c>
      <c r="K1441" s="14" t="s">
        <v>17</v>
      </c>
      <c r="L1441" s="14" t="s">
        <v>17</v>
      </c>
      <c r="M1441" s="14" t="s">
        <v>17</v>
      </c>
      <c r="N1441" s="14" t="s">
        <v>17</v>
      </c>
      <c r="O1441" s="14" t="s">
        <v>17</v>
      </c>
      <c r="P1441" s="14" t="s">
        <v>17</v>
      </c>
      <c r="Q1441" s="14" t="s">
        <v>17</v>
      </c>
      <c r="R1441" s="14" t="s">
        <v>17</v>
      </c>
      <c r="S1441" s="14" t="s">
        <v>17</v>
      </c>
      <c r="X1441" s="14" t="s">
        <v>17</v>
      </c>
      <c r="Y1441" s="14" t="s">
        <v>17</v>
      </c>
      <c r="AD1441" s="14" t="s">
        <v>17</v>
      </c>
    </row>
    <row r="1442" spans="1:30" x14ac:dyDescent="0.2">
      <c r="A1442" t="s">
        <v>143</v>
      </c>
      <c r="B1442" t="s">
        <v>127</v>
      </c>
      <c r="C1442" s="155">
        <v>35341</v>
      </c>
      <c r="D1442" s="155">
        <v>35594</v>
      </c>
      <c r="E1442">
        <v>1997</v>
      </c>
      <c r="F1442">
        <v>3</v>
      </c>
      <c r="G1442">
        <v>11</v>
      </c>
      <c r="H1442">
        <v>45.478200457317065</v>
      </c>
      <c r="I1442" t="s">
        <v>17</v>
      </c>
      <c r="J1442" s="14" t="s">
        <v>17</v>
      </c>
      <c r="K1442" s="14" t="s">
        <v>17</v>
      </c>
      <c r="L1442" s="14" t="s">
        <v>17</v>
      </c>
      <c r="M1442" s="14" t="s">
        <v>17</v>
      </c>
      <c r="N1442" s="14" t="s">
        <v>17</v>
      </c>
      <c r="O1442" s="14" t="s">
        <v>17</v>
      </c>
      <c r="P1442" s="14" t="s">
        <v>17</v>
      </c>
      <c r="Q1442" s="14" t="s">
        <v>17</v>
      </c>
      <c r="R1442" s="14" t="s">
        <v>17</v>
      </c>
      <c r="S1442" s="14" t="s">
        <v>17</v>
      </c>
      <c r="X1442" s="14" t="s">
        <v>17</v>
      </c>
      <c r="Y1442" s="14" t="s">
        <v>17</v>
      </c>
      <c r="AD1442" s="14" t="s">
        <v>17</v>
      </c>
    </row>
    <row r="1443" spans="1:30" x14ac:dyDescent="0.2">
      <c r="A1443" t="s">
        <v>143</v>
      </c>
      <c r="B1443" t="s">
        <v>127</v>
      </c>
      <c r="C1443" s="155">
        <v>35341</v>
      </c>
      <c r="D1443" s="155">
        <v>35594</v>
      </c>
      <c r="E1443">
        <v>1997</v>
      </c>
      <c r="F1443">
        <v>3</v>
      </c>
      <c r="G1443">
        <v>12</v>
      </c>
      <c r="H1443">
        <v>36.848779268292681</v>
      </c>
      <c r="I1443" t="s">
        <v>17</v>
      </c>
      <c r="J1443" s="14" t="s">
        <v>17</v>
      </c>
      <c r="K1443" s="14" t="s">
        <v>17</v>
      </c>
      <c r="L1443" s="14" t="s">
        <v>17</v>
      </c>
      <c r="M1443" s="14" t="s">
        <v>17</v>
      </c>
      <c r="N1443" s="14" t="s">
        <v>17</v>
      </c>
      <c r="O1443" s="14" t="s">
        <v>17</v>
      </c>
      <c r="P1443" s="14" t="s">
        <v>17</v>
      </c>
      <c r="Q1443" s="14" t="s">
        <v>17</v>
      </c>
      <c r="R1443" s="14" t="s">
        <v>17</v>
      </c>
      <c r="S1443" s="14" t="s">
        <v>17</v>
      </c>
      <c r="X1443" s="14" t="s">
        <v>17</v>
      </c>
      <c r="Y1443" s="14" t="s">
        <v>17</v>
      </c>
      <c r="AD1443" s="14" t="s">
        <v>17</v>
      </c>
    </row>
    <row r="1444" spans="1:30" x14ac:dyDescent="0.2">
      <c r="A1444" t="s">
        <v>143</v>
      </c>
      <c r="B1444" t="s">
        <v>127</v>
      </c>
      <c r="C1444" s="155">
        <v>35341</v>
      </c>
      <c r="D1444" s="155">
        <v>35594</v>
      </c>
      <c r="E1444">
        <v>1997</v>
      </c>
      <c r="F1444">
        <v>3</v>
      </c>
      <c r="G1444">
        <v>13</v>
      </c>
      <c r="H1444">
        <v>57.133765243902431</v>
      </c>
      <c r="I1444" t="s">
        <v>17</v>
      </c>
      <c r="J1444" s="14" t="s">
        <v>17</v>
      </c>
      <c r="K1444" s="14" t="s">
        <v>17</v>
      </c>
      <c r="L1444" s="14" t="s">
        <v>17</v>
      </c>
      <c r="M1444" s="14" t="s">
        <v>17</v>
      </c>
      <c r="N1444" s="14" t="s">
        <v>17</v>
      </c>
      <c r="O1444" s="14" t="s">
        <v>17</v>
      </c>
      <c r="P1444" s="14" t="s">
        <v>17</v>
      </c>
      <c r="Q1444" s="14" t="s">
        <v>17</v>
      </c>
      <c r="R1444" s="14" t="s">
        <v>17</v>
      </c>
      <c r="S1444" s="14" t="s">
        <v>17</v>
      </c>
      <c r="X1444" s="14" t="s">
        <v>17</v>
      </c>
      <c r="Y1444" s="14" t="s">
        <v>17</v>
      </c>
      <c r="AD1444" s="14" t="s">
        <v>17</v>
      </c>
    </row>
    <row r="1445" spans="1:30" x14ac:dyDescent="0.2">
      <c r="A1445" t="s">
        <v>143</v>
      </c>
      <c r="B1445" t="s">
        <v>127</v>
      </c>
      <c r="C1445" s="155">
        <v>35341</v>
      </c>
      <c r="D1445" s="155">
        <v>35594</v>
      </c>
      <c r="E1445">
        <v>1997</v>
      </c>
      <c r="F1445">
        <v>3</v>
      </c>
      <c r="G1445">
        <v>14</v>
      </c>
      <c r="H1445">
        <v>42.458549542682924</v>
      </c>
      <c r="I1445" t="s">
        <v>17</v>
      </c>
      <c r="J1445" s="14" t="s">
        <v>17</v>
      </c>
      <c r="K1445" s="14" t="s">
        <v>17</v>
      </c>
      <c r="L1445" s="14" t="s">
        <v>17</v>
      </c>
      <c r="M1445" s="14" t="s">
        <v>17</v>
      </c>
      <c r="N1445" s="14" t="s">
        <v>17</v>
      </c>
      <c r="O1445" s="14" t="s">
        <v>17</v>
      </c>
      <c r="P1445" s="14" t="s">
        <v>17</v>
      </c>
      <c r="Q1445" s="14" t="s">
        <v>17</v>
      </c>
      <c r="R1445" s="14" t="s">
        <v>17</v>
      </c>
      <c r="S1445" s="14" t="s">
        <v>17</v>
      </c>
      <c r="X1445" s="14" t="s">
        <v>17</v>
      </c>
      <c r="Y1445" s="14" t="s">
        <v>17</v>
      </c>
      <c r="AD1445" s="14" t="s">
        <v>17</v>
      </c>
    </row>
    <row r="1446" spans="1:30" x14ac:dyDescent="0.2">
      <c r="A1446" t="s">
        <v>143</v>
      </c>
      <c r="B1446" t="s">
        <v>127</v>
      </c>
      <c r="C1446" s="155">
        <v>35341</v>
      </c>
      <c r="D1446" s="155">
        <v>35594</v>
      </c>
      <c r="E1446">
        <v>1997</v>
      </c>
      <c r="F1446">
        <v>4</v>
      </c>
      <c r="G1446">
        <v>1</v>
      </c>
      <c r="H1446">
        <v>20.479692682926828</v>
      </c>
      <c r="I1446" t="s">
        <v>17</v>
      </c>
      <c r="J1446" s="14" t="s">
        <v>17</v>
      </c>
      <c r="K1446" s="14" t="s">
        <v>17</v>
      </c>
      <c r="L1446" s="14" t="s">
        <v>17</v>
      </c>
      <c r="M1446" s="14" t="s">
        <v>17</v>
      </c>
      <c r="N1446" s="14" t="s">
        <v>17</v>
      </c>
      <c r="O1446" s="14" t="s">
        <v>17</v>
      </c>
      <c r="P1446" s="14" t="s">
        <v>17</v>
      </c>
      <c r="Q1446" s="14" t="s">
        <v>17</v>
      </c>
      <c r="R1446" s="14" t="s">
        <v>17</v>
      </c>
      <c r="S1446" s="14" t="s">
        <v>17</v>
      </c>
      <c r="X1446" s="14" t="s">
        <v>17</v>
      </c>
      <c r="Y1446" s="14" t="s">
        <v>17</v>
      </c>
      <c r="AD1446" s="14" t="s">
        <v>17</v>
      </c>
    </row>
    <row r="1447" spans="1:30" x14ac:dyDescent="0.2">
      <c r="A1447" t="s">
        <v>143</v>
      </c>
      <c r="B1447" t="s">
        <v>127</v>
      </c>
      <c r="C1447" s="155">
        <v>35341</v>
      </c>
      <c r="D1447" s="155">
        <v>35594</v>
      </c>
      <c r="E1447">
        <v>1997</v>
      </c>
      <c r="F1447">
        <v>4</v>
      </c>
      <c r="G1447">
        <v>2</v>
      </c>
      <c r="H1447">
        <v>20.442802439024391</v>
      </c>
      <c r="I1447">
        <v>2.7294040000000002</v>
      </c>
      <c r="J1447" s="14" t="s">
        <v>17</v>
      </c>
      <c r="K1447" s="14" t="s">
        <v>17</v>
      </c>
      <c r="L1447" s="14" t="s">
        <v>17</v>
      </c>
      <c r="M1447" s="14" t="s">
        <v>17</v>
      </c>
      <c r="N1447" s="14" t="s">
        <v>17</v>
      </c>
      <c r="O1447" s="14" t="s">
        <v>17</v>
      </c>
      <c r="P1447" s="14" t="s">
        <v>17</v>
      </c>
      <c r="Q1447" s="14" t="s">
        <v>17</v>
      </c>
      <c r="R1447" s="14" t="s">
        <v>17</v>
      </c>
      <c r="S1447" s="14" t="s">
        <v>17</v>
      </c>
      <c r="X1447" s="14" t="s">
        <v>17</v>
      </c>
      <c r="Y1447" s="14" t="s">
        <v>17</v>
      </c>
      <c r="AD1447" s="14" t="s">
        <v>17</v>
      </c>
    </row>
    <row r="1448" spans="1:30" x14ac:dyDescent="0.2">
      <c r="A1448" t="s">
        <v>143</v>
      </c>
      <c r="B1448" t="s">
        <v>127</v>
      </c>
      <c r="C1448" s="155">
        <v>35341</v>
      </c>
      <c r="D1448" s="155">
        <v>35594</v>
      </c>
      <c r="E1448">
        <v>1997</v>
      </c>
      <c r="F1448">
        <v>4</v>
      </c>
      <c r="G1448">
        <v>3</v>
      </c>
      <c r="H1448">
        <v>34.099275609756099</v>
      </c>
      <c r="I1448">
        <v>2.1924959999999998</v>
      </c>
      <c r="J1448" s="14" t="s">
        <v>17</v>
      </c>
      <c r="K1448" s="14" t="s">
        <v>17</v>
      </c>
      <c r="L1448" s="14" t="s">
        <v>17</v>
      </c>
      <c r="M1448" s="14" t="s">
        <v>17</v>
      </c>
      <c r="N1448" s="14" t="s">
        <v>17</v>
      </c>
      <c r="O1448" s="14" t="s">
        <v>17</v>
      </c>
      <c r="P1448" s="14" t="s">
        <v>17</v>
      </c>
      <c r="Q1448" s="14" t="s">
        <v>17</v>
      </c>
      <c r="R1448" s="14" t="s">
        <v>17</v>
      </c>
      <c r="S1448" s="14" t="s">
        <v>17</v>
      </c>
      <c r="X1448" s="14" t="s">
        <v>17</v>
      </c>
      <c r="Y1448" s="14" t="s">
        <v>17</v>
      </c>
      <c r="AD1448" s="14" t="s">
        <v>17</v>
      </c>
    </row>
    <row r="1449" spans="1:30" x14ac:dyDescent="0.2">
      <c r="A1449" t="s">
        <v>143</v>
      </c>
      <c r="B1449" t="s">
        <v>127</v>
      </c>
      <c r="C1449" s="155">
        <v>35341</v>
      </c>
      <c r="D1449" s="155">
        <v>35594</v>
      </c>
      <c r="E1449">
        <v>1997</v>
      </c>
      <c r="F1449">
        <v>4</v>
      </c>
      <c r="G1449">
        <v>4</v>
      </c>
      <c r="H1449">
        <v>25.742749999999997</v>
      </c>
      <c r="I1449">
        <v>2.747582</v>
      </c>
      <c r="J1449" s="14" t="s">
        <v>17</v>
      </c>
      <c r="K1449" s="14" t="s">
        <v>17</v>
      </c>
      <c r="L1449" s="14" t="s">
        <v>17</v>
      </c>
      <c r="M1449" s="14" t="s">
        <v>17</v>
      </c>
      <c r="N1449" s="14" t="s">
        <v>17</v>
      </c>
      <c r="O1449" s="14" t="s">
        <v>17</v>
      </c>
      <c r="P1449" s="14" t="s">
        <v>17</v>
      </c>
      <c r="Q1449" s="14" t="s">
        <v>17</v>
      </c>
      <c r="R1449" s="14" t="s">
        <v>17</v>
      </c>
      <c r="S1449" s="14" t="s">
        <v>17</v>
      </c>
      <c r="X1449" s="14" t="s">
        <v>17</v>
      </c>
      <c r="Y1449" s="14" t="s">
        <v>17</v>
      </c>
      <c r="AD1449" s="14" t="s">
        <v>17</v>
      </c>
    </row>
    <row r="1450" spans="1:30" x14ac:dyDescent="0.2">
      <c r="A1450" t="s">
        <v>143</v>
      </c>
      <c r="B1450" t="s">
        <v>127</v>
      </c>
      <c r="C1450" s="155">
        <v>35341</v>
      </c>
      <c r="D1450" s="155">
        <v>35594</v>
      </c>
      <c r="E1450">
        <v>1997</v>
      </c>
      <c r="F1450">
        <v>4</v>
      </c>
      <c r="G1450">
        <v>5</v>
      </c>
      <c r="H1450">
        <v>48.462713414634138</v>
      </c>
      <c r="I1450">
        <v>2.432992</v>
      </c>
      <c r="J1450" s="14" t="s">
        <v>17</v>
      </c>
      <c r="K1450" s="14" t="s">
        <v>17</v>
      </c>
      <c r="L1450" s="14" t="s">
        <v>17</v>
      </c>
      <c r="M1450" s="14" t="s">
        <v>17</v>
      </c>
      <c r="N1450" s="14" t="s">
        <v>17</v>
      </c>
      <c r="O1450" s="14" t="s">
        <v>17</v>
      </c>
      <c r="P1450" s="14" t="s">
        <v>17</v>
      </c>
      <c r="Q1450" s="14" t="s">
        <v>17</v>
      </c>
      <c r="R1450" s="14" t="s">
        <v>17</v>
      </c>
      <c r="S1450" s="14" t="s">
        <v>17</v>
      </c>
      <c r="X1450" s="14" t="s">
        <v>17</v>
      </c>
      <c r="Y1450" s="14" t="s">
        <v>17</v>
      </c>
      <c r="AD1450" s="14" t="s">
        <v>17</v>
      </c>
    </row>
    <row r="1451" spans="1:30" x14ac:dyDescent="0.2">
      <c r="A1451" t="s">
        <v>143</v>
      </c>
      <c r="B1451" t="s">
        <v>127</v>
      </c>
      <c r="C1451" s="155">
        <v>35341</v>
      </c>
      <c r="D1451" s="155">
        <v>35594</v>
      </c>
      <c r="E1451">
        <v>1997</v>
      </c>
      <c r="F1451">
        <v>4</v>
      </c>
      <c r="G1451">
        <v>6</v>
      </c>
      <c r="H1451">
        <v>52.146665396341469</v>
      </c>
      <c r="I1451">
        <v>2.4964010000000001</v>
      </c>
      <c r="J1451" s="14" t="s">
        <v>17</v>
      </c>
      <c r="K1451" s="14" t="s">
        <v>17</v>
      </c>
      <c r="L1451" s="14" t="s">
        <v>17</v>
      </c>
      <c r="M1451" s="14" t="s">
        <v>17</v>
      </c>
      <c r="N1451" s="14" t="s">
        <v>17</v>
      </c>
      <c r="O1451" s="14" t="s">
        <v>17</v>
      </c>
      <c r="P1451" s="14" t="s">
        <v>17</v>
      </c>
      <c r="Q1451" s="14" t="s">
        <v>17</v>
      </c>
      <c r="R1451" s="14" t="s">
        <v>17</v>
      </c>
      <c r="S1451" s="14" t="s">
        <v>17</v>
      </c>
      <c r="X1451" s="14" t="s">
        <v>17</v>
      </c>
      <c r="Y1451" s="14" t="s">
        <v>17</v>
      </c>
      <c r="AD1451" s="14" t="s">
        <v>17</v>
      </c>
    </row>
    <row r="1452" spans="1:30" x14ac:dyDescent="0.2">
      <c r="A1452" t="s">
        <v>143</v>
      </c>
      <c r="B1452" t="s">
        <v>127</v>
      </c>
      <c r="C1452" s="155">
        <v>35341</v>
      </c>
      <c r="D1452" s="155">
        <v>35594</v>
      </c>
      <c r="E1452">
        <v>1997</v>
      </c>
      <c r="F1452">
        <v>4</v>
      </c>
      <c r="G1452">
        <v>7</v>
      </c>
      <c r="H1452">
        <v>55.924576829268297</v>
      </c>
      <c r="I1452">
        <v>2.747763</v>
      </c>
      <c r="J1452" s="14" t="s">
        <v>17</v>
      </c>
      <c r="K1452" s="14" t="s">
        <v>17</v>
      </c>
      <c r="L1452" s="14" t="s">
        <v>17</v>
      </c>
      <c r="M1452" s="14" t="s">
        <v>17</v>
      </c>
      <c r="N1452" s="14" t="s">
        <v>17</v>
      </c>
      <c r="O1452" s="14" t="s">
        <v>17</v>
      </c>
      <c r="P1452" s="14" t="s">
        <v>17</v>
      </c>
      <c r="Q1452" s="14" t="s">
        <v>17</v>
      </c>
      <c r="R1452" s="14" t="s">
        <v>17</v>
      </c>
      <c r="S1452" s="14" t="s">
        <v>17</v>
      </c>
      <c r="X1452" s="14" t="s">
        <v>17</v>
      </c>
      <c r="Y1452" s="14" t="s">
        <v>17</v>
      </c>
      <c r="AD1452" s="14" t="s">
        <v>17</v>
      </c>
    </row>
    <row r="1453" spans="1:30" x14ac:dyDescent="0.2">
      <c r="A1453" t="s">
        <v>143</v>
      </c>
      <c r="B1453" t="s">
        <v>127</v>
      </c>
      <c r="C1453" s="155">
        <v>35341</v>
      </c>
      <c r="D1453" s="155">
        <v>35594</v>
      </c>
      <c r="E1453">
        <v>1997</v>
      </c>
      <c r="F1453">
        <v>4</v>
      </c>
      <c r="G1453">
        <v>8</v>
      </c>
      <c r="H1453">
        <v>41.174326371951217</v>
      </c>
      <c r="I1453" t="s">
        <v>17</v>
      </c>
      <c r="J1453" s="14" t="s">
        <v>17</v>
      </c>
      <c r="K1453" s="14" t="s">
        <v>17</v>
      </c>
      <c r="L1453" s="14" t="s">
        <v>17</v>
      </c>
      <c r="M1453" s="14" t="s">
        <v>17</v>
      </c>
      <c r="N1453" s="14" t="s">
        <v>17</v>
      </c>
      <c r="O1453" s="14" t="s">
        <v>17</v>
      </c>
      <c r="P1453" s="14" t="s">
        <v>17</v>
      </c>
      <c r="Q1453" s="14" t="s">
        <v>17</v>
      </c>
      <c r="R1453" s="14" t="s">
        <v>17</v>
      </c>
      <c r="S1453" s="14" t="s">
        <v>17</v>
      </c>
      <c r="X1453" s="14" t="s">
        <v>17</v>
      </c>
      <c r="Y1453" s="14" t="s">
        <v>17</v>
      </c>
      <c r="AD1453" s="14" t="s">
        <v>17</v>
      </c>
    </row>
    <row r="1454" spans="1:30" x14ac:dyDescent="0.2">
      <c r="A1454" t="s">
        <v>143</v>
      </c>
      <c r="B1454" t="s">
        <v>127</v>
      </c>
      <c r="C1454" s="155">
        <v>35341</v>
      </c>
      <c r="D1454" s="155">
        <v>35594</v>
      </c>
      <c r="E1454">
        <v>1997</v>
      </c>
      <c r="F1454">
        <v>4</v>
      </c>
      <c r="G1454">
        <v>9</v>
      </c>
      <c r="H1454">
        <v>37.505351829268292</v>
      </c>
      <c r="I1454" t="s">
        <v>17</v>
      </c>
      <c r="J1454" s="14" t="s">
        <v>17</v>
      </c>
      <c r="K1454" s="14" t="s">
        <v>17</v>
      </c>
      <c r="L1454" s="14" t="s">
        <v>17</v>
      </c>
      <c r="M1454" s="14" t="s">
        <v>17</v>
      </c>
      <c r="N1454" s="14" t="s">
        <v>17</v>
      </c>
      <c r="O1454" s="14" t="s">
        <v>17</v>
      </c>
      <c r="P1454" s="14" t="s">
        <v>17</v>
      </c>
      <c r="Q1454" s="14" t="s">
        <v>17</v>
      </c>
      <c r="R1454" s="14" t="s">
        <v>17</v>
      </c>
      <c r="S1454" s="14" t="s">
        <v>17</v>
      </c>
      <c r="X1454" s="14" t="s">
        <v>17</v>
      </c>
      <c r="Y1454" s="14" t="s">
        <v>17</v>
      </c>
      <c r="AD1454" s="14" t="s">
        <v>17</v>
      </c>
    </row>
    <row r="1455" spans="1:30" x14ac:dyDescent="0.2">
      <c r="A1455" t="s">
        <v>143</v>
      </c>
      <c r="B1455" t="s">
        <v>127</v>
      </c>
      <c r="C1455" s="155">
        <v>35341</v>
      </c>
      <c r="D1455" s="155">
        <v>35594</v>
      </c>
      <c r="E1455">
        <v>1997</v>
      </c>
      <c r="F1455">
        <v>4</v>
      </c>
      <c r="G1455">
        <v>10</v>
      </c>
      <c r="H1455">
        <v>41.929156097560977</v>
      </c>
      <c r="I1455" t="s">
        <v>17</v>
      </c>
      <c r="J1455" s="14" t="s">
        <v>17</v>
      </c>
      <c r="K1455" s="14" t="s">
        <v>17</v>
      </c>
      <c r="L1455" s="14" t="s">
        <v>17</v>
      </c>
      <c r="M1455" s="14" t="s">
        <v>17</v>
      </c>
      <c r="N1455" s="14" t="s">
        <v>17</v>
      </c>
      <c r="O1455" s="14" t="s">
        <v>17</v>
      </c>
      <c r="P1455" s="14" t="s">
        <v>17</v>
      </c>
      <c r="Q1455" s="14" t="s">
        <v>17</v>
      </c>
      <c r="R1455" s="14" t="s">
        <v>17</v>
      </c>
      <c r="S1455" s="14" t="s">
        <v>17</v>
      </c>
      <c r="X1455" s="14" t="s">
        <v>17</v>
      </c>
      <c r="Y1455" s="14" t="s">
        <v>17</v>
      </c>
      <c r="AD1455" s="14" t="s">
        <v>17</v>
      </c>
    </row>
    <row r="1456" spans="1:30" x14ac:dyDescent="0.2">
      <c r="A1456" t="s">
        <v>143</v>
      </c>
      <c r="B1456" t="s">
        <v>127</v>
      </c>
      <c r="C1456" s="155">
        <v>35341</v>
      </c>
      <c r="D1456" s="155">
        <v>35594</v>
      </c>
      <c r="E1456">
        <v>1997</v>
      </c>
      <c r="F1456">
        <v>4</v>
      </c>
      <c r="G1456">
        <v>11</v>
      </c>
      <c r="H1456">
        <v>33.717682926829269</v>
      </c>
      <c r="I1456" t="s">
        <v>17</v>
      </c>
      <c r="J1456" s="14" t="s">
        <v>17</v>
      </c>
      <c r="K1456" s="14" t="s">
        <v>17</v>
      </c>
      <c r="L1456" s="14" t="s">
        <v>17</v>
      </c>
      <c r="M1456" s="14" t="s">
        <v>17</v>
      </c>
      <c r="N1456" s="14" t="s">
        <v>17</v>
      </c>
      <c r="O1456" s="14" t="s">
        <v>17</v>
      </c>
      <c r="P1456" s="14" t="s">
        <v>17</v>
      </c>
      <c r="Q1456" s="14" t="s">
        <v>17</v>
      </c>
      <c r="R1456" s="14" t="s">
        <v>17</v>
      </c>
      <c r="S1456" s="14" t="s">
        <v>17</v>
      </c>
      <c r="X1456" s="14" t="s">
        <v>17</v>
      </c>
      <c r="Y1456" s="14" t="s">
        <v>17</v>
      </c>
      <c r="AD1456" s="14" t="s">
        <v>17</v>
      </c>
    </row>
    <row r="1457" spans="1:30" x14ac:dyDescent="0.2">
      <c r="A1457" t="s">
        <v>143</v>
      </c>
      <c r="B1457" t="s">
        <v>127</v>
      </c>
      <c r="C1457" s="155">
        <v>35341</v>
      </c>
      <c r="D1457" s="155">
        <v>35594</v>
      </c>
      <c r="E1457">
        <v>1997</v>
      </c>
      <c r="F1457">
        <v>4</v>
      </c>
      <c r="G1457">
        <v>12</v>
      </c>
      <c r="H1457">
        <v>39.125977134146339</v>
      </c>
      <c r="I1457" t="s">
        <v>17</v>
      </c>
      <c r="J1457" s="14" t="s">
        <v>17</v>
      </c>
      <c r="K1457" s="14" t="s">
        <v>17</v>
      </c>
      <c r="L1457" s="14" t="s">
        <v>17</v>
      </c>
      <c r="M1457" s="14" t="s">
        <v>17</v>
      </c>
      <c r="N1457" s="14" t="s">
        <v>17</v>
      </c>
      <c r="O1457" s="14" t="s">
        <v>17</v>
      </c>
      <c r="P1457" s="14" t="s">
        <v>17</v>
      </c>
      <c r="Q1457" s="14" t="s">
        <v>17</v>
      </c>
      <c r="R1457" s="14" t="s">
        <v>17</v>
      </c>
      <c r="S1457" s="14" t="s">
        <v>17</v>
      </c>
      <c r="X1457" s="14" t="s">
        <v>17</v>
      </c>
      <c r="Y1457" s="14" t="s">
        <v>17</v>
      </c>
      <c r="AD1457" s="14" t="s">
        <v>17</v>
      </c>
    </row>
    <row r="1458" spans="1:30" x14ac:dyDescent="0.2">
      <c r="A1458" t="s">
        <v>143</v>
      </c>
      <c r="B1458" t="s">
        <v>127</v>
      </c>
      <c r="C1458" s="155">
        <v>35341</v>
      </c>
      <c r="D1458" s="155">
        <v>35594</v>
      </c>
      <c r="E1458">
        <v>1997</v>
      </c>
      <c r="F1458">
        <v>4</v>
      </c>
      <c r="G1458">
        <v>13</v>
      </c>
      <c r="H1458">
        <v>48.273189786585363</v>
      </c>
      <c r="I1458" t="s">
        <v>17</v>
      </c>
      <c r="J1458" s="14" t="s">
        <v>17</v>
      </c>
      <c r="K1458" s="14" t="s">
        <v>17</v>
      </c>
      <c r="L1458" s="14" t="s">
        <v>17</v>
      </c>
      <c r="M1458" s="14" t="s">
        <v>17</v>
      </c>
      <c r="N1458" s="14" t="s">
        <v>17</v>
      </c>
      <c r="O1458" s="14" t="s">
        <v>17</v>
      </c>
      <c r="P1458" s="14" t="s">
        <v>17</v>
      </c>
      <c r="Q1458" s="14" t="s">
        <v>17</v>
      </c>
      <c r="R1458" s="14" t="s">
        <v>17</v>
      </c>
      <c r="S1458" s="14" t="s">
        <v>17</v>
      </c>
      <c r="X1458" s="14" t="s">
        <v>17</v>
      </c>
      <c r="Y1458" s="14" t="s">
        <v>17</v>
      </c>
      <c r="AD1458" s="14" t="s">
        <v>17</v>
      </c>
    </row>
    <row r="1459" spans="1:30" x14ac:dyDescent="0.2">
      <c r="A1459" t="s">
        <v>143</v>
      </c>
      <c r="B1459" t="s">
        <v>127</v>
      </c>
      <c r="C1459" s="155">
        <v>35341</v>
      </c>
      <c r="D1459" s="155">
        <v>35594</v>
      </c>
      <c r="E1459">
        <v>1997</v>
      </c>
      <c r="F1459">
        <v>4</v>
      </c>
      <c r="G1459">
        <v>14</v>
      </c>
      <c r="H1459">
        <v>33.101560518292686</v>
      </c>
      <c r="I1459" t="s">
        <v>17</v>
      </c>
      <c r="J1459" s="14" t="s">
        <v>17</v>
      </c>
      <c r="K1459" s="14" t="s">
        <v>17</v>
      </c>
      <c r="L1459" s="14" t="s">
        <v>17</v>
      </c>
      <c r="M1459" s="14" t="s">
        <v>17</v>
      </c>
      <c r="N1459" s="14" t="s">
        <v>17</v>
      </c>
      <c r="O1459" s="14" t="s">
        <v>17</v>
      </c>
      <c r="P1459" s="14" t="s">
        <v>17</v>
      </c>
      <c r="Q1459" s="14" t="s">
        <v>17</v>
      </c>
      <c r="R1459" s="14" t="s">
        <v>17</v>
      </c>
      <c r="S1459" s="14" t="s">
        <v>17</v>
      </c>
      <c r="X1459" s="14" t="s">
        <v>17</v>
      </c>
      <c r="Y1459" s="14" t="s">
        <v>17</v>
      </c>
      <c r="AD1459" s="14" t="s">
        <v>17</v>
      </c>
    </row>
    <row r="1460" spans="1:30" x14ac:dyDescent="0.2">
      <c r="A1460" t="s">
        <v>143</v>
      </c>
      <c r="B1460" t="s">
        <v>127</v>
      </c>
      <c r="C1460" s="155">
        <v>35720</v>
      </c>
      <c r="D1460" s="155">
        <v>35958</v>
      </c>
      <c r="E1460">
        <v>1998</v>
      </c>
      <c r="F1460">
        <v>1</v>
      </c>
      <c r="G1460">
        <v>1</v>
      </c>
      <c r="H1460">
        <v>24.901836890243899</v>
      </c>
      <c r="I1460" t="s">
        <v>17</v>
      </c>
      <c r="J1460" s="14" t="s">
        <v>17</v>
      </c>
      <c r="K1460" s="14" t="s">
        <v>17</v>
      </c>
      <c r="L1460" s="14" t="s">
        <v>17</v>
      </c>
      <c r="M1460" s="14" t="s">
        <v>17</v>
      </c>
      <c r="N1460" s="14" t="s">
        <v>17</v>
      </c>
      <c r="O1460" s="14" t="s">
        <v>17</v>
      </c>
      <c r="P1460" s="14" t="s">
        <v>17</v>
      </c>
      <c r="Q1460" s="14" t="s">
        <v>17</v>
      </c>
      <c r="R1460" s="14" t="s">
        <v>17</v>
      </c>
      <c r="S1460" s="14" t="s">
        <v>17</v>
      </c>
      <c r="X1460" s="14" t="s">
        <v>17</v>
      </c>
      <c r="Y1460" s="14" t="s">
        <v>17</v>
      </c>
      <c r="AD1460" s="14" t="s">
        <v>17</v>
      </c>
    </row>
    <row r="1461" spans="1:30" x14ac:dyDescent="0.2">
      <c r="A1461" t="s">
        <v>143</v>
      </c>
      <c r="B1461" t="s">
        <v>127</v>
      </c>
      <c r="C1461" s="155">
        <v>35720</v>
      </c>
      <c r="D1461" s="155">
        <v>35958</v>
      </c>
      <c r="E1461">
        <v>1998</v>
      </c>
      <c r="F1461">
        <v>1</v>
      </c>
      <c r="G1461">
        <v>2</v>
      </c>
      <c r="H1461">
        <v>25.658004962779156</v>
      </c>
      <c r="I1461">
        <v>2.4741379999999999</v>
      </c>
      <c r="J1461" s="14" t="s">
        <v>17</v>
      </c>
      <c r="K1461" s="14" t="s">
        <v>17</v>
      </c>
      <c r="L1461" s="176">
        <v>6.04</v>
      </c>
      <c r="M1461" s="14" t="s">
        <v>17</v>
      </c>
      <c r="N1461" s="176">
        <v>61.854289999999978</v>
      </c>
      <c r="O1461" s="14" t="s">
        <v>17</v>
      </c>
      <c r="P1461" s="176">
        <v>7.4844999999999995E-2</v>
      </c>
      <c r="Q1461" s="176">
        <v>0.85749999999999993</v>
      </c>
      <c r="R1461" s="14" t="s">
        <v>17</v>
      </c>
      <c r="S1461" s="14" t="s">
        <v>17</v>
      </c>
      <c r="X1461" s="14" t="s">
        <v>17</v>
      </c>
      <c r="Y1461" s="14" t="s">
        <v>17</v>
      </c>
      <c r="AD1461" s="14" t="s">
        <v>17</v>
      </c>
    </row>
    <row r="1462" spans="1:30" x14ac:dyDescent="0.2">
      <c r="A1462" t="s">
        <v>143</v>
      </c>
      <c r="B1462" t="s">
        <v>127</v>
      </c>
      <c r="C1462" s="155">
        <v>35720</v>
      </c>
      <c r="D1462" s="155">
        <v>35958</v>
      </c>
      <c r="E1462">
        <v>1998</v>
      </c>
      <c r="F1462">
        <v>1</v>
      </c>
      <c r="G1462">
        <v>3</v>
      </c>
      <c r="H1462">
        <v>31.212995864350709</v>
      </c>
      <c r="I1462">
        <v>2.344589</v>
      </c>
      <c r="J1462" s="14" t="s">
        <v>17</v>
      </c>
      <c r="K1462" s="14" t="s">
        <v>17</v>
      </c>
      <c r="L1462" s="176">
        <v>5.98</v>
      </c>
      <c r="M1462" s="14" t="s">
        <v>17</v>
      </c>
      <c r="N1462" s="176">
        <v>56.044969999999992</v>
      </c>
      <c r="O1462" s="14" t="s">
        <v>17</v>
      </c>
      <c r="P1462" s="176">
        <v>7.2904999999999998E-2</v>
      </c>
      <c r="Q1462" s="176">
        <v>0.873</v>
      </c>
      <c r="R1462" s="14" t="s">
        <v>17</v>
      </c>
      <c r="S1462" s="14" t="s">
        <v>17</v>
      </c>
      <c r="X1462" s="14" t="s">
        <v>17</v>
      </c>
      <c r="Y1462" s="14" t="s">
        <v>17</v>
      </c>
      <c r="AD1462" s="14" t="s">
        <v>17</v>
      </c>
    </row>
    <row r="1463" spans="1:30" x14ac:dyDescent="0.2">
      <c r="A1463" t="s">
        <v>143</v>
      </c>
      <c r="B1463" t="s">
        <v>127</v>
      </c>
      <c r="C1463" s="155">
        <v>35720</v>
      </c>
      <c r="D1463" s="155">
        <v>35958</v>
      </c>
      <c r="E1463">
        <v>1998</v>
      </c>
      <c r="F1463">
        <v>1</v>
      </c>
      <c r="G1463">
        <v>4</v>
      </c>
      <c r="H1463">
        <v>34.228287841191069</v>
      </c>
      <c r="I1463">
        <v>2.2283330000000001</v>
      </c>
      <c r="J1463" s="14" t="s">
        <v>17</v>
      </c>
      <c r="K1463" s="14" t="s">
        <v>17</v>
      </c>
      <c r="L1463" s="176">
        <v>5.27</v>
      </c>
      <c r="M1463" s="14" t="s">
        <v>17</v>
      </c>
      <c r="N1463" s="176">
        <v>44.802859999999988</v>
      </c>
      <c r="O1463" s="14" t="s">
        <v>17</v>
      </c>
      <c r="P1463" s="176">
        <v>7.8539999999999999E-2</v>
      </c>
      <c r="Q1463" s="176">
        <v>0.879</v>
      </c>
      <c r="R1463" s="14" t="s">
        <v>17</v>
      </c>
      <c r="S1463" s="14" t="s">
        <v>17</v>
      </c>
      <c r="X1463" s="14" t="s">
        <v>17</v>
      </c>
      <c r="Y1463" s="14" t="s">
        <v>17</v>
      </c>
      <c r="AD1463" s="14" t="s">
        <v>17</v>
      </c>
    </row>
    <row r="1464" spans="1:30" x14ac:dyDescent="0.2">
      <c r="A1464" t="s">
        <v>143</v>
      </c>
      <c r="B1464" t="s">
        <v>127</v>
      </c>
      <c r="C1464" s="155">
        <v>35720</v>
      </c>
      <c r="D1464" s="155">
        <v>35958</v>
      </c>
      <c r="E1464">
        <v>1998</v>
      </c>
      <c r="F1464">
        <v>1</v>
      </c>
      <c r="G1464">
        <v>5</v>
      </c>
      <c r="H1464">
        <v>49.514921422663356</v>
      </c>
      <c r="I1464">
        <v>2.454129</v>
      </c>
      <c r="J1464" s="14" t="s">
        <v>17</v>
      </c>
      <c r="K1464" s="14" t="s">
        <v>17</v>
      </c>
      <c r="L1464" s="176">
        <v>5.33</v>
      </c>
      <c r="M1464" s="14" t="s">
        <v>17</v>
      </c>
      <c r="N1464" s="176">
        <v>60.079219999999999</v>
      </c>
      <c r="O1464" s="14" t="s">
        <v>17</v>
      </c>
      <c r="P1464" s="176">
        <v>7.9854999999999995E-2</v>
      </c>
      <c r="Q1464" s="176">
        <v>0.93149999999999999</v>
      </c>
      <c r="R1464" s="14" t="s">
        <v>17</v>
      </c>
      <c r="S1464" s="14" t="s">
        <v>17</v>
      </c>
      <c r="X1464" s="14" t="s">
        <v>17</v>
      </c>
      <c r="Y1464" s="14" t="s">
        <v>17</v>
      </c>
      <c r="AD1464" s="14" t="s">
        <v>17</v>
      </c>
    </row>
    <row r="1465" spans="1:30" x14ac:dyDescent="0.2">
      <c r="A1465" t="s">
        <v>143</v>
      </c>
      <c r="B1465" t="s">
        <v>127</v>
      </c>
      <c r="C1465" s="155">
        <v>35720</v>
      </c>
      <c r="D1465" s="155">
        <v>35958</v>
      </c>
      <c r="E1465">
        <v>1998</v>
      </c>
      <c r="F1465">
        <v>1</v>
      </c>
      <c r="G1465">
        <v>6</v>
      </c>
      <c r="H1465">
        <v>48.543118279569889</v>
      </c>
      <c r="I1465">
        <v>2.2045780000000001</v>
      </c>
      <c r="J1465" s="14" t="s">
        <v>17</v>
      </c>
      <c r="K1465" s="14" t="s">
        <v>17</v>
      </c>
      <c r="L1465" s="176">
        <v>5.81</v>
      </c>
      <c r="M1465" s="14" t="s">
        <v>17</v>
      </c>
      <c r="N1465" s="176">
        <v>41.575459999999993</v>
      </c>
      <c r="O1465" s="14" t="s">
        <v>17</v>
      </c>
      <c r="P1465" s="176">
        <v>8.7135000000000004E-2</v>
      </c>
      <c r="Q1465" s="176">
        <v>0.90399999999999991</v>
      </c>
      <c r="R1465" s="14" t="s">
        <v>17</v>
      </c>
      <c r="S1465" s="14" t="s">
        <v>17</v>
      </c>
      <c r="X1465" s="14" t="s">
        <v>17</v>
      </c>
      <c r="Y1465" s="14" t="s">
        <v>17</v>
      </c>
      <c r="AD1465" s="14" t="s">
        <v>17</v>
      </c>
    </row>
    <row r="1466" spans="1:30" x14ac:dyDescent="0.2">
      <c r="A1466" t="s">
        <v>143</v>
      </c>
      <c r="B1466" t="s">
        <v>127</v>
      </c>
      <c r="C1466" s="155">
        <v>35720</v>
      </c>
      <c r="D1466" s="155">
        <v>35958</v>
      </c>
      <c r="E1466">
        <v>1998</v>
      </c>
      <c r="F1466">
        <v>1</v>
      </c>
      <c r="G1466">
        <v>7</v>
      </c>
      <c r="H1466">
        <v>55.213631100082708</v>
      </c>
      <c r="I1466">
        <v>2.5274329999999998</v>
      </c>
      <c r="J1466" s="14" t="s">
        <v>17</v>
      </c>
      <c r="K1466" s="14" t="s">
        <v>17</v>
      </c>
      <c r="L1466" s="176">
        <v>4.93</v>
      </c>
      <c r="M1466" s="14" t="s">
        <v>17</v>
      </c>
      <c r="N1466" s="176">
        <v>60.240589999999983</v>
      </c>
      <c r="O1466" s="14" t="s">
        <v>17</v>
      </c>
      <c r="P1466" s="176">
        <v>0.15504499999999999</v>
      </c>
      <c r="Q1466" s="176">
        <v>1.889</v>
      </c>
      <c r="R1466" s="14" t="s">
        <v>17</v>
      </c>
      <c r="S1466" s="14" t="s">
        <v>17</v>
      </c>
      <c r="X1466" s="14" t="s">
        <v>17</v>
      </c>
      <c r="Y1466" s="14" t="s">
        <v>17</v>
      </c>
      <c r="AD1466" s="14" t="s">
        <v>17</v>
      </c>
    </row>
    <row r="1467" spans="1:30" x14ac:dyDescent="0.2">
      <c r="A1467" t="s">
        <v>143</v>
      </c>
      <c r="B1467" t="s">
        <v>127</v>
      </c>
      <c r="C1467" s="155">
        <v>35720</v>
      </c>
      <c r="D1467" s="155">
        <v>35958</v>
      </c>
      <c r="E1467">
        <v>1998</v>
      </c>
      <c r="F1467">
        <v>1</v>
      </c>
      <c r="G1467">
        <v>8</v>
      </c>
      <c r="H1467">
        <v>38.380609756097556</v>
      </c>
      <c r="I1467" t="s">
        <v>17</v>
      </c>
      <c r="J1467" s="14" t="s">
        <v>17</v>
      </c>
      <c r="K1467" s="14" t="s">
        <v>17</v>
      </c>
      <c r="L1467" s="14" t="s">
        <v>17</v>
      </c>
      <c r="M1467" s="14" t="s">
        <v>17</v>
      </c>
      <c r="N1467" s="14" t="s">
        <v>17</v>
      </c>
      <c r="O1467" s="14" t="s">
        <v>17</v>
      </c>
      <c r="P1467" s="14" t="s">
        <v>17</v>
      </c>
      <c r="Q1467" s="14" t="s">
        <v>17</v>
      </c>
      <c r="R1467" s="14" t="s">
        <v>17</v>
      </c>
      <c r="S1467" s="14" t="s">
        <v>17</v>
      </c>
      <c r="X1467" s="14" t="s">
        <v>17</v>
      </c>
      <c r="Y1467" s="14" t="s">
        <v>17</v>
      </c>
      <c r="AD1467" s="14" t="s">
        <v>17</v>
      </c>
    </row>
    <row r="1468" spans="1:30" x14ac:dyDescent="0.2">
      <c r="A1468" t="s">
        <v>143</v>
      </c>
      <c r="B1468" t="s">
        <v>127</v>
      </c>
      <c r="C1468" s="155">
        <v>35720</v>
      </c>
      <c r="D1468" s="155">
        <v>35958</v>
      </c>
      <c r="E1468">
        <v>1998</v>
      </c>
      <c r="F1468">
        <v>1</v>
      </c>
      <c r="G1468">
        <v>9</v>
      </c>
      <c r="H1468">
        <v>45.155687499999999</v>
      </c>
      <c r="I1468" t="s">
        <v>17</v>
      </c>
      <c r="J1468" s="14" t="s">
        <v>17</v>
      </c>
      <c r="K1468" s="14" t="s">
        <v>17</v>
      </c>
      <c r="L1468" s="14" t="s">
        <v>17</v>
      </c>
      <c r="M1468" s="14" t="s">
        <v>17</v>
      </c>
      <c r="N1468" s="14" t="s">
        <v>17</v>
      </c>
      <c r="O1468" s="14" t="s">
        <v>17</v>
      </c>
      <c r="P1468" s="14" t="s">
        <v>17</v>
      </c>
      <c r="Q1468" s="14" t="s">
        <v>17</v>
      </c>
      <c r="R1468" s="14" t="s">
        <v>17</v>
      </c>
      <c r="S1468" s="14" t="s">
        <v>17</v>
      </c>
      <c r="X1468" s="14" t="s">
        <v>17</v>
      </c>
      <c r="Y1468" s="14" t="s">
        <v>17</v>
      </c>
      <c r="AD1468" s="14" t="s">
        <v>17</v>
      </c>
    </row>
    <row r="1469" spans="1:30" x14ac:dyDescent="0.2">
      <c r="A1469" t="s">
        <v>143</v>
      </c>
      <c r="B1469" t="s">
        <v>127</v>
      </c>
      <c r="C1469" s="155">
        <v>35720</v>
      </c>
      <c r="D1469" s="155">
        <v>35958</v>
      </c>
      <c r="E1469">
        <v>1998</v>
      </c>
      <c r="F1469">
        <v>1</v>
      </c>
      <c r="G1469">
        <v>10</v>
      </c>
      <c r="H1469">
        <v>48.989137195121948</v>
      </c>
      <c r="I1469" t="s">
        <v>17</v>
      </c>
      <c r="J1469" s="14" t="s">
        <v>17</v>
      </c>
      <c r="K1469" s="14" t="s">
        <v>17</v>
      </c>
      <c r="L1469" s="14" t="s">
        <v>17</v>
      </c>
      <c r="M1469" s="14" t="s">
        <v>17</v>
      </c>
      <c r="N1469" s="14" t="s">
        <v>17</v>
      </c>
      <c r="O1469" s="14" t="s">
        <v>17</v>
      </c>
      <c r="P1469" s="14" t="s">
        <v>17</v>
      </c>
      <c r="Q1469" s="14" t="s">
        <v>17</v>
      </c>
      <c r="R1469" s="14" t="s">
        <v>17</v>
      </c>
      <c r="S1469" s="14" t="s">
        <v>17</v>
      </c>
      <c r="X1469" s="14" t="s">
        <v>17</v>
      </c>
      <c r="Y1469" s="14" t="s">
        <v>17</v>
      </c>
      <c r="AD1469" s="14" t="s">
        <v>17</v>
      </c>
    </row>
    <row r="1470" spans="1:30" x14ac:dyDescent="0.2">
      <c r="A1470" t="s">
        <v>143</v>
      </c>
      <c r="B1470" t="s">
        <v>127</v>
      </c>
      <c r="C1470" s="155">
        <v>35720</v>
      </c>
      <c r="D1470" s="155">
        <v>35958</v>
      </c>
      <c r="E1470">
        <v>1998</v>
      </c>
      <c r="F1470">
        <v>1</v>
      </c>
      <c r="G1470">
        <v>11</v>
      </c>
      <c r="H1470">
        <v>55.994963414634142</v>
      </c>
      <c r="I1470" t="s">
        <v>17</v>
      </c>
      <c r="J1470" s="14" t="s">
        <v>17</v>
      </c>
      <c r="K1470" s="14" t="s">
        <v>17</v>
      </c>
      <c r="L1470" s="14" t="s">
        <v>17</v>
      </c>
      <c r="M1470" s="14" t="s">
        <v>17</v>
      </c>
      <c r="N1470" s="14" t="s">
        <v>17</v>
      </c>
      <c r="O1470" s="14" t="s">
        <v>17</v>
      </c>
      <c r="P1470" s="14" t="s">
        <v>17</v>
      </c>
      <c r="Q1470" s="14" t="s">
        <v>17</v>
      </c>
      <c r="R1470" s="14" t="s">
        <v>17</v>
      </c>
      <c r="S1470" s="14" t="s">
        <v>17</v>
      </c>
      <c r="X1470" s="14" t="s">
        <v>17</v>
      </c>
      <c r="Y1470" s="14" t="s">
        <v>17</v>
      </c>
      <c r="AD1470" s="14" t="s">
        <v>17</v>
      </c>
    </row>
    <row r="1471" spans="1:30" x14ac:dyDescent="0.2">
      <c r="A1471" t="s">
        <v>143</v>
      </c>
      <c r="B1471" t="s">
        <v>127</v>
      </c>
      <c r="C1471" s="155">
        <v>35720</v>
      </c>
      <c r="D1471" s="155">
        <v>35958</v>
      </c>
      <c r="E1471">
        <v>1998</v>
      </c>
      <c r="F1471">
        <v>1</v>
      </c>
      <c r="G1471">
        <v>12</v>
      </c>
      <c r="H1471">
        <v>49.664597560975601</v>
      </c>
      <c r="I1471" t="s">
        <v>17</v>
      </c>
      <c r="J1471" s="14" t="s">
        <v>17</v>
      </c>
      <c r="K1471" s="14" t="s">
        <v>17</v>
      </c>
      <c r="L1471" s="14" t="s">
        <v>17</v>
      </c>
      <c r="M1471" s="14" t="s">
        <v>17</v>
      </c>
      <c r="N1471" s="14" t="s">
        <v>17</v>
      </c>
      <c r="O1471" s="14" t="s">
        <v>17</v>
      </c>
      <c r="P1471" s="14" t="s">
        <v>17</v>
      </c>
      <c r="Q1471" s="14" t="s">
        <v>17</v>
      </c>
      <c r="R1471" s="14" t="s">
        <v>17</v>
      </c>
      <c r="S1471" s="14" t="s">
        <v>17</v>
      </c>
      <c r="X1471" s="14" t="s">
        <v>17</v>
      </c>
      <c r="Y1471" s="14" t="s">
        <v>17</v>
      </c>
      <c r="AD1471" s="14" t="s">
        <v>17</v>
      </c>
    </row>
    <row r="1472" spans="1:30" x14ac:dyDescent="0.2">
      <c r="A1472" t="s">
        <v>143</v>
      </c>
      <c r="B1472" t="s">
        <v>127</v>
      </c>
      <c r="C1472" s="155">
        <v>35720</v>
      </c>
      <c r="D1472" s="155">
        <v>35958</v>
      </c>
      <c r="E1472">
        <v>1998</v>
      </c>
      <c r="F1472">
        <v>1</v>
      </c>
      <c r="G1472">
        <v>13</v>
      </c>
      <c r="H1472">
        <v>61.951446646341459</v>
      </c>
      <c r="I1472" t="s">
        <v>17</v>
      </c>
      <c r="J1472" s="14" t="s">
        <v>17</v>
      </c>
      <c r="K1472" s="14" t="s">
        <v>17</v>
      </c>
      <c r="L1472" s="14" t="s">
        <v>17</v>
      </c>
      <c r="M1472" s="14" t="s">
        <v>17</v>
      </c>
      <c r="N1472" s="14" t="s">
        <v>17</v>
      </c>
      <c r="O1472" s="14" t="s">
        <v>17</v>
      </c>
      <c r="P1472" s="14" t="s">
        <v>17</v>
      </c>
      <c r="Q1472" s="14" t="s">
        <v>17</v>
      </c>
      <c r="R1472" s="14" t="s">
        <v>17</v>
      </c>
      <c r="S1472" s="14" t="s">
        <v>17</v>
      </c>
      <c r="X1472" s="14" t="s">
        <v>17</v>
      </c>
      <c r="Y1472" s="14" t="s">
        <v>17</v>
      </c>
      <c r="AD1472" s="14" t="s">
        <v>17</v>
      </c>
    </row>
    <row r="1473" spans="1:30" x14ac:dyDescent="0.2">
      <c r="A1473" t="s">
        <v>143</v>
      </c>
      <c r="B1473" t="s">
        <v>127</v>
      </c>
      <c r="C1473" s="155">
        <v>35720</v>
      </c>
      <c r="D1473" s="155">
        <v>35958</v>
      </c>
      <c r="E1473">
        <v>1998</v>
      </c>
      <c r="F1473">
        <v>1</v>
      </c>
      <c r="G1473">
        <v>14</v>
      </c>
      <c r="H1473">
        <v>46.305556402439024</v>
      </c>
      <c r="I1473" t="s">
        <v>17</v>
      </c>
      <c r="J1473" s="14" t="s">
        <v>17</v>
      </c>
      <c r="K1473" s="14" t="s">
        <v>17</v>
      </c>
      <c r="L1473" s="14" t="s">
        <v>17</v>
      </c>
      <c r="M1473" s="14" t="s">
        <v>17</v>
      </c>
      <c r="N1473" s="14" t="s">
        <v>17</v>
      </c>
      <c r="O1473" s="14" t="s">
        <v>17</v>
      </c>
      <c r="P1473" s="14" t="s">
        <v>17</v>
      </c>
      <c r="Q1473" s="14" t="s">
        <v>17</v>
      </c>
      <c r="R1473" s="14" t="s">
        <v>17</v>
      </c>
      <c r="S1473" s="14" t="s">
        <v>17</v>
      </c>
      <c r="X1473" s="14" t="s">
        <v>17</v>
      </c>
      <c r="Y1473" s="14" t="s">
        <v>17</v>
      </c>
      <c r="AD1473" s="14" t="s">
        <v>17</v>
      </c>
    </row>
    <row r="1474" spans="1:30" x14ac:dyDescent="0.2">
      <c r="A1474" t="s">
        <v>143</v>
      </c>
      <c r="B1474" t="s">
        <v>127</v>
      </c>
      <c r="C1474" s="155">
        <v>35720</v>
      </c>
      <c r="D1474" s="155">
        <v>35958</v>
      </c>
      <c r="E1474">
        <v>1998</v>
      </c>
      <c r="F1474">
        <v>2</v>
      </c>
      <c r="G1474">
        <v>1</v>
      </c>
      <c r="H1474">
        <v>22.326713414634145</v>
      </c>
      <c r="I1474" t="s">
        <v>17</v>
      </c>
      <c r="J1474" s="14" t="s">
        <v>17</v>
      </c>
      <c r="K1474" s="14" t="s">
        <v>17</v>
      </c>
      <c r="L1474" s="14" t="s">
        <v>17</v>
      </c>
      <c r="M1474" s="14" t="s">
        <v>17</v>
      </c>
      <c r="N1474" s="14" t="s">
        <v>17</v>
      </c>
      <c r="O1474" s="14" t="s">
        <v>17</v>
      </c>
      <c r="P1474" s="14" t="s">
        <v>17</v>
      </c>
      <c r="Q1474" s="14" t="s">
        <v>17</v>
      </c>
      <c r="R1474" s="14" t="s">
        <v>17</v>
      </c>
      <c r="S1474" s="14" t="s">
        <v>17</v>
      </c>
      <c r="X1474" s="14" t="s">
        <v>17</v>
      </c>
      <c r="Y1474" s="14" t="s">
        <v>17</v>
      </c>
      <c r="AD1474" s="14" t="s">
        <v>17</v>
      </c>
    </row>
    <row r="1475" spans="1:30" x14ac:dyDescent="0.2">
      <c r="A1475" t="s">
        <v>143</v>
      </c>
      <c r="B1475" t="s">
        <v>127</v>
      </c>
      <c r="C1475" s="155">
        <v>35720</v>
      </c>
      <c r="D1475" s="155">
        <v>35958</v>
      </c>
      <c r="E1475">
        <v>1998</v>
      </c>
      <c r="F1475">
        <v>2</v>
      </c>
      <c r="G1475">
        <v>2</v>
      </c>
      <c r="H1475">
        <v>29.17371050454922</v>
      </c>
      <c r="I1475">
        <v>2.2399990000000001</v>
      </c>
      <c r="J1475" s="14" t="s">
        <v>17</v>
      </c>
      <c r="K1475" s="14" t="s">
        <v>17</v>
      </c>
      <c r="L1475" s="176">
        <v>5.92</v>
      </c>
      <c r="M1475" s="14" t="s">
        <v>17</v>
      </c>
      <c r="N1475" s="176">
        <v>61.04743999999998</v>
      </c>
      <c r="O1475" s="14" t="s">
        <v>17</v>
      </c>
      <c r="P1475" s="176">
        <v>8.7770000000000001E-2</v>
      </c>
      <c r="Q1475" s="176">
        <v>0.81</v>
      </c>
      <c r="R1475" s="14" t="s">
        <v>17</v>
      </c>
      <c r="S1475" s="14" t="s">
        <v>17</v>
      </c>
      <c r="X1475" s="14" t="s">
        <v>17</v>
      </c>
      <c r="Y1475" s="14" t="s">
        <v>17</v>
      </c>
      <c r="AD1475" s="14" t="s">
        <v>17</v>
      </c>
    </row>
    <row r="1476" spans="1:30" x14ac:dyDescent="0.2">
      <c r="A1476" t="s">
        <v>143</v>
      </c>
      <c r="B1476" t="s">
        <v>127</v>
      </c>
      <c r="C1476" s="155">
        <v>35720</v>
      </c>
      <c r="D1476" s="155">
        <v>35958</v>
      </c>
      <c r="E1476">
        <v>1998</v>
      </c>
      <c r="F1476">
        <v>2</v>
      </c>
      <c r="G1476">
        <v>3</v>
      </c>
      <c r="H1476">
        <v>28.415483870967741</v>
      </c>
      <c r="I1476">
        <v>2.2221639999999998</v>
      </c>
      <c r="J1476" s="14" t="s">
        <v>17</v>
      </c>
      <c r="K1476" s="14" t="s">
        <v>17</v>
      </c>
      <c r="L1476" s="176">
        <v>5.7050000000000001</v>
      </c>
      <c r="M1476" s="14" t="s">
        <v>17</v>
      </c>
      <c r="N1476" s="176">
        <v>50.128069999999994</v>
      </c>
      <c r="O1476" s="14" t="s">
        <v>17</v>
      </c>
      <c r="P1476" s="176">
        <v>6.7945000000000005E-2</v>
      </c>
      <c r="Q1476" s="176">
        <v>0.84150000000000003</v>
      </c>
      <c r="R1476" s="14" t="s">
        <v>17</v>
      </c>
      <c r="S1476" s="14" t="s">
        <v>17</v>
      </c>
      <c r="X1476" s="14" t="s">
        <v>17</v>
      </c>
      <c r="Y1476" s="14" t="s">
        <v>17</v>
      </c>
      <c r="AD1476" s="14" t="s">
        <v>17</v>
      </c>
    </row>
    <row r="1477" spans="1:30" x14ac:dyDescent="0.2">
      <c r="A1477" t="s">
        <v>143</v>
      </c>
      <c r="B1477" t="s">
        <v>127</v>
      </c>
      <c r="C1477" s="155">
        <v>35720</v>
      </c>
      <c r="D1477" s="155">
        <v>35958</v>
      </c>
      <c r="E1477">
        <v>1998</v>
      </c>
      <c r="F1477">
        <v>2</v>
      </c>
      <c r="G1477">
        <v>4</v>
      </c>
      <c r="H1477">
        <v>37.702358974358972</v>
      </c>
      <c r="I1477">
        <v>2.3756110000000001</v>
      </c>
      <c r="J1477" s="14" t="s">
        <v>17</v>
      </c>
      <c r="K1477" s="14" t="s">
        <v>17</v>
      </c>
      <c r="L1477" s="176">
        <v>5.4550000000000001</v>
      </c>
      <c r="M1477" s="14" t="s">
        <v>17</v>
      </c>
      <c r="N1477" s="176">
        <v>47.115829999999988</v>
      </c>
      <c r="O1477" s="14" t="s">
        <v>17</v>
      </c>
      <c r="P1477" s="176">
        <v>7.375000000000001E-2</v>
      </c>
      <c r="Q1477" s="176">
        <v>0.85050000000000003</v>
      </c>
      <c r="R1477" s="14" t="s">
        <v>17</v>
      </c>
      <c r="S1477" s="14" t="s">
        <v>17</v>
      </c>
      <c r="X1477" s="14" t="s">
        <v>17</v>
      </c>
      <c r="Y1477" s="14" t="s">
        <v>17</v>
      </c>
      <c r="AD1477" s="14" t="s">
        <v>17</v>
      </c>
    </row>
    <row r="1478" spans="1:30" x14ac:dyDescent="0.2">
      <c r="A1478" t="s">
        <v>143</v>
      </c>
      <c r="B1478" t="s">
        <v>127</v>
      </c>
      <c r="C1478" s="155">
        <v>35720</v>
      </c>
      <c r="D1478" s="155">
        <v>35958</v>
      </c>
      <c r="E1478">
        <v>1998</v>
      </c>
      <c r="F1478">
        <v>2</v>
      </c>
      <c r="G1478">
        <v>5</v>
      </c>
      <c r="H1478">
        <v>50.539368072787425</v>
      </c>
      <c r="I1478">
        <v>2.4023699999999999</v>
      </c>
      <c r="J1478" s="14" t="s">
        <v>17</v>
      </c>
      <c r="K1478" s="14" t="s">
        <v>17</v>
      </c>
      <c r="L1478" s="176">
        <v>5.81</v>
      </c>
      <c r="M1478" s="14" t="s">
        <v>17</v>
      </c>
      <c r="N1478" s="176">
        <v>39.531439999999996</v>
      </c>
      <c r="O1478" s="14" t="s">
        <v>17</v>
      </c>
      <c r="P1478" s="176">
        <v>8.6300000000000002E-2</v>
      </c>
      <c r="Q1478" s="176">
        <v>0.88600000000000001</v>
      </c>
      <c r="R1478" s="14" t="s">
        <v>17</v>
      </c>
      <c r="S1478" s="14" t="s">
        <v>17</v>
      </c>
      <c r="X1478" s="14" t="s">
        <v>17</v>
      </c>
      <c r="Y1478" s="14" t="s">
        <v>17</v>
      </c>
      <c r="AD1478" s="14" t="s">
        <v>17</v>
      </c>
    </row>
    <row r="1479" spans="1:30" x14ac:dyDescent="0.2">
      <c r="A1479" t="s">
        <v>143</v>
      </c>
      <c r="B1479" t="s">
        <v>127</v>
      </c>
      <c r="C1479" s="155">
        <v>35720</v>
      </c>
      <c r="D1479" s="155">
        <v>35958</v>
      </c>
      <c r="E1479">
        <v>1998</v>
      </c>
      <c r="F1479">
        <v>2</v>
      </c>
      <c r="G1479">
        <v>6</v>
      </c>
      <c r="H1479">
        <v>56.250287841191067</v>
      </c>
      <c r="I1479">
        <v>2.4907149999999998</v>
      </c>
      <c r="J1479" s="14" t="s">
        <v>17</v>
      </c>
      <c r="K1479" s="14" t="s">
        <v>17</v>
      </c>
      <c r="L1479" s="176">
        <v>5.3049999999999997</v>
      </c>
      <c r="M1479" s="14" t="s">
        <v>17</v>
      </c>
      <c r="N1479" s="176">
        <v>55.991179999999986</v>
      </c>
      <c r="O1479" s="14" t="s">
        <v>17</v>
      </c>
      <c r="P1479" s="176">
        <v>8.8539999999999994E-2</v>
      </c>
      <c r="Q1479" s="176">
        <v>0.94799999999999995</v>
      </c>
      <c r="R1479" s="14" t="s">
        <v>17</v>
      </c>
      <c r="S1479" s="14" t="s">
        <v>17</v>
      </c>
      <c r="X1479" s="14" t="s">
        <v>17</v>
      </c>
      <c r="Y1479" s="14" t="s">
        <v>17</v>
      </c>
      <c r="AD1479" s="14" t="s">
        <v>17</v>
      </c>
    </row>
    <row r="1480" spans="1:30" x14ac:dyDescent="0.2">
      <c r="A1480" t="s">
        <v>143</v>
      </c>
      <c r="B1480" t="s">
        <v>127</v>
      </c>
      <c r="C1480" s="155">
        <v>35720</v>
      </c>
      <c r="D1480" s="155">
        <v>35958</v>
      </c>
      <c r="E1480">
        <v>1998</v>
      </c>
      <c r="F1480">
        <v>2</v>
      </c>
      <c r="G1480">
        <v>7</v>
      </c>
      <c r="H1480">
        <v>55.365356492969411</v>
      </c>
      <c r="I1480">
        <v>2.6882600000000001</v>
      </c>
      <c r="J1480" s="14" t="s">
        <v>17</v>
      </c>
      <c r="K1480" s="14" t="s">
        <v>17</v>
      </c>
      <c r="L1480" s="176">
        <v>4.87</v>
      </c>
      <c r="M1480" s="14" t="s">
        <v>17</v>
      </c>
      <c r="N1480" s="176">
        <v>70.622059999999991</v>
      </c>
      <c r="O1480" s="14" t="s">
        <v>17</v>
      </c>
      <c r="P1480" s="176">
        <v>0.159495</v>
      </c>
      <c r="Q1480" s="176">
        <v>1.9550000000000001</v>
      </c>
      <c r="R1480" s="14" t="s">
        <v>17</v>
      </c>
      <c r="S1480" s="14" t="s">
        <v>17</v>
      </c>
      <c r="X1480" s="14" t="s">
        <v>17</v>
      </c>
      <c r="Y1480" s="14" t="s">
        <v>17</v>
      </c>
      <c r="AD1480" s="14" t="s">
        <v>17</v>
      </c>
    </row>
    <row r="1481" spans="1:30" x14ac:dyDescent="0.2">
      <c r="A1481" t="s">
        <v>143</v>
      </c>
      <c r="B1481" t="s">
        <v>127</v>
      </c>
      <c r="C1481" s="155">
        <v>35720</v>
      </c>
      <c r="D1481" s="155">
        <v>35958</v>
      </c>
      <c r="E1481">
        <v>1998</v>
      </c>
      <c r="F1481">
        <v>2</v>
      </c>
      <c r="G1481">
        <v>8</v>
      </c>
      <c r="H1481">
        <v>38.562109756097563</v>
      </c>
      <c r="I1481" t="s">
        <v>17</v>
      </c>
      <c r="J1481" s="14" t="s">
        <v>17</v>
      </c>
      <c r="K1481" s="14" t="s">
        <v>17</v>
      </c>
      <c r="L1481" s="14" t="s">
        <v>17</v>
      </c>
      <c r="M1481" s="14" t="s">
        <v>17</v>
      </c>
      <c r="N1481" s="14" t="s">
        <v>17</v>
      </c>
      <c r="O1481" s="14" t="s">
        <v>17</v>
      </c>
      <c r="P1481" s="14" t="s">
        <v>17</v>
      </c>
      <c r="Q1481" s="14" t="s">
        <v>17</v>
      </c>
      <c r="R1481" s="14" t="s">
        <v>17</v>
      </c>
      <c r="S1481" s="14" t="s">
        <v>17</v>
      </c>
      <c r="X1481" s="14" t="s">
        <v>17</v>
      </c>
      <c r="Y1481" s="14" t="s">
        <v>17</v>
      </c>
      <c r="AD1481" s="14" t="s">
        <v>17</v>
      </c>
    </row>
    <row r="1482" spans="1:30" x14ac:dyDescent="0.2">
      <c r="A1482" t="s">
        <v>143</v>
      </c>
      <c r="B1482" t="s">
        <v>127</v>
      </c>
      <c r="C1482" s="155">
        <v>35720</v>
      </c>
      <c r="D1482" s="155">
        <v>35958</v>
      </c>
      <c r="E1482">
        <v>1998</v>
      </c>
      <c r="F1482">
        <v>2</v>
      </c>
      <c r="G1482">
        <v>9</v>
      </c>
      <c r="H1482">
        <v>50.406829268292675</v>
      </c>
      <c r="I1482" t="s">
        <v>17</v>
      </c>
      <c r="J1482" s="14" t="s">
        <v>17</v>
      </c>
      <c r="K1482" s="14" t="s">
        <v>17</v>
      </c>
      <c r="L1482" s="14" t="s">
        <v>17</v>
      </c>
      <c r="M1482" s="14" t="s">
        <v>17</v>
      </c>
      <c r="N1482" s="14" t="s">
        <v>17</v>
      </c>
      <c r="O1482" s="14" t="s">
        <v>17</v>
      </c>
      <c r="P1482" s="14" t="s">
        <v>17</v>
      </c>
      <c r="Q1482" s="14" t="s">
        <v>17</v>
      </c>
      <c r="R1482" s="14" t="s">
        <v>17</v>
      </c>
      <c r="S1482" s="14" t="s">
        <v>17</v>
      </c>
      <c r="X1482" s="14" t="s">
        <v>17</v>
      </c>
      <c r="Y1482" s="14" t="s">
        <v>17</v>
      </c>
      <c r="AD1482" s="14" t="s">
        <v>17</v>
      </c>
    </row>
    <row r="1483" spans="1:30" x14ac:dyDescent="0.2">
      <c r="A1483" t="s">
        <v>143</v>
      </c>
      <c r="B1483" t="s">
        <v>127</v>
      </c>
      <c r="C1483" s="155">
        <v>35720</v>
      </c>
      <c r="D1483" s="155">
        <v>35958</v>
      </c>
      <c r="E1483">
        <v>1998</v>
      </c>
      <c r="F1483">
        <v>2</v>
      </c>
      <c r="G1483">
        <v>10</v>
      </c>
      <c r="H1483">
        <v>53.87229878048781</v>
      </c>
      <c r="I1483" t="s">
        <v>17</v>
      </c>
      <c r="J1483" s="14" t="s">
        <v>17</v>
      </c>
      <c r="K1483" s="14" t="s">
        <v>17</v>
      </c>
      <c r="L1483" s="14" t="s">
        <v>17</v>
      </c>
      <c r="M1483" s="14" t="s">
        <v>17</v>
      </c>
      <c r="N1483" s="14" t="s">
        <v>17</v>
      </c>
      <c r="O1483" s="14" t="s">
        <v>17</v>
      </c>
      <c r="P1483" s="14" t="s">
        <v>17</v>
      </c>
      <c r="Q1483" s="14" t="s">
        <v>17</v>
      </c>
      <c r="R1483" s="14" t="s">
        <v>17</v>
      </c>
      <c r="S1483" s="14" t="s">
        <v>17</v>
      </c>
      <c r="X1483" s="14" t="s">
        <v>17</v>
      </c>
      <c r="Y1483" s="14" t="s">
        <v>17</v>
      </c>
      <c r="AD1483" s="14" t="s">
        <v>17</v>
      </c>
    </row>
    <row r="1484" spans="1:30" x14ac:dyDescent="0.2">
      <c r="A1484" t="s">
        <v>143</v>
      </c>
      <c r="B1484" t="s">
        <v>127</v>
      </c>
      <c r="C1484" s="155">
        <v>35720</v>
      </c>
      <c r="D1484" s="155">
        <v>35958</v>
      </c>
      <c r="E1484">
        <v>1998</v>
      </c>
      <c r="F1484">
        <v>2</v>
      </c>
      <c r="G1484">
        <v>11</v>
      </c>
      <c r="H1484">
        <v>51.543786585365851</v>
      </c>
      <c r="I1484" t="s">
        <v>17</v>
      </c>
      <c r="J1484" s="14" t="s">
        <v>17</v>
      </c>
      <c r="K1484" s="14" t="s">
        <v>17</v>
      </c>
      <c r="L1484" s="14" t="s">
        <v>17</v>
      </c>
      <c r="M1484" s="14" t="s">
        <v>17</v>
      </c>
      <c r="N1484" s="14" t="s">
        <v>17</v>
      </c>
      <c r="O1484" s="14" t="s">
        <v>17</v>
      </c>
      <c r="P1484" s="14" t="s">
        <v>17</v>
      </c>
      <c r="Q1484" s="14" t="s">
        <v>17</v>
      </c>
      <c r="R1484" s="14" t="s">
        <v>17</v>
      </c>
      <c r="S1484" s="14" t="s">
        <v>17</v>
      </c>
      <c r="X1484" s="14" t="s">
        <v>17</v>
      </c>
      <c r="Y1484" s="14" t="s">
        <v>17</v>
      </c>
      <c r="AD1484" s="14" t="s">
        <v>17</v>
      </c>
    </row>
    <row r="1485" spans="1:30" x14ac:dyDescent="0.2">
      <c r="A1485" t="s">
        <v>143</v>
      </c>
      <c r="B1485" t="s">
        <v>127</v>
      </c>
      <c r="C1485" s="155">
        <v>35720</v>
      </c>
      <c r="D1485" s="155">
        <v>35958</v>
      </c>
      <c r="E1485">
        <v>1998</v>
      </c>
      <c r="F1485">
        <v>2</v>
      </c>
      <c r="G1485">
        <v>12</v>
      </c>
      <c r="H1485">
        <v>56.371981707317076</v>
      </c>
      <c r="I1485" t="s">
        <v>17</v>
      </c>
      <c r="J1485" s="14" t="s">
        <v>17</v>
      </c>
      <c r="K1485" s="14" t="s">
        <v>17</v>
      </c>
      <c r="L1485" s="14" t="s">
        <v>17</v>
      </c>
      <c r="M1485" s="14" t="s">
        <v>17</v>
      </c>
      <c r="N1485" s="14" t="s">
        <v>17</v>
      </c>
      <c r="O1485" s="14" t="s">
        <v>17</v>
      </c>
      <c r="P1485" s="14" t="s">
        <v>17</v>
      </c>
      <c r="Q1485" s="14" t="s">
        <v>17</v>
      </c>
      <c r="R1485" s="14" t="s">
        <v>17</v>
      </c>
      <c r="S1485" s="14" t="s">
        <v>17</v>
      </c>
      <c r="X1485" s="14" t="s">
        <v>17</v>
      </c>
      <c r="Y1485" s="14" t="s">
        <v>17</v>
      </c>
      <c r="AD1485" s="14" t="s">
        <v>17</v>
      </c>
    </row>
    <row r="1486" spans="1:30" x14ac:dyDescent="0.2">
      <c r="A1486" t="s">
        <v>143</v>
      </c>
      <c r="B1486" t="s">
        <v>127</v>
      </c>
      <c r="C1486" s="155">
        <v>35720</v>
      </c>
      <c r="D1486" s="155">
        <v>35958</v>
      </c>
      <c r="E1486">
        <v>1998</v>
      </c>
      <c r="F1486">
        <v>2</v>
      </c>
      <c r="G1486">
        <v>13</v>
      </c>
      <c r="H1486">
        <v>57.78616920731708</v>
      </c>
      <c r="I1486" t="s">
        <v>17</v>
      </c>
      <c r="J1486" s="14" t="s">
        <v>17</v>
      </c>
      <c r="K1486" s="14" t="s">
        <v>17</v>
      </c>
      <c r="L1486" s="14" t="s">
        <v>17</v>
      </c>
      <c r="M1486" s="14" t="s">
        <v>17</v>
      </c>
      <c r="N1486" s="14" t="s">
        <v>17</v>
      </c>
      <c r="O1486" s="14" t="s">
        <v>17</v>
      </c>
      <c r="P1486" s="14" t="s">
        <v>17</v>
      </c>
      <c r="Q1486" s="14" t="s">
        <v>17</v>
      </c>
      <c r="R1486" s="14" t="s">
        <v>17</v>
      </c>
      <c r="S1486" s="14" t="s">
        <v>17</v>
      </c>
      <c r="X1486" s="14" t="s">
        <v>17</v>
      </c>
      <c r="Y1486" s="14" t="s">
        <v>17</v>
      </c>
      <c r="AD1486" s="14" t="s">
        <v>17</v>
      </c>
    </row>
    <row r="1487" spans="1:30" x14ac:dyDescent="0.2">
      <c r="A1487" t="s">
        <v>143</v>
      </c>
      <c r="B1487" t="s">
        <v>127</v>
      </c>
      <c r="C1487" s="155">
        <v>35720</v>
      </c>
      <c r="D1487" s="155">
        <v>35958</v>
      </c>
      <c r="E1487">
        <v>1998</v>
      </c>
      <c r="F1487">
        <v>2</v>
      </c>
      <c r="G1487">
        <v>14</v>
      </c>
      <c r="H1487">
        <v>54.433030487804871</v>
      </c>
      <c r="I1487" t="s">
        <v>17</v>
      </c>
      <c r="J1487" s="14" t="s">
        <v>17</v>
      </c>
      <c r="K1487" s="14" t="s">
        <v>17</v>
      </c>
      <c r="L1487" s="14" t="s">
        <v>17</v>
      </c>
      <c r="M1487" s="14" t="s">
        <v>17</v>
      </c>
      <c r="N1487" s="14" t="s">
        <v>17</v>
      </c>
      <c r="O1487" s="14" t="s">
        <v>17</v>
      </c>
      <c r="P1487" s="14" t="s">
        <v>17</v>
      </c>
      <c r="Q1487" s="14" t="s">
        <v>17</v>
      </c>
      <c r="R1487" s="14" t="s">
        <v>17</v>
      </c>
      <c r="S1487" s="14" t="s">
        <v>17</v>
      </c>
      <c r="X1487" s="14" t="s">
        <v>17</v>
      </c>
      <c r="Y1487" s="14" t="s">
        <v>17</v>
      </c>
      <c r="AD1487" s="14" t="s">
        <v>17</v>
      </c>
    </row>
    <row r="1488" spans="1:30" x14ac:dyDescent="0.2">
      <c r="A1488" t="s">
        <v>143</v>
      </c>
      <c r="B1488" t="s">
        <v>127</v>
      </c>
      <c r="C1488" s="155">
        <v>35720</v>
      </c>
      <c r="D1488" s="155">
        <v>35958</v>
      </c>
      <c r="E1488">
        <v>1998</v>
      </c>
      <c r="F1488">
        <v>3</v>
      </c>
      <c r="G1488">
        <v>1</v>
      </c>
      <c r="H1488">
        <v>19.535228658536585</v>
      </c>
      <c r="I1488" t="s">
        <v>17</v>
      </c>
      <c r="J1488" s="14" t="s">
        <v>17</v>
      </c>
      <c r="K1488" s="14" t="s">
        <v>17</v>
      </c>
      <c r="L1488" s="14" t="s">
        <v>17</v>
      </c>
      <c r="M1488" s="14" t="s">
        <v>17</v>
      </c>
      <c r="N1488" s="14" t="s">
        <v>17</v>
      </c>
      <c r="O1488" s="14" t="s">
        <v>17</v>
      </c>
      <c r="P1488" s="14" t="s">
        <v>17</v>
      </c>
      <c r="Q1488" s="14" t="s">
        <v>17</v>
      </c>
      <c r="R1488" s="14" t="s">
        <v>17</v>
      </c>
      <c r="S1488" s="14" t="s">
        <v>17</v>
      </c>
      <c r="X1488" s="14" t="s">
        <v>17</v>
      </c>
      <c r="Y1488" s="14" t="s">
        <v>17</v>
      </c>
      <c r="AD1488" s="14" t="s">
        <v>17</v>
      </c>
    </row>
    <row r="1489" spans="1:30" x14ac:dyDescent="0.2">
      <c r="A1489" t="s">
        <v>143</v>
      </c>
      <c r="B1489" t="s">
        <v>127</v>
      </c>
      <c r="C1489" s="155">
        <v>35720</v>
      </c>
      <c r="D1489" s="155">
        <v>35958</v>
      </c>
      <c r="E1489">
        <v>1998</v>
      </c>
      <c r="F1489">
        <v>3</v>
      </c>
      <c r="G1489">
        <v>2</v>
      </c>
      <c r="H1489">
        <v>30.331467328370554</v>
      </c>
      <c r="I1489">
        <v>2.3070949999999999</v>
      </c>
      <c r="J1489" s="14" t="s">
        <v>17</v>
      </c>
      <c r="K1489" s="14" t="s">
        <v>17</v>
      </c>
      <c r="L1489" s="176">
        <v>5.7850000000000001</v>
      </c>
      <c r="M1489" s="14" t="s">
        <v>17</v>
      </c>
      <c r="N1489" s="176">
        <v>63.73693999999999</v>
      </c>
      <c r="O1489" s="14" t="s">
        <v>17</v>
      </c>
      <c r="P1489" s="176">
        <v>7.5605000000000006E-2</v>
      </c>
      <c r="Q1489" s="176">
        <v>0.84850000000000003</v>
      </c>
      <c r="R1489" s="14" t="s">
        <v>17</v>
      </c>
      <c r="S1489" s="14" t="s">
        <v>17</v>
      </c>
      <c r="X1489" s="14" t="s">
        <v>17</v>
      </c>
      <c r="Y1489" s="14" t="s">
        <v>17</v>
      </c>
      <c r="AD1489" s="14" t="s">
        <v>17</v>
      </c>
    </row>
    <row r="1490" spans="1:30" x14ac:dyDescent="0.2">
      <c r="A1490" t="s">
        <v>143</v>
      </c>
      <c r="B1490" t="s">
        <v>127</v>
      </c>
      <c r="C1490" s="155">
        <v>35720</v>
      </c>
      <c r="D1490" s="155">
        <v>35958</v>
      </c>
      <c r="E1490">
        <v>1998</v>
      </c>
      <c r="F1490">
        <v>3</v>
      </c>
      <c r="G1490">
        <v>3</v>
      </c>
      <c r="H1490">
        <v>34.053743589743597</v>
      </c>
      <c r="I1490">
        <v>2.1907429999999999</v>
      </c>
      <c r="J1490" s="14" t="s">
        <v>17</v>
      </c>
      <c r="K1490" s="14" t="s">
        <v>17</v>
      </c>
      <c r="L1490" s="176">
        <v>5.6050000000000004</v>
      </c>
      <c r="M1490" s="14" t="s">
        <v>17</v>
      </c>
      <c r="N1490" s="176">
        <v>71.913019999999989</v>
      </c>
      <c r="O1490" s="14" t="s">
        <v>17</v>
      </c>
      <c r="P1490" s="176">
        <v>7.9210000000000003E-2</v>
      </c>
      <c r="Q1490" s="176">
        <v>0.88749999999999996</v>
      </c>
      <c r="R1490" s="14" t="s">
        <v>17</v>
      </c>
      <c r="S1490" s="14" t="s">
        <v>17</v>
      </c>
      <c r="X1490" s="14" t="s">
        <v>17</v>
      </c>
      <c r="Y1490" s="14" t="s">
        <v>17</v>
      </c>
      <c r="AD1490" s="14" t="s">
        <v>17</v>
      </c>
    </row>
    <row r="1491" spans="1:30" x14ac:dyDescent="0.2">
      <c r="A1491" t="s">
        <v>143</v>
      </c>
      <c r="B1491" t="s">
        <v>127</v>
      </c>
      <c r="C1491" s="155">
        <v>35720</v>
      </c>
      <c r="D1491" s="155">
        <v>35958</v>
      </c>
      <c r="E1491">
        <v>1998</v>
      </c>
      <c r="F1491">
        <v>3</v>
      </c>
      <c r="G1491">
        <v>4</v>
      </c>
      <c r="H1491">
        <v>45.405525227460707</v>
      </c>
      <c r="I1491">
        <v>2.2876259999999999</v>
      </c>
      <c r="J1491" s="14" t="s">
        <v>17</v>
      </c>
      <c r="K1491" s="14" t="s">
        <v>17</v>
      </c>
      <c r="L1491" s="176">
        <v>5.1050000000000004</v>
      </c>
      <c r="M1491" s="14" t="s">
        <v>17</v>
      </c>
      <c r="N1491" s="176">
        <v>82.939970000000017</v>
      </c>
      <c r="O1491" s="14" t="s">
        <v>17</v>
      </c>
      <c r="P1491" s="176">
        <v>7.2665000000000007E-2</v>
      </c>
      <c r="Q1491" s="176">
        <v>0.84749999999999992</v>
      </c>
      <c r="R1491" s="14" t="s">
        <v>17</v>
      </c>
      <c r="S1491" s="14" t="s">
        <v>17</v>
      </c>
      <c r="X1491" s="14" t="s">
        <v>17</v>
      </c>
      <c r="Y1491" s="14" t="s">
        <v>17</v>
      </c>
      <c r="AD1491" s="14" t="s">
        <v>17</v>
      </c>
    </row>
    <row r="1492" spans="1:30" x14ac:dyDescent="0.2">
      <c r="A1492" t="s">
        <v>143</v>
      </c>
      <c r="B1492" t="s">
        <v>127</v>
      </c>
      <c r="C1492" s="155">
        <v>35720</v>
      </c>
      <c r="D1492" s="155">
        <v>35958</v>
      </c>
      <c r="E1492">
        <v>1998</v>
      </c>
      <c r="F1492">
        <v>3</v>
      </c>
      <c r="G1492">
        <v>5</v>
      </c>
      <c r="H1492">
        <v>56.15961290322582</v>
      </c>
      <c r="I1492">
        <v>2.3730530000000001</v>
      </c>
      <c r="J1492" s="14" t="s">
        <v>17</v>
      </c>
      <c r="K1492" s="14" t="s">
        <v>17</v>
      </c>
      <c r="L1492" s="176">
        <v>5.4550000000000001</v>
      </c>
      <c r="M1492" s="14" t="s">
        <v>17</v>
      </c>
      <c r="N1492" s="176">
        <v>64.382419999999996</v>
      </c>
      <c r="O1492" s="14" t="s">
        <v>17</v>
      </c>
      <c r="P1492" s="176">
        <v>7.3755000000000001E-2</v>
      </c>
      <c r="Q1492" s="176">
        <v>0.83</v>
      </c>
      <c r="R1492" s="14" t="s">
        <v>17</v>
      </c>
      <c r="S1492" s="14" t="s">
        <v>17</v>
      </c>
      <c r="X1492" s="14" t="s">
        <v>17</v>
      </c>
      <c r="Y1492" s="14" t="s">
        <v>17</v>
      </c>
      <c r="AD1492" s="14" t="s">
        <v>17</v>
      </c>
    </row>
    <row r="1493" spans="1:30" x14ac:dyDescent="0.2">
      <c r="A1493" t="s">
        <v>143</v>
      </c>
      <c r="B1493" t="s">
        <v>127</v>
      </c>
      <c r="C1493" s="155">
        <v>35720</v>
      </c>
      <c r="D1493" s="155">
        <v>35958</v>
      </c>
      <c r="E1493">
        <v>1998</v>
      </c>
      <c r="F1493">
        <v>3</v>
      </c>
      <c r="G1493">
        <v>6</v>
      </c>
      <c r="H1493">
        <v>53.130109181141435</v>
      </c>
      <c r="I1493">
        <v>2.5329809999999999</v>
      </c>
      <c r="J1493" s="14" t="s">
        <v>17</v>
      </c>
      <c r="K1493" s="14" t="s">
        <v>17</v>
      </c>
      <c r="L1493" s="176">
        <v>5.16</v>
      </c>
      <c r="M1493" s="14" t="s">
        <v>17</v>
      </c>
      <c r="N1493" s="176">
        <v>61.585339999999988</v>
      </c>
      <c r="O1493" s="14" t="s">
        <v>17</v>
      </c>
      <c r="P1493" s="176">
        <v>7.467E-2</v>
      </c>
      <c r="Q1493" s="176">
        <v>0.85050000000000003</v>
      </c>
      <c r="R1493" s="14" t="s">
        <v>17</v>
      </c>
      <c r="S1493" s="14" t="s">
        <v>17</v>
      </c>
      <c r="X1493" s="14" t="s">
        <v>17</v>
      </c>
      <c r="Y1493" s="14" t="s">
        <v>17</v>
      </c>
      <c r="AD1493" s="14" t="s">
        <v>17</v>
      </c>
    </row>
    <row r="1494" spans="1:30" x14ac:dyDescent="0.2">
      <c r="A1494" t="s">
        <v>143</v>
      </c>
      <c r="B1494" t="s">
        <v>127</v>
      </c>
      <c r="C1494" s="155">
        <v>35720</v>
      </c>
      <c r="D1494" s="155">
        <v>35958</v>
      </c>
      <c r="E1494">
        <v>1998</v>
      </c>
      <c r="F1494">
        <v>3</v>
      </c>
      <c r="G1494">
        <v>7</v>
      </c>
      <c r="H1494">
        <v>55.32011910669975</v>
      </c>
      <c r="I1494">
        <v>2.409834</v>
      </c>
      <c r="J1494" s="14" t="s">
        <v>17</v>
      </c>
      <c r="K1494" s="14" t="s">
        <v>17</v>
      </c>
      <c r="L1494" s="176">
        <v>5.8900000000000006</v>
      </c>
      <c r="M1494" s="14" t="s">
        <v>17</v>
      </c>
      <c r="N1494" s="176">
        <v>52.387249999999987</v>
      </c>
      <c r="O1494" s="14" t="s">
        <v>17</v>
      </c>
      <c r="P1494" s="176">
        <v>0.13647999999999999</v>
      </c>
      <c r="Q1494" s="176">
        <v>1.742</v>
      </c>
      <c r="R1494" s="14" t="s">
        <v>17</v>
      </c>
      <c r="S1494" s="14" t="s">
        <v>17</v>
      </c>
      <c r="X1494" s="14" t="s">
        <v>17</v>
      </c>
      <c r="Y1494" s="14" t="s">
        <v>17</v>
      </c>
      <c r="AD1494" s="14" t="s">
        <v>17</v>
      </c>
    </row>
    <row r="1495" spans="1:30" x14ac:dyDescent="0.2">
      <c r="A1495" t="s">
        <v>143</v>
      </c>
      <c r="B1495" t="s">
        <v>127</v>
      </c>
      <c r="C1495" s="155">
        <v>35720</v>
      </c>
      <c r="D1495" s="155">
        <v>35958</v>
      </c>
      <c r="E1495">
        <v>1998</v>
      </c>
      <c r="F1495">
        <v>3</v>
      </c>
      <c r="G1495">
        <v>8</v>
      </c>
      <c r="H1495">
        <v>44.159835365853652</v>
      </c>
      <c r="I1495" t="s">
        <v>17</v>
      </c>
      <c r="J1495" s="14" t="s">
        <v>17</v>
      </c>
      <c r="K1495" s="14" t="s">
        <v>17</v>
      </c>
      <c r="L1495" s="14" t="s">
        <v>17</v>
      </c>
      <c r="M1495" s="14" t="s">
        <v>17</v>
      </c>
      <c r="N1495" s="14" t="s">
        <v>17</v>
      </c>
      <c r="O1495" s="14" t="s">
        <v>17</v>
      </c>
      <c r="P1495" s="14" t="s">
        <v>17</v>
      </c>
      <c r="Q1495" s="14" t="s">
        <v>17</v>
      </c>
      <c r="R1495" s="14" t="s">
        <v>17</v>
      </c>
      <c r="S1495" s="14" t="s">
        <v>17</v>
      </c>
      <c r="X1495" s="14" t="s">
        <v>17</v>
      </c>
      <c r="Y1495" s="14" t="s">
        <v>17</v>
      </c>
      <c r="AD1495" s="14" t="s">
        <v>17</v>
      </c>
    </row>
    <row r="1496" spans="1:30" x14ac:dyDescent="0.2">
      <c r="A1496" t="s">
        <v>143</v>
      </c>
      <c r="B1496" t="s">
        <v>127</v>
      </c>
      <c r="C1496" s="155">
        <v>35720</v>
      </c>
      <c r="D1496" s="155">
        <v>35958</v>
      </c>
      <c r="E1496">
        <v>1998</v>
      </c>
      <c r="F1496">
        <v>3</v>
      </c>
      <c r="G1496">
        <v>9</v>
      </c>
      <c r="H1496">
        <v>49.794635670731701</v>
      </c>
      <c r="I1496" t="s">
        <v>17</v>
      </c>
      <c r="J1496" s="14" t="s">
        <v>17</v>
      </c>
      <c r="K1496" s="14" t="s">
        <v>17</v>
      </c>
      <c r="L1496" s="14" t="s">
        <v>17</v>
      </c>
      <c r="M1496" s="14" t="s">
        <v>17</v>
      </c>
      <c r="N1496" s="14" t="s">
        <v>17</v>
      </c>
      <c r="O1496" s="14" t="s">
        <v>17</v>
      </c>
      <c r="P1496" s="14" t="s">
        <v>17</v>
      </c>
      <c r="Q1496" s="14" t="s">
        <v>17</v>
      </c>
      <c r="R1496" s="14" t="s">
        <v>17</v>
      </c>
      <c r="S1496" s="14" t="s">
        <v>17</v>
      </c>
      <c r="X1496" s="14" t="s">
        <v>17</v>
      </c>
      <c r="Y1496" s="14" t="s">
        <v>17</v>
      </c>
      <c r="AD1496" s="14" t="s">
        <v>17</v>
      </c>
    </row>
    <row r="1497" spans="1:30" x14ac:dyDescent="0.2">
      <c r="A1497" t="s">
        <v>143</v>
      </c>
      <c r="B1497" t="s">
        <v>127</v>
      </c>
      <c r="C1497" s="155">
        <v>35720</v>
      </c>
      <c r="D1497" s="155">
        <v>35958</v>
      </c>
      <c r="E1497">
        <v>1998</v>
      </c>
      <c r="F1497">
        <v>3</v>
      </c>
      <c r="G1497">
        <v>10</v>
      </c>
      <c r="H1497">
        <v>54.408498475609754</v>
      </c>
      <c r="I1497" t="s">
        <v>17</v>
      </c>
      <c r="J1497" s="14" t="s">
        <v>17</v>
      </c>
      <c r="K1497" s="14" t="s">
        <v>17</v>
      </c>
      <c r="L1497" s="14" t="s">
        <v>17</v>
      </c>
      <c r="M1497" s="14" t="s">
        <v>17</v>
      </c>
      <c r="N1497" s="14" t="s">
        <v>17</v>
      </c>
      <c r="O1497" s="14" t="s">
        <v>17</v>
      </c>
      <c r="P1497" s="14" t="s">
        <v>17</v>
      </c>
      <c r="Q1497" s="14" t="s">
        <v>17</v>
      </c>
      <c r="R1497" s="14" t="s">
        <v>17</v>
      </c>
      <c r="S1497" s="14" t="s">
        <v>17</v>
      </c>
      <c r="X1497" s="14" t="s">
        <v>17</v>
      </c>
      <c r="Y1497" s="14" t="s">
        <v>17</v>
      </c>
      <c r="AD1497" s="14" t="s">
        <v>17</v>
      </c>
    </row>
    <row r="1498" spans="1:30" x14ac:dyDescent="0.2">
      <c r="A1498" t="s">
        <v>143</v>
      </c>
      <c r="B1498" t="s">
        <v>127</v>
      </c>
      <c r="C1498" s="155">
        <v>35720</v>
      </c>
      <c r="D1498" s="155">
        <v>35958</v>
      </c>
      <c r="E1498">
        <v>1998</v>
      </c>
      <c r="F1498">
        <v>3</v>
      </c>
      <c r="G1498">
        <v>11</v>
      </c>
      <c r="H1498">
        <v>56.38876676829269</v>
      </c>
      <c r="I1498" t="s">
        <v>17</v>
      </c>
      <c r="J1498" s="14" t="s">
        <v>17</v>
      </c>
      <c r="K1498" s="14" t="s">
        <v>17</v>
      </c>
      <c r="L1498" s="14" t="s">
        <v>17</v>
      </c>
      <c r="M1498" s="14" t="s">
        <v>17</v>
      </c>
      <c r="N1498" s="14" t="s">
        <v>17</v>
      </c>
      <c r="O1498" s="14" t="s">
        <v>17</v>
      </c>
      <c r="P1498" s="14" t="s">
        <v>17</v>
      </c>
      <c r="Q1498" s="14" t="s">
        <v>17</v>
      </c>
      <c r="R1498" s="14" t="s">
        <v>17</v>
      </c>
      <c r="S1498" s="14" t="s">
        <v>17</v>
      </c>
      <c r="X1498" s="14" t="s">
        <v>17</v>
      </c>
      <c r="Y1498" s="14" t="s">
        <v>17</v>
      </c>
      <c r="AD1498" s="14" t="s">
        <v>17</v>
      </c>
    </row>
    <row r="1499" spans="1:30" x14ac:dyDescent="0.2">
      <c r="A1499" t="s">
        <v>143</v>
      </c>
      <c r="B1499" t="s">
        <v>127</v>
      </c>
      <c r="C1499" s="155">
        <v>35720</v>
      </c>
      <c r="D1499" s="155">
        <v>35958</v>
      </c>
      <c r="E1499">
        <v>1998</v>
      </c>
      <c r="F1499">
        <v>3</v>
      </c>
      <c r="G1499">
        <v>12</v>
      </c>
      <c r="H1499">
        <v>57.337768292682917</v>
      </c>
      <c r="I1499" t="s">
        <v>17</v>
      </c>
      <c r="J1499" s="14" t="s">
        <v>17</v>
      </c>
      <c r="K1499" s="14" t="s">
        <v>17</v>
      </c>
      <c r="L1499" s="14" t="s">
        <v>17</v>
      </c>
      <c r="M1499" s="14" t="s">
        <v>17</v>
      </c>
      <c r="N1499" s="14" t="s">
        <v>17</v>
      </c>
      <c r="O1499" s="14" t="s">
        <v>17</v>
      </c>
      <c r="P1499" s="14" t="s">
        <v>17</v>
      </c>
      <c r="Q1499" s="14" t="s">
        <v>17</v>
      </c>
      <c r="R1499" s="14" t="s">
        <v>17</v>
      </c>
      <c r="S1499" s="14" t="s">
        <v>17</v>
      </c>
      <c r="X1499" s="14" t="s">
        <v>17</v>
      </c>
      <c r="Y1499" s="14" t="s">
        <v>17</v>
      </c>
      <c r="AD1499" s="14" t="s">
        <v>17</v>
      </c>
    </row>
    <row r="1500" spans="1:30" x14ac:dyDescent="0.2">
      <c r="A1500" t="s">
        <v>143</v>
      </c>
      <c r="B1500" t="s">
        <v>127</v>
      </c>
      <c r="C1500" s="155">
        <v>35720</v>
      </c>
      <c r="D1500" s="155">
        <v>35958</v>
      </c>
      <c r="E1500">
        <v>1998</v>
      </c>
      <c r="F1500">
        <v>3</v>
      </c>
      <c r="G1500">
        <v>13</v>
      </c>
      <c r="H1500">
        <v>59.89167987804877</v>
      </c>
      <c r="I1500" t="s">
        <v>17</v>
      </c>
      <c r="J1500" s="14" t="s">
        <v>17</v>
      </c>
      <c r="K1500" s="14" t="s">
        <v>17</v>
      </c>
      <c r="L1500" s="14" t="s">
        <v>17</v>
      </c>
      <c r="M1500" s="14" t="s">
        <v>17</v>
      </c>
      <c r="N1500" s="14" t="s">
        <v>17</v>
      </c>
      <c r="O1500" s="14" t="s">
        <v>17</v>
      </c>
      <c r="P1500" s="14" t="s">
        <v>17</v>
      </c>
      <c r="Q1500" s="14" t="s">
        <v>17</v>
      </c>
      <c r="R1500" s="14" t="s">
        <v>17</v>
      </c>
      <c r="S1500" s="14" t="s">
        <v>17</v>
      </c>
      <c r="X1500" s="14" t="s">
        <v>17</v>
      </c>
      <c r="Y1500" s="14" t="s">
        <v>17</v>
      </c>
      <c r="AD1500" s="14" t="s">
        <v>17</v>
      </c>
    </row>
    <row r="1501" spans="1:30" x14ac:dyDescent="0.2">
      <c r="A1501" t="s">
        <v>143</v>
      </c>
      <c r="B1501" t="s">
        <v>127</v>
      </c>
      <c r="C1501" s="155">
        <v>35720</v>
      </c>
      <c r="D1501" s="155">
        <v>35958</v>
      </c>
      <c r="E1501">
        <v>1998</v>
      </c>
      <c r="F1501">
        <v>3</v>
      </c>
      <c r="G1501">
        <v>14</v>
      </c>
      <c r="H1501">
        <v>42.649179878048777</v>
      </c>
      <c r="I1501" t="s">
        <v>17</v>
      </c>
      <c r="J1501" s="14" t="s">
        <v>17</v>
      </c>
      <c r="K1501" s="14" t="s">
        <v>17</v>
      </c>
      <c r="L1501" s="14" t="s">
        <v>17</v>
      </c>
      <c r="M1501" s="14" t="s">
        <v>17</v>
      </c>
      <c r="N1501" s="14" t="s">
        <v>17</v>
      </c>
      <c r="O1501" s="14" t="s">
        <v>17</v>
      </c>
      <c r="P1501" s="14" t="s">
        <v>17</v>
      </c>
      <c r="Q1501" s="14" t="s">
        <v>17</v>
      </c>
      <c r="R1501" s="14" t="s">
        <v>17</v>
      </c>
      <c r="S1501" s="14" t="s">
        <v>17</v>
      </c>
      <c r="X1501" s="14" t="s">
        <v>17</v>
      </c>
      <c r="Y1501" s="14" t="s">
        <v>17</v>
      </c>
      <c r="AD1501" s="14" t="s">
        <v>17</v>
      </c>
    </row>
    <row r="1502" spans="1:30" x14ac:dyDescent="0.2">
      <c r="A1502" t="s">
        <v>143</v>
      </c>
      <c r="B1502" t="s">
        <v>127</v>
      </c>
      <c r="C1502" s="155">
        <v>35720</v>
      </c>
      <c r="D1502" s="155">
        <v>35958</v>
      </c>
      <c r="E1502">
        <v>1998</v>
      </c>
      <c r="F1502">
        <v>4</v>
      </c>
      <c r="G1502">
        <v>1</v>
      </c>
      <c r="H1502">
        <v>26.112390243902439</v>
      </c>
      <c r="I1502" t="s">
        <v>17</v>
      </c>
      <c r="J1502" s="14" t="s">
        <v>17</v>
      </c>
      <c r="K1502" s="14" t="s">
        <v>17</v>
      </c>
      <c r="L1502" s="14" t="s">
        <v>17</v>
      </c>
      <c r="M1502" s="14" t="s">
        <v>17</v>
      </c>
      <c r="N1502" s="14" t="s">
        <v>17</v>
      </c>
      <c r="O1502" s="14" t="s">
        <v>17</v>
      </c>
      <c r="P1502" s="14" t="s">
        <v>17</v>
      </c>
      <c r="Q1502" s="14" t="s">
        <v>17</v>
      </c>
      <c r="R1502" s="14" t="s">
        <v>17</v>
      </c>
      <c r="S1502" s="14" t="s">
        <v>17</v>
      </c>
      <c r="X1502" s="14" t="s">
        <v>17</v>
      </c>
      <c r="Y1502" s="14" t="s">
        <v>17</v>
      </c>
      <c r="AD1502" s="14" t="s">
        <v>17</v>
      </c>
    </row>
    <row r="1503" spans="1:30" x14ac:dyDescent="0.2">
      <c r="A1503" t="s">
        <v>143</v>
      </c>
      <c r="B1503" t="s">
        <v>127</v>
      </c>
      <c r="C1503" s="155">
        <v>35720</v>
      </c>
      <c r="D1503" s="155">
        <v>35958</v>
      </c>
      <c r="E1503">
        <v>1998</v>
      </c>
      <c r="F1503">
        <v>4</v>
      </c>
      <c r="G1503">
        <v>2</v>
      </c>
      <c r="H1503">
        <v>28.691912324234906</v>
      </c>
      <c r="I1503">
        <v>2.2965010000000001</v>
      </c>
      <c r="J1503" s="14" t="s">
        <v>17</v>
      </c>
      <c r="K1503" s="14" t="s">
        <v>17</v>
      </c>
      <c r="L1503" s="14" t="s">
        <v>17</v>
      </c>
      <c r="M1503" s="14" t="s">
        <v>17</v>
      </c>
      <c r="N1503" s="14" t="s">
        <v>17</v>
      </c>
      <c r="O1503" s="14" t="s">
        <v>17</v>
      </c>
      <c r="P1503" s="14" t="s">
        <v>17</v>
      </c>
      <c r="Q1503" s="14" t="s">
        <v>17</v>
      </c>
      <c r="R1503" s="14" t="s">
        <v>17</v>
      </c>
      <c r="S1503" s="14" t="s">
        <v>17</v>
      </c>
      <c r="X1503" s="14" t="s">
        <v>17</v>
      </c>
      <c r="Y1503" s="14" t="s">
        <v>17</v>
      </c>
      <c r="AD1503" s="14" t="s">
        <v>17</v>
      </c>
    </row>
    <row r="1504" spans="1:30" x14ac:dyDescent="0.2">
      <c r="A1504" t="s">
        <v>143</v>
      </c>
      <c r="B1504" t="s">
        <v>127</v>
      </c>
      <c r="C1504" s="155">
        <v>35720</v>
      </c>
      <c r="D1504" s="155">
        <v>35958</v>
      </c>
      <c r="E1504">
        <v>1998</v>
      </c>
      <c r="F1504">
        <v>4</v>
      </c>
      <c r="G1504">
        <v>3</v>
      </c>
      <c r="H1504">
        <v>37.223963606286183</v>
      </c>
      <c r="I1504">
        <v>2.148498</v>
      </c>
      <c r="J1504" s="14" t="s">
        <v>17</v>
      </c>
      <c r="K1504" s="14" t="s">
        <v>17</v>
      </c>
      <c r="L1504" s="14" t="s">
        <v>17</v>
      </c>
      <c r="M1504" s="14" t="s">
        <v>17</v>
      </c>
      <c r="N1504" s="14" t="s">
        <v>17</v>
      </c>
      <c r="O1504" s="14" t="s">
        <v>17</v>
      </c>
      <c r="P1504" s="14" t="s">
        <v>17</v>
      </c>
      <c r="Q1504" s="14" t="s">
        <v>17</v>
      </c>
      <c r="R1504" s="14" t="s">
        <v>17</v>
      </c>
      <c r="S1504" s="14" t="s">
        <v>17</v>
      </c>
      <c r="X1504" s="14" t="s">
        <v>17</v>
      </c>
      <c r="Y1504" s="14" t="s">
        <v>17</v>
      </c>
      <c r="AD1504" s="14" t="s">
        <v>17</v>
      </c>
    </row>
    <row r="1505" spans="1:30" x14ac:dyDescent="0.2">
      <c r="A1505" t="s">
        <v>143</v>
      </c>
      <c r="B1505" t="s">
        <v>127</v>
      </c>
      <c r="C1505" s="155">
        <v>35720</v>
      </c>
      <c r="D1505" s="155">
        <v>35958</v>
      </c>
      <c r="E1505">
        <v>1998</v>
      </c>
      <c r="F1505">
        <v>4</v>
      </c>
      <c r="G1505">
        <v>4</v>
      </c>
      <c r="H1505">
        <v>47.406178660049626</v>
      </c>
      <c r="I1505">
        <v>2.4824039999999998</v>
      </c>
      <c r="J1505" s="14" t="s">
        <v>17</v>
      </c>
      <c r="K1505" s="14" t="s">
        <v>17</v>
      </c>
      <c r="L1505" s="14" t="s">
        <v>17</v>
      </c>
      <c r="M1505" s="14" t="s">
        <v>17</v>
      </c>
      <c r="N1505" s="14" t="s">
        <v>17</v>
      </c>
      <c r="O1505" s="14" t="s">
        <v>17</v>
      </c>
      <c r="P1505" s="14" t="s">
        <v>17</v>
      </c>
      <c r="Q1505" s="14" t="s">
        <v>17</v>
      </c>
      <c r="R1505" s="14" t="s">
        <v>17</v>
      </c>
      <c r="S1505" s="14" t="s">
        <v>17</v>
      </c>
      <c r="X1505" s="14" t="s">
        <v>17</v>
      </c>
      <c r="Y1505" s="14" t="s">
        <v>17</v>
      </c>
      <c r="AD1505" s="14" t="s">
        <v>17</v>
      </c>
    </row>
    <row r="1506" spans="1:30" x14ac:dyDescent="0.2">
      <c r="A1506" t="s">
        <v>143</v>
      </c>
      <c r="B1506" t="s">
        <v>127</v>
      </c>
      <c r="C1506" s="155">
        <v>35720</v>
      </c>
      <c r="D1506" s="155">
        <v>35958</v>
      </c>
      <c r="E1506">
        <v>1998</v>
      </c>
      <c r="F1506">
        <v>4</v>
      </c>
      <c r="G1506">
        <v>5</v>
      </c>
      <c r="H1506">
        <v>52.747593052109181</v>
      </c>
      <c r="I1506">
        <v>2.3069480000000002</v>
      </c>
      <c r="J1506" s="14" t="s">
        <v>17</v>
      </c>
      <c r="K1506" s="14" t="s">
        <v>17</v>
      </c>
      <c r="L1506" s="14" t="s">
        <v>17</v>
      </c>
      <c r="M1506" s="14" t="s">
        <v>17</v>
      </c>
      <c r="N1506" s="14" t="s">
        <v>17</v>
      </c>
      <c r="O1506" s="14" t="s">
        <v>17</v>
      </c>
      <c r="P1506" s="14" t="s">
        <v>17</v>
      </c>
      <c r="Q1506" s="14" t="s">
        <v>17</v>
      </c>
      <c r="R1506" s="14" t="s">
        <v>17</v>
      </c>
      <c r="S1506" s="14" t="s">
        <v>17</v>
      </c>
      <c r="X1506" s="14" t="s">
        <v>17</v>
      </c>
      <c r="Y1506" s="14" t="s">
        <v>17</v>
      </c>
      <c r="AD1506" s="14" t="s">
        <v>17</v>
      </c>
    </row>
    <row r="1507" spans="1:30" x14ac:dyDescent="0.2">
      <c r="A1507" t="s">
        <v>143</v>
      </c>
      <c r="B1507" t="s">
        <v>127</v>
      </c>
      <c r="C1507" s="155">
        <v>35720</v>
      </c>
      <c r="D1507" s="155">
        <v>35958</v>
      </c>
      <c r="E1507">
        <v>1998</v>
      </c>
      <c r="F1507">
        <v>4</v>
      </c>
      <c r="G1507">
        <v>6</v>
      </c>
      <c r="H1507">
        <v>55.897796526054599</v>
      </c>
      <c r="I1507">
        <v>2.4424860000000002</v>
      </c>
      <c r="J1507" s="14" t="s">
        <v>17</v>
      </c>
      <c r="K1507" s="14" t="s">
        <v>17</v>
      </c>
      <c r="L1507" s="14" t="s">
        <v>17</v>
      </c>
      <c r="M1507" s="14" t="s">
        <v>17</v>
      </c>
      <c r="N1507" s="14" t="s">
        <v>17</v>
      </c>
      <c r="O1507" s="14" t="s">
        <v>17</v>
      </c>
      <c r="P1507" s="14" t="s">
        <v>17</v>
      </c>
      <c r="Q1507" s="14" t="s">
        <v>17</v>
      </c>
      <c r="R1507" s="14" t="s">
        <v>17</v>
      </c>
      <c r="S1507" s="14" t="s">
        <v>17</v>
      </c>
      <c r="X1507" s="14" t="s">
        <v>17</v>
      </c>
      <c r="Y1507" s="14" t="s">
        <v>17</v>
      </c>
      <c r="AD1507" s="14" t="s">
        <v>17</v>
      </c>
    </row>
    <row r="1508" spans="1:30" x14ac:dyDescent="0.2">
      <c r="A1508" t="s">
        <v>143</v>
      </c>
      <c r="B1508" t="s">
        <v>127</v>
      </c>
      <c r="C1508" s="155">
        <v>35720</v>
      </c>
      <c r="D1508" s="155">
        <v>35958</v>
      </c>
      <c r="E1508">
        <v>1998</v>
      </c>
      <c r="F1508">
        <v>4</v>
      </c>
      <c r="G1508">
        <v>7</v>
      </c>
      <c r="H1508">
        <v>59.108249793217546</v>
      </c>
      <c r="I1508">
        <v>2.7463769999999998</v>
      </c>
      <c r="J1508" s="14" t="s">
        <v>17</v>
      </c>
      <c r="K1508" s="14" t="s">
        <v>17</v>
      </c>
      <c r="L1508" s="14" t="s">
        <v>17</v>
      </c>
      <c r="M1508" s="14" t="s">
        <v>17</v>
      </c>
      <c r="N1508" s="14" t="s">
        <v>17</v>
      </c>
      <c r="O1508" s="14" t="s">
        <v>17</v>
      </c>
      <c r="P1508" s="14" t="s">
        <v>17</v>
      </c>
      <c r="Q1508" s="14" t="s">
        <v>17</v>
      </c>
      <c r="R1508" s="14" t="s">
        <v>17</v>
      </c>
      <c r="S1508" s="14" t="s">
        <v>17</v>
      </c>
      <c r="X1508" s="14" t="s">
        <v>17</v>
      </c>
      <c r="Y1508" s="14" t="s">
        <v>17</v>
      </c>
      <c r="AD1508" s="14" t="s">
        <v>17</v>
      </c>
    </row>
    <row r="1509" spans="1:30" x14ac:dyDescent="0.2">
      <c r="A1509" t="s">
        <v>143</v>
      </c>
      <c r="B1509" t="s">
        <v>127</v>
      </c>
      <c r="C1509" s="155">
        <v>35720</v>
      </c>
      <c r="D1509" s="155">
        <v>35958</v>
      </c>
      <c r="E1509">
        <v>1998</v>
      </c>
      <c r="F1509">
        <v>4</v>
      </c>
      <c r="G1509">
        <v>8</v>
      </c>
      <c r="H1509">
        <v>42.352213414634136</v>
      </c>
      <c r="I1509" t="s">
        <v>17</v>
      </c>
      <c r="J1509" s="14" t="s">
        <v>17</v>
      </c>
      <c r="K1509" s="14" t="s">
        <v>17</v>
      </c>
      <c r="L1509" s="14" t="s">
        <v>17</v>
      </c>
      <c r="M1509" s="14" t="s">
        <v>17</v>
      </c>
      <c r="N1509" s="14" t="s">
        <v>17</v>
      </c>
      <c r="O1509" s="14" t="s">
        <v>17</v>
      </c>
      <c r="P1509" s="14" t="s">
        <v>17</v>
      </c>
      <c r="Q1509" s="14" t="s">
        <v>17</v>
      </c>
      <c r="R1509" s="14" t="s">
        <v>17</v>
      </c>
      <c r="S1509" s="14" t="s">
        <v>17</v>
      </c>
      <c r="X1509" s="14" t="s">
        <v>17</v>
      </c>
      <c r="Y1509" s="14" t="s">
        <v>17</v>
      </c>
      <c r="AD1509" s="14" t="s">
        <v>17</v>
      </c>
    </row>
    <row r="1510" spans="1:30" x14ac:dyDescent="0.2">
      <c r="A1510" t="s">
        <v>143</v>
      </c>
      <c r="B1510" t="s">
        <v>127</v>
      </c>
      <c r="C1510" s="155">
        <v>35720</v>
      </c>
      <c r="D1510" s="155">
        <v>35958</v>
      </c>
      <c r="E1510">
        <v>1998</v>
      </c>
      <c r="F1510">
        <v>4</v>
      </c>
      <c r="G1510">
        <v>9</v>
      </c>
      <c r="H1510">
        <v>47.018460365853656</v>
      </c>
      <c r="I1510" t="s">
        <v>17</v>
      </c>
      <c r="J1510" s="14" t="s">
        <v>17</v>
      </c>
      <c r="K1510" s="14" t="s">
        <v>17</v>
      </c>
      <c r="L1510" s="14" t="s">
        <v>17</v>
      </c>
      <c r="M1510" s="14" t="s">
        <v>17</v>
      </c>
      <c r="N1510" s="14" t="s">
        <v>17</v>
      </c>
      <c r="O1510" s="14" t="s">
        <v>17</v>
      </c>
      <c r="P1510" s="14" t="s">
        <v>17</v>
      </c>
      <c r="Q1510" s="14" t="s">
        <v>17</v>
      </c>
      <c r="R1510" s="14" t="s">
        <v>17</v>
      </c>
      <c r="S1510" s="14" t="s">
        <v>17</v>
      </c>
      <c r="X1510" s="14" t="s">
        <v>17</v>
      </c>
      <c r="Y1510" s="14" t="s">
        <v>17</v>
      </c>
      <c r="AD1510" s="14" t="s">
        <v>17</v>
      </c>
    </row>
    <row r="1511" spans="1:30" x14ac:dyDescent="0.2">
      <c r="A1511" t="s">
        <v>143</v>
      </c>
      <c r="B1511" t="s">
        <v>127</v>
      </c>
      <c r="C1511" s="155">
        <v>35720</v>
      </c>
      <c r="D1511" s="155">
        <v>35958</v>
      </c>
      <c r="E1511">
        <v>1998</v>
      </c>
      <c r="F1511">
        <v>4</v>
      </c>
      <c r="G1511">
        <v>10</v>
      </c>
      <c r="H1511">
        <v>53.954195121951223</v>
      </c>
      <c r="I1511" t="s">
        <v>17</v>
      </c>
      <c r="J1511" s="14" t="s">
        <v>17</v>
      </c>
      <c r="K1511" s="14" t="s">
        <v>17</v>
      </c>
      <c r="L1511" s="14" t="s">
        <v>17</v>
      </c>
      <c r="M1511" s="14" t="s">
        <v>17</v>
      </c>
      <c r="N1511" s="14" t="s">
        <v>17</v>
      </c>
      <c r="O1511" s="14" t="s">
        <v>17</v>
      </c>
      <c r="P1511" s="14" t="s">
        <v>17</v>
      </c>
      <c r="Q1511" s="14" t="s">
        <v>17</v>
      </c>
      <c r="R1511" s="14" t="s">
        <v>17</v>
      </c>
      <c r="S1511" s="14" t="s">
        <v>17</v>
      </c>
      <c r="X1511" s="14" t="s">
        <v>17</v>
      </c>
      <c r="Y1511" s="14" t="s">
        <v>17</v>
      </c>
      <c r="AD1511" s="14" t="s">
        <v>17</v>
      </c>
    </row>
    <row r="1512" spans="1:30" x14ac:dyDescent="0.2">
      <c r="A1512" t="s">
        <v>143</v>
      </c>
      <c r="B1512" t="s">
        <v>127</v>
      </c>
      <c r="C1512" s="155">
        <v>35720</v>
      </c>
      <c r="D1512" s="155">
        <v>35958</v>
      </c>
      <c r="E1512">
        <v>1998</v>
      </c>
      <c r="F1512">
        <v>4</v>
      </c>
      <c r="G1512">
        <v>11</v>
      </c>
      <c r="H1512">
        <v>54.692368902439036</v>
      </c>
      <c r="I1512" t="s">
        <v>17</v>
      </c>
      <c r="J1512" s="14" t="s">
        <v>17</v>
      </c>
      <c r="K1512" s="14" t="s">
        <v>17</v>
      </c>
      <c r="L1512" s="14" t="s">
        <v>17</v>
      </c>
      <c r="M1512" s="14" t="s">
        <v>17</v>
      </c>
      <c r="N1512" s="14" t="s">
        <v>17</v>
      </c>
      <c r="O1512" s="14" t="s">
        <v>17</v>
      </c>
      <c r="P1512" s="14" t="s">
        <v>17</v>
      </c>
      <c r="Q1512" s="14" t="s">
        <v>17</v>
      </c>
      <c r="R1512" s="14" t="s">
        <v>17</v>
      </c>
      <c r="S1512" s="14" t="s">
        <v>17</v>
      </c>
      <c r="X1512" s="14" t="s">
        <v>17</v>
      </c>
      <c r="Y1512" s="14" t="s">
        <v>17</v>
      </c>
      <c r="AD1512" s="14" t="s">
        <v>17</v>
      </c>
    </row>
    <row r="1513" spans="1:30" x14ac:dyDescent="0.2">
      <c r="A1513" t="s">
        <v>143</v>
      </c>
      <c r="B1513" t="s">
        <v>127</v>
      </c>
      <c r="C1513" s="155">
        <v>35720</v>
      </c>
      <c r="D1513" s="155">
        <v>35958</v>
      </c>
      <c r="E1513">
        <v>1998</v>
      </c>
      <c r="F1513">
        <v>4</v>
      </c>
      <c r="G1513">
        <v>12</v>
      </c>
      <c r="H1513">
        <v>50.714862804878045</v>
      </c>
      <c r="I1513" t="s">
        <v>17</v>
      </c>
      <c r="J1513" s="14" t="s">
        <v>17</v>
      </c>
      <c r="K1513" s="14" t="s">
        <v>17</v>
      </c>
      <c r="L1513" s="14" t="s">
        <v>17</v>
      </c>
      <c r="M1513" s="14" t="s">
        <v>17</v>
      </c>
      <c r="N1513" s="14" t="s">
        <v>17</v>
      </c>
      <c r="O1513" s="14" t="s">
        <v>17</v>
      </c>
      <c r="P1513" s="14" t="s">
        <v>17</v>
      </c>
      <c r="Q1513" s="14" t="s">
        <v>17</v>
      </c>
      <c r="R1513" s="14" t="s">
        <v>17</v>
      </c>
      <c r="S1513" s="14" t="s">
        <v>17</v>
      </c>
      <c r="X1513" s="14" t="s">
        <v>17</v>
      </c>
      <c r="Y1513" s="14" t="s">
        <v>17</v>
      </c>
      <c r="AD1513" s="14" t="s">
        <v>17</v>
      </c>
    </row>
    <row r="1514" spans="1:30" x14ac:dyDescent="0.2">
      <c r="A1514" t="s">
        <v>143</v>
      </c>
      <c r="B1514" t="s">
        <v>127</v>
      </c>
      <c r="C1514" s="155">
        <v>35720</v>
      </c>
      <c r="D1514" s="155">
        <v>35958</v>
      </c>
      <c r="E1514">
        <v>1998</v>
      </c>
      <c r="F1514">
        <v>4</v>
      </c>
      <c r="G1514">
        <v>13</v>
      </c>
      <c r="H1514">
        <v>56.087926829268298</v>
      </c>
      <c r="I1514" t="s">
        <v>17</v>
      </c>
      <c r="J1514" s="14" t="s">
        <v>17</v>
      </c>
      <c r="K1514" s="14" t="s">
        <v>17</v>
      </c>
      <c r="L1514" s="14" t="s">
        <v>17</v>
      </c>
      <c r="M1514" s="14" t="s">
        <v>17</v>
      </c>
      <c r="N1514" s="14" t="s">
        <v>17</v>
      </c>
      <c r="O1514" s="14" t="s">
        <v>17</v>
      </c>
      <c r="P1514" s="14" t="s">
        <v>17</v>
      </c>
      <c r="Q1514" s="14" t="s">
        <v>17</v>
      </c>
      <c r="R1514" s="14" t="s">
        <v>17</v>
      </c>
      <c r="S1514" s="14" t="s">
        <v>17</v>
      </c>
      <c r="X1514" s="14" t="s">
        <v>17</v>
      </c>
      <c r="Y1514" s="14" t="s">
        <v>17</v>
      </c>
      <c r="AD1514" s="14" t="s">
        <v>17</v>
      </c>
    </row>
    <row r="1515" spans="1:30" x14ac:dyDescent="0.2">
      <c r="A1515" t="s">
        <v>143</v>
      </c>
      <c r="B1515" t="s">
        <v>127</v>
      </c>
      <c r="C1515" s="155">
        <v>35720</v>
      </c>
      <c r="D1515" s="155">
        <v>35958</v>
      </c>
      <c r="E1515">
        <v>1998</v>
      </c>
      <c r="F1515">
        <v>4</v>
      </c>
      <c r="G1515">
        <v>14</v>
      </c>
      <c r="H1515">
        <v>49.664597560975601</v>
      </c>
      <c r="I1515" s="137" t="s">
        <v>17</v>
      </c>
      <c r="J1515" s="14" t="s">
        <v>17</v>
      </c>
      <c r="K1515" s="14" t="s">
        <v>17</v>
      </c>
      <c r="L1515" s="14" t="s">
        <v>17</v>
      </c>
      <c r="M1515" s="14" t="s">
        <v>17</v>
      </c>
      <c r="N1515" s="14" t="s">
        <v>17</v>
      </c>
      <c r="O1515" s="14" t="s">
        <v>17</v>
      </c>
      <c r="P1515" s="14" t="s">
        <v>17</v>
      </c>
      <c r="Q1515" s="14" t="s">
        <v>17</v>
      </c>
      <c r="R1515" s="14" t="s">
        <v>17</v>
      </c>
      <c r="S1515" s="14" t="s">
        <v>17</v>
      </c>
      <c r="X1515" s="14" t="s">
        <v>17</v>
      </c>
      <c r="Y1515" s="14" t="s">
        <v>17</v>
      </c>
      <c r="AD1515" s="14" t="s">
        <v>17</v>
      </c>
    </row>
    <row r="1516" spans="1:30" x14ac:dyDescent="0.2">
      <c r="A1516" t="s">
        <v>143</v>
      </c>
      <c r="B1516" t="s">
        <v>127</v>
      </c>
      <c r="C1516" s="155">
        <v>36077</v>
      </c>
      <c r="D1516" s="155">
        <v>36341</v>
      </c>
      <c r="E1516">
        <v>1999</v>
      </c>
      <c r="F1516">
        <v>1</v>
      </c>
      <c r="G1516">
        <v>1</v>
      </c>
      <c r="H1516">
        <v>17.656851219512195</v>
      </c>
      <c r="I1516" s="1" t="s">
        <v>17</v>
      </c>
      <c r="J1516" s="14" t="s">
        <v>17</v>
      </c>
      <c r="K1516" s="14" t="s">
        <v>17</v>
      </c>
      <c r="L1516" s="14">
        <v>5.95</v>
      </c>
      <c r="M1516" s="14">
        <v>4.3730000000000002</v>
      </c>
      <c r="N1516" s="14">
        <v>30.611800000000002</v>
      </c>
      <c r="O1516" s="14">
        <v>402</v>
      </c>
      <c r="P1516" s="177">
        <v>8.6800790000000003E-2</v>
      </c>
      <c r="Q1516" s="14">
        <v>0.74801220000000002</v>
      </c>
      <c r="R1516" s="14" t="s">
        <v>17</v>
      </c>
      <c r="S1516" s="14" t="s">
        <v>17</v>
      </c>
      <c r="X1516" s="166">
        <v>0.59413000000000005</v>
      </c>
      <c r="Y1516" s="14">
        <v>108</v>
      </c>
      <c r="AD1516" s="14">
        <f>X1516/Y1516</f>
        <v>5.5012037037037043E-3</v>
      </c>
    </row>
    <row r="1517" spans="1:30" x14ac:dyDescent="0.2">
      <c r="A1517" t="s">
        <v>143</v>
      </c>
      <c r="B1517" t="s">
        <v>127</v>
      </c>
      <c r="C1517" s="155">
        <v>36077</v>
      </c>
      <c r="D1517" s="155">
        <v>36341</v>
      </c>
      <c r="E1517">
        <v>1999</v>
      </c>
      <c r="F1517">
        <v>1</v>
      </c>
      <c r="G1517">
        <v>2</v>
      </c>
      <c r="H1517">
        <v>17.927602966343411</v>
      </c>
      <c r="I1517" s="2">
        <v>2.265690803527832</v>
      </c>
      <c r="J1517" s="14" t="s">
        <v>17</v>
      </c>
      <c r="K1517" s="14" t="s">
        <v>17</v>
      </c>
      <c r="L1517" s="14">
        <v>6.03</v>
      </c>
      <c r="M1517" s="14">
        <v>3.1349999999999998</v>
      </c>
      <c r="N1517" s="14">
        <v>28.409739999999999</v>
      </c>
      <c r="O1517" s="14">
        <v>511</v>
      </c>
      <c r="P1517" s="177">
        <v>8.1922120000000001E-2</v>
      </c>
      <c r="Q1517" s="14">
        <v>0.68177129999999997</v>
      </c>
      <c r="R1517" s="14" t="s">
        <v>17</v>
      </c>
      <c r="S1517" s="14" t="s">
        <v>17</v>
      </c>
      <c r="X1517" s="167">
        <v>0.60241999999999996</v>
      </c>
      <c r="Y1517" s="14">
        <v>108</v>
      </c>
      <c r="AD1517" s="14">
        <f t="shared" ref="AD1517:AD1578" si="0">X1517/Y1517</f>
        <v>5.5779629629629625E-3</v>
      </c>
    </row>
    <row r="1518" spans="1:30" x14ac:dyDescent="0.2">
      <c r="A1518" t="s">
        <v>143</v>
      </c>
      <c r="B1518" t="s">
        <v>127</v>
      </c>
      <c r="C1518" s="155">
        <v>36077</v>
      </c>
      <c r="D1518" s="155">
        <v>36341</v>
      </c>
      <c r="E1518">
        <v>1999</v>
      </c>
      <c r="F1518">
        <v>1</v>
      </c>
      <c r="G1518">
        <v>3</v>
      </c>
      <c r="H1518">
        <v>23.276197786651451</v>
      </c>
      <c r="I1518" s="2">
        <v>2.3309886455535889</v>
      </c>
      <c r="J1518" s="14" t="s">
        <v>17</v>
      </c>
      <c r="K1518" s="14" t="s">
        <v>17</v>
      </c>
      <c r="L1518" s="14">
        <v>6</v>
      </c>
      <c r="M1518" s="14">
        <v>3.0379999999999998</v>
      </c>
      <c r="N1518" s="14">
        <v>49.486600000000003</v>
      </c>
      <c r="O1518" s="14">
        <v>516</v>
      </c>
      <c r="P1518" s="177">
        <v>8.4534049999999999E-2</v>
      </c>
      <c r="Q1518" s="14">
        <v>0.74666829999999995</v>
      </c>
      <c r="R1518" s="14" t="s">
        <v>17</v>
      </c>
      <c r="S1518" s="14" t="s">
        <v>17</v>
      </c>
      <c r="X1518" s="167">
        <v>0.77032</v>
      </c>
      <c r="Y1518" s="14">
        <v>108</v>
      </c>
      <c r="AD1518" s="14">
        <f t="shared" si="0"/>
        <v>7.1325925925925923E-3</v>
      </c>
    </row>
    <row r="1519" spans="1:30" x14ac:dyDescent="0.2">
      <c r="A1519" t="s">
        <v>143</v>
      </c>
      <c r="B1519" t="s">
        <v>127</v>
      </c>
      <c r="C1519" s="155">
        <v>36077</v>
      </c>
      <c r="D1519" s="155">
        <v>36341</v>
      </c>
      <c r="E1519">
        <v>1999</v>
      </c>
      <c r="F1519">
        <v>1</v>
      </c>
      <c r="G1519">
        <v>4</v>
      </c>
      <c r="H1519">
        <v>23.275733941814032</v>
      </c>
      <c r="I1519" s="2">
        <v>2.3321945667266846</v>
      </c>
      <c r="J1519" s="14" t="s">
        <v>17</v>
      </c>
      <c r="K1519" s="14" t="s">
        <v>17</v>
      </c>
      <c r="L1519" s="14">
        <v>6.26</v>
      </c>
      <c r="M1519" s="14">
        <v>6.5570000000000004</v>
      </c>
      <c r="N1519" s="14">
        <v>26.20768</v>
      </c>
      <c r="O1519" s="14">
        <v>429</v>
      </c>
      <c r="P1519" s="177">
        <v>8.4494260000000002E-2</v>
      </c>
      <c r="Q1519" s="14">
        <v>0.71071980000000001</v>
      </c>
      <c r="R1519" s="14" t="s">
        <v>17</v>
      </c>
      <c r="S1519" s="14" t="s">
        <v>17</v>
      </c>
      <c r="X1519" s="167">
        <v>0.74460999999999999</v>
      </c>
      <c r="Y1519" s="14">
        <v>108</v>
      </c>
      <c r="AD1519" s="14">
        <f t="shared" si="0"/>
        <v>6.8945370370370367E-3</v>
      </c>
    </row>
    <row r="1520" spans="1:30" x14ac:dyDescent="0.2">
      <c r="A1520" t="s">
        <v>143</v>
      </c>
      <c r="B1520" t="s">
        <v>127</v>
      </c>
      <c r="C1520" s="155">
        <v>36077</v>
      </c>
      <c r="D1520" s="155">
        <v>36341</v>
      </c>
      <c r="E1520">
        <v>1999</v>
      </c>
      <c r="F1520">
        <v>1</v>
      </c>
      <c r="G1520">
        <v>5</v>
      </c>
      <c r="H1520">
        <v>31.593399566457503</v>
      </c>
      <c r="I1520" s="2">
        <v>2.2521688938140869</v>
      </c>
      <c r="J1520" s="14" t="s">
        <v>17</v>
      </c>
      <c r="K1520" s="14" t="s">
        <v>17</v>
      </c>
      <c r="L1520" s="14">
        <v>5.94</v>
      </c>
      <c r="M1520" s="14">
        <v>4.7510000000000003</v>
      </c>
      <c r="N1520" s="14">
        <v>40.992940000000004</v>
      </c>
      <c r="O1520" s="14">
        <v>472</v>
      </c>
      <c r="P1520" s="177">
        <v>9.7099240000000003E-2</v>
      </c>
      <c r="Q1520" s="14">
        <v>0.79144029999999999</v>
      </c>
      <c r="R1520" s="14" t="s">
        <v>17</v>
      </c>
      <c r="S1520" s="14" t="s">
        <v>17</v>
      </c>
      <c r="X1520" s="167">
        <v>0.73507</v>
      </c>
      <c r="Y1520" s="14">
        <v>108</v>
      </c>
      <c r="AD1520" s="14">
        <f t="shared" si="0"/>
        <v>6.8062037037037041E-3</v>
      </c>
    </row>
    <row r="1521" spans="1:30" x14ac:dyDescent="0.2">
      <c r="A1521" t="s">
        <v>143</v>
      </c>
      <c r="B1521" t="s">
        <v>127</v>
      </c>
      <c r="C1521" s="155">
        <v>36077</v>
      </c>
      <c r="D1521" s="155">
        <v>36341</v>
      </c>
      <c r="E1521">
        <v>1999</v>
      </c>
      <c r="F1521">
        <v>1</v>
      </c>
      <c r="G1521">
        <v>6</v>
      </c>
      <c r="H1521">
        <v>37.074190165430686</v>
      </c>
      <c r="I1521" s="2">
        <v>2.2718117237091064</v>
      </c>
      <c r="J1521" s="14" t="s">
        <v>17</v>
      </c>
      <c r="K1521" s="14" t="s">
        <v>17</v>
      </c>
      <c r="L1521" s="14">
        <v>6.01</v>
      </c>
      <c r="M1521" s="14">
        <v>9.343</v>
      </c>
      <c r="N1521" s="14">
        <v>27.885439999999999</v>
      </c>
      <c r="O1521" s="14">
        <v>438</v>
      </c>
      <c r="P1521" s="177">
        <v>2.7444520000000002E-4</v>
      </c>
      <c r="Q1521" s="177">
        <v>4.0565660000000002E-3</v>
      </c>
      <c r="R1521" s="14" t="s">
        <v>17</v>
      </c>
      <c r="S1521" s="14" t="s">
        <v>17</v>
      </c>
      <c r="X1521" s="167">
        <v>0.80554000000000003</v>
      </c>
      <c r="Y1521" s="14">
        <v>108</v>
      </c>
      <c r="AD1521" s="14">
        <f t="shared" si="0"/>
        <v>7.4587037037037044E-3</v>
      </c>
    </row>
    <row r="1522" spans="1:30" x14ac:dyDescent="0.2">
      <c r="A1522" t="s">
        <v>143</v>
      </c>
      <c r="B1522" t="s">
        <v>127</v>
      </c>
      <c r="C1522" s="155">
        <v>36077</v>
      </c>
      <c r="D1522" s="155">
        <v>36341</v>
      </c>
      <c r="E1522">
        <v>1999</v>
      </c>
      <c r="F1522">
        <v>1</v>
      </c>
      <c r="G1522">
        <v>7</v>
      </c>
      <c r="H1522">
        <v>53.091680091272096</v>
      </c>
      <c r="I1522" s="2">
        <v>2.5131354331970215</v>
      </c>
      <c r="J1522" s="14" t="s">
        <v>17</v>
      </c>
      <c r="K1522" s="14" t="s">
        <v>17</v>
      </c>
      <c r="L1522" s="14">
        <v>5.48</v>
      </c>
      <c r="M1522" s="14">
        <v>10.942</v>
      </c>
      <c r="N1522" s="14">
        <v>52.842120000000001</v>
      </c>
      <c r="O1522" s="14">
        <v>561</v>
      </c>
      <c r="P1522" s="177">
        <v>9.5314940000000001E-2</v>
      </c>
      <c r="Q1522" s="14">
        <v>0.86562749999999999</v>
      </c>
      <c r="R1522" s="14" t="s">
        <v>17</v>
      </c>
      <c r="S1522" s="14" t="s">
        <v>17</v>
      </c>
      <c r="X1522" s="167">
        <v>0.85089999999999999</v>
      </c>
      <c r="Y1522" s="14">
        <v>108</v>
      </c>
      <c r="AD1522" s="14">
        <f t="shared" si="0"/>
        <v>7.8787037037037037E-3</v>
      </c>
    </row>
    <row r="1523" spans="1:30" x14ac:dyDescent="0.2">
      <c r="A1523" t="s">
        <v>143</v>
      </c>
      <c r="B1523" t="s">
        <v>127</v>
      </c>
      <c r="C1523" s="155">
        <v>36077</v>
      </c>
      <c r="D1523" s="155">
        <v>36341</v>
      </c>
      <c r="E1523">
        <v>1999</v>
      </c>
      <c r="F1523">
        <v>1</v>
      </c>
      <c r="G1523">
        <v>8</v>
      </c>
      <c r="H1523">
        <v>49.18136487804879</v>
      </c>
      <c r="I1523" s="2">
        <v>2.7298038005828857</v>
      </c>
      <c r="J1523" s="14" t="s">
        <v>17</v>
      </c>
      <c r="K1523" s="14" t="s">
        <v>17</v>
      </c>
      <c r="L1523" s="14">
        <v>5.61</v>
      </c>
      <c r="M1523" s="14">
        <v>9.8190000000000008</v>
      </c>
      <c r="N1523" s="14">
        <v>18.65776</v>
      </c>
      <c r="O1523" s="14">
        <v>474</v>
      </c>
      <c r="P1523" s="177">
        <v>9.0293470000000001E-2</v>
      </c>
      <c r="Q1523" s="14">
        <v>0.75789810000000002</v>
      </c>
      <c r="R1523" s="14" t="s">
        <v>17</v>
      </c>
      <c r="S1523" s="14" t="s">
        <v>17</v>
      </c>
      <c r="X1523" s="14" t="s">
        <v>17</v>
      </c>
      <c r="Y1523" s="14" t="s">
        <v>17</v>
      </c>
      <c r="AD1523" s="14" t="s">
        <v>17</v>
      </c>
    </row>
    <row r="1524" spans="1:30" x14ac:dyDescent="0.2">
      <c r="A1524" t="s">
        <v>143</v>
      </c>
      <c r="B1524" t="s">
        <v>127</v>
      </c>
      <c r="C1524" s="155">
        <v>36077</v>
      </c>
      <c r="D1524" s="155">
        <v>36341</v>
      </c>
      <c r="E1524">
        <v>1999</v>
      </c>
      <c r="F1524">
        <v>1</v>
      </c>
      <c r="G1524">
        <v>9</v>
      </c>
      <c r="H1524">
        <v>34.832151951219508</v>
      </c>
      <c r="I1524" s="2">
        <v>2.3582963943481445</v>
      </c>
      <c r="J1524" s="14" t="s">
        <v>17</v>
      </c>
      <c r="K1524" s="14" t="s">
        <v>17</v>
      </c>
      <c r="L1524" s="14">
        <v>5.79</v>
      </c>
      <c r="M1524" s="14">
        <v>6.9649999999999999</v>
      </c>
      <c r="N1524" s="14">
        <v>28.619460000000004</v>
      </c>
      <c r="O1524" s="14">
        <v>438</v>
      </c>
      <c r="P1524" s="177">
        <v>8.2161719999999994E-2</v>
      </c>
      <c r="Q1524" s="14">
        <v>0.71788379999999996</v>
      </c>
      <c r="R1524" s="14" t="s">
        <v>17</v>
      </c>
      <c r="S1524" s="14" t="s">
        <v>17</v>
      </c>
      <c r="X1524" s="14" t="s">
        <v>17</v>
      </c>
      <c r="Y1524" s="14" t="s">
        <v>17</v>
      </c>
      <c r="AD1524" s="14" t="s">
        <v>17</v>
      </c>
    </row>
    <row r="1525" spans="1:30" x14ac:dyDescent="0.2">
      <c r="A1525" t="s">
        <v>143</v>
      </c>
      <c r="B1525" t="s">
        <v>127</v>
      </c>
      <c r="C1525" s="155">
        <v>36077</v>
      </c>
      <c r="D1525" s="155">
        <v>36341</v>
      </c>
      <c r="E1525">
        <v>1999</v>
      </c>
      <c r="F1525">
        <v>1</v>
      </c>
      <c r="G1525">
        <v>10</v>
      </c>
      <c r="H1525">
        <v>39.174782926829273</v>
      </c>
      <c r="I1525" s="2">
        <v>2.4067401885986328</v>
      </c>
      <c r="J1525" s="14" t="s">
        <v>17</v>
      </c>
      <c r="K1525" s="14" t="s">
        <v>17</v>
      </c>
      <c r="L1525" s="14">
        <v>5.83</v>
      </c>
      <c r="M1525" s="14">
        <v>9.0410000000000004</v>
      </c>
      <c r="N1525" s="14">
        <v>46.865099999999998</v>
      </c>
      <c r="O1525" s="14">
        <v>475</v>
      </c>
      <c r="P1525" s="177">
        <v>8.5478479999999996E-2</v>
      </c>
      <c r="Q1525" s="14">
        <v>0.73107120000000003</v>
      </c>
      <c r="R1525" s="14" t="s">
        <v>17</v>
      </c>
      <c r="S1525" s="14" t="s">
        <v>17</v>
      </c>
      <c r="X1525" s="14" t="s">
        <v>17</v>
      </c>
      <c r="Y1525" s="14" t="s">
        <v>17</v>
      </c>
      <c r="AD1525" s="14" t="s">
        <v>17</v>
      </c>
    </row>
    <row r="1526" spans="1:30" x14ac:dyDescent="0.2">
      <c r="A1526" t="s">
        <v>143</v>
      </c>
      <c r="B1526" t="s">
        <v>127</v>
      </c>
      <c r="C1526" s="155">
        <v>36077</v>
      </c>
      <c r="D1526" s="155">
        <v>36341</v>
      </c>
      <c r="E1526">
        <v>1999</v>
      </c>
      <c r="F1526">
        <v>1</v>
      </c>
      <c r="G1526">
        <v>11</v>
      </c>
      <c r="H1526">
        <v>46.407336585365854</v>
      </c>
      <c r="I1526" s="2">
        <v>2.2016682624816895</v>
      </c>
      <c r="J1526" s="14" t="s">
        <v>17</v>
      </c>
      <c r="K1526" s="14" t="s">
        <v>17</v>
      </c>
      <c r="L1526" s="14">
        <v>5.61</v>
      </c>
      <c r="M1526" s="14">
        <v>13.417</v>
      </c>
      <c r="N1526" s="14">
        <v>111.35400000000001</v>
      </c>
      <c r="O1526" s="14">
        <v>565</v>
      </c>
      <c r="P1526" s="14">
        <v>9.2228699999999997E-2</v>
      </c>
      <c r="Q1526" s="14">
        <v>0.80363169999999995</v>
      </c>
      <c r="R1526" s="14" t="s">
        <v>17</v>
      </c>
      <c r="S1526" s="14" t="s">
        <v>17</v>
      </c>
      <c r="X1526" s="14" t="s">
        <v>17</v>
      </c>
      <c r="Y1526" s="14" t="s">
        <v>17</v>
      </c>
      <c r="AD1526" s="14" t="s">
        <v>17</v>
      </c>
    </row>
    <row r="1527" spans="1:30" x14ac:dyDescent="0.2">
      <c r="A1527" t="s">
        <v>143</v>
      </c>
      <c r="B1527" t="s">
        <v>127</v>
      </c>
      <c r="C1527" s="155">
        <v>36077</v>
      </c>
      <c r="D1527" s="155">
        <v>36341</v>
      </c>
      <c r="E1527">
        <v>1999</v>
      </c>
      <c r="F1527">
        <v>1</v>
      </c>
      <c r="G1527">
        <v>12</v>
      </c>
      <c r="H1527">
        <v>42.752428292682929</v>
      </c>
      <c r="I1527" s="2">
        <v>2.3473467826843262</v>
      </c>
      <c r="J1527" s="14" t="s">
        <v>17</v>
      </c>
      <c r="K1527" s="14" t="s">
        <v>17</v>
      </c>
      <c r="L1527" s="14">
        <v>5.65</v>
      </c>
      <c r="M1527" s="14">
        <v>9.1940000000000008</v>
      </c>
      <c r="N1527" s="14">
        <v>48.857439999999997</v>
      </c>
      <c r="O1527" s="14">
        <v>414</v>
      </c>
      <c r="P1527" s="14">
        <v>8.8190299999999999E-2</v>
      </c>
      <c r="Q1527" s="14">
        <v>0.72845749999999998</v>
      </c>
      <c r="R1527" s="14" t="s">
        <v>17</v>
      </c>
      <c r="S1527" s="14" t="s">
        <v>17</v>
      </c>
      <c r="X1527" s="14" t="s">
        <v>17</v>
      </c>
      <c r="Y1527" s="14" t="s">
        <v>17</v>
      </c>
      <c r="AD1527" s="14" t="s">
        <v>17</v>
      </c>
    </row>
    <row r="1528" spans="1:30" x14ac:dyDescent="0.2">
      <c r="A1528" t="s">
        <v>143</v>
      </c>
      <c r="B1528" t="s">
        <v>127</v>
      </c>
      <c r="C1528" s="155">
        <v>36077</v>
      </c>
      <c r="D1528" s="155">
        <v>36341</v>
      </c>
      <c r="E1528">
        <v>1999</v>
      </c>
      <c r="F1528">
        <v>1</v>
      </c>
      <c r="G1528">
        <v>13</v>
      </c>
      <c r="H1528">
        <v>57.304508048780477</v>
      </c>
      <c r="I1528" s="2">
        <v>2.5473077297210693</v>
      </c>
      <c r="J1528" s="14" t="s">
        <v>17</v>
      </c>
      <c r="K1528" s="14" t="s">
        <v>17</v>
      </c>
      <c r="L1528" s="14">
        <v>5.6</v>
      </c>
      <c r="M1528" s="14">
        <v>8.0950000000000006</v>
      </c>
      <c r="N1528" s="14">
        <v>89.647980000000004</v>
      </c>
      <c r="O1528" s="14">
        <v>516</v>
      </c>
      <c r="P1528" s="177">
        <v>9.2107270000000005E-2</v>
      </c>
      <c r="Q1528" s="14">
        <v>0.80540630000000002</v>
      </c>
      <c r="R1528" s="14" t="s">
        <v>17</v>
      </c>
      <c r="S1528" s="14" t="s">
        <v>17</v>
      </c>
      <c r="X1528" s="14" t="s">
        <v>17</v>
      </c>
      <c r="Y1528" s="14" t="s">
        <v>17</v>
      </c>
      <c r="AD1528" s="14" t="s">
        <v>17</v>
      </c>
    </row>
    <row r="1529" spans="1:30" x14ac:dyDescent="0.2">
      <c r="A1529" t="s">
        <v>143</v>
      </c>
      <c r="B1529" t="s">
        <v>127</v>
      </c>
      <c r="C1529" s="155">
        <v>36077</v>
      </c>
      <c r="D1529" s="155">
        <v>36341</v>
      </c>
      <c r="E1529">
        <v>1999</v>
      </c>
      <c r="F1529">
        <v>1</v>
      </c>
      <c r="G1529">
        <v>14</v>
      </c>
      <c r="H1529">
        <v>41.198079999999997</v>
      </c>
      <c r="I1529" s="2">
        <v>2.0149145126342773</v>
      </c>
      <c r="J1529" s="14" t="s">
        <v>17</v>
      </c>
      <c r="K1529" s="14" t="s">
        <v>17</v>
      </c>
      <c r="L1529" s="14">
        <v>5.97</v>
      </c>
      <c r="M1529" s="14">
        <v>3.161</v>
      </c>
      <c r="N1529" s="14">
        <v>29.563200000000009</v>
      </c>
      <c r="O1529" s="14">
        <v>406</v>
      </c>
      <c r="P1529" s="177">
        <v>9.3586790000000003E-2</v>
      </c>
      <c r="Q1529" s="14">
        <v>0.73563109999999998</v>
      </c>
      <c r="R1529" s="14" t="s">
        <v>17</v>
      </c>
      <c r="S1529" s="14" t="s">
        <v>17</v>
      </c>
      <c r="X1529" s="14" t="s">
        <v>17</v>
      </c>
      <c r="Y1529" s="14" t="s">
        <v>17</v>
      </c>
      <c r="AD1529" s="14" t="s">
        <v>17</v>
      </c>
    </row>
    <row r="1530" spans="1:30" x14ac:dyDescent="0.2">
      <c r="A1530" t="s">
        <v>143</v>
      </c>
      <c r="B1530" t="s">
        <v>127</v>
      </c>
      <c r="C1530" s="155">
        <v>36077</v>
      </c>
      <c r="D1530" s="155">
        <v>36341</v>
      </c>
      <c r="E1530">
        <v>1999</v>
      </c>
      <c r="F1530">
        <v>2</v>
      </c>
      <c r="G1530">
        <v>1</v>
      </c>
      <c r="H1530">
        <v>16.372716585365854</v>
      </c>
      <c r="I1530" s="2">
        <v>2.2482800483703613</v>
      </c>
      <c r="J1530" s="14" t="s">
        <v>17</v>
      </c>
      <c r="K1530" s="14" t="s">
        <v>17</v>
      </c>
      <c r="L1530" s="14">
        <v>6.05</v>
      </c>
      <c r="M1530" s="14">
        <v>3.452</v>
      </c>
      <c r="N1530" s="14">
        <v>29.563200000000009</v>
      </c>
      <c r="O1530" s="14">
        <v>428</v>
      </c>
      <c r="P1530" s="177">
        <v>8.3103979999999994E-2</v>
      </c>
      <c r="Q1530" s="14">
        <v>0.69741350000000002</v>
      </c>
      <c r="R1530" s="14" t="s">
        <v>17</v>
      </c>
      <c r="S1530" s="14" t="s">
        <v>17</v>
      </c>
      <c r="X1530" s="167">
        <v>0.53164</v>
      </c>
      <c r="Y1530" s="14">
        <v>108</v>
      </c>
      <c r="AD1530" s="14">
        <f t="shared" si="0"/>
        <v>4.922592592592593E-3</v>
      </c>
    </row>
    <row r="1531" spans="1:30" x14ac:dyDescent="0.2">
      <c r="A1531" t="s">
        <v>143</v>
      </c>
      <c r="B1531" t="s">
        <v>127</v>
      </c>
      <c r="C1531" s="155">
        <v>36077</v>
      </c>
      <c r="D1531" s="155">
        <v>36341</v>
      </c>
      <c r="E1531">
        <v>1999</v>
      </c>
      <c r="F1531">
        <v>2</v>
      </c>
      <c r="G1531">
        <v>2</v>
      </c>
      <c r="H1531">
        <v>19.487049309754703</v>
      </c>
      <c r="I1531" s="2">
        <v>2.1769566535949707</v>
      </c>
      <c r="J1531" s="14" t="s">
        <v>17</v>
      </c>
      <c r="K1531" s="14" t="s">
        <v>17</v>
      </c>
      <c r="L1531" s="14">
        <v>5.87</v>
      </c>
      <c r="M1531" s="14">
        <v>4.8330000000000002</v>
      </c>
      <c r="N1531" s="14">
        <v>50.220619999999997</v>
      </c>
      <c r="O1531" s="14">
        <v>490</v>
      </c>
      <c r="P1531" s="177">
        <v>8.7470549999999994E-2</v>
      </c>
      <c r="Q1531" s="14">
        <v>0.73388430000000004</v>
      </c>
      <c r="R1531" s="14" t="s">
        <v>17</v>
      </c>
      <c r="S1531" s="14" t="s">
        <v>17</v>
      </c>
      <c r="X1531" s="167">
        <v>0.66281000000000001</v>
      </c>
      <c r="Y1531" s="14">
        <v>108</v>
      </c>
      <c r="AD1531" s="14">
        <f t="shared" si="0"/>
        <v>6.1371296296296295E-3</v>
      </c>
    </row>
    <row r="1532" spans="1:30" x14ac:dyDescent="0.2">
      <c r="A1532" t="s">
        <v>143</v>
      </c>
      <c r="B1532" t="s">
        <v>127</v>
      </c>
      <c r="C1532" s="155">
        <v>36077</v>
      </c>
      <c r="D1532" s="155">
        <v>36341</v>
      </c>
      <c r="E1532">
        <v>1999</v>
      </c>
      <c r="F1532">
        <v>2</v>
      </c>
      <c r="G1532">
        <v>3</v>
      </c>
      <c r="H1532">
        <v>21.993898733599544</v>
      </c>
      <c r="I1532" s="2">
        <v>2.2749865055084229</v>
      </c>
      <c r="J1532" s="14" t="s">
        <v>17</v>
      </c>
      <c r="K1532" s="14" t="s">
        <v>17</v>
      </c>
      <c r="L1532" s="14">
        <v>5.68</v>
      </c>
      <c r="M1532" s="14">
        <v>2.403</v>
      </c>
      <c r="N1532" s="14">
        <v>42.670700000000004</v>
      </c>
      <c r="O1532" s="14">
        <v>393</v>
      </c>
      <c r="P1532" s="177">
        <v>8.4822709999999996E-2</v>
      </c>
      <c r="Q1532" s="14">
        <v>0.68388700000000002</v>
      </c>
      <c r="R1532" s="14" t="s">
        <v>17</v>
      </c>
      <c r="S1532" s="14" t="s">
        <v>17</v>
      </c>
      <c r="X1532" s="167">
        <v>0.63305</v>
      </c>
      <c r="Y1532" s="14">
        <v>108</v>
      </c>
      <c r="AD1532" s="14">
        <f t="shared" si="0"/>
        <v>5.8615740740740737E-3</v>
      </c>
    </row>
    <row r="1533" spans="1:30" x14ac:dyDescent="0.2">
      <c r="A1533" t="s">
        <v>143</v>
      </c>
      <c r="B1533" t="s">
        <v>127</v>
      </c>
      <c r="C1533" s="155">
        <v>36077</v>
      </c>
      <c r="D1533" s="155">
        <v>36341</v>
      </c>
      <c r="E1533">
        <v>1999</v>
      </c>
      <c r="F1533">
        <v>2</v>
      </c>
      <c r="G1533">
        <v>4</v>
      </c>
      <c r="H1533">
        <v>30.437498231602959</v>
      </c>
      <c r="I1533" s="2">
        <v>2.3759679794311523</v>
      </c>
      <c r="J1533" s="14" t="s">
        <v>17</v>
      </c>
      <c r="K1533" s="14" t="s">
        <v>17</v>
      </c>
      <c r="L1533" s="14">
        <v>5.67</v>
      </c>
      <c r="M1533" s="14">
        <v>8.5109999999999992</v>
      </c>
      <c r="N1533" s="14">
        <v>41.726960000000005</v>
      </c>
      <c r="O1533" s="14">
        <v>494</v>
      </c>
      <c r="P1533" s="177">
        <v>8.8322360000000003E-2</v>
      </c>
      <c r="Q1533" s="14">
        <v>0.73165170000000002</v>
      </c>
      <c r="R1533" s="14" t="s">
        <v>17</v>
      </c>
      <c r="S1533" s="14" t="s">
        <v>17</v>
      </c>
      <c r="X1533" s="167">
        <v>0.60938999999999999</v>
      </c>
      <c r="Y1533" s="14">
        <v>108</v>
      </c>
      <c r="AD1533" s="14">
        <f t="shared" si="0"/>
        <v>5.6424999999999999E-3</v>
      </c>
    </row>
    <row r="1534" spans="1:30" x14ac:dyDescent="0.2">
      <c r="A1534" t="s">
        <v>143</v>
      </c>
      <c r="B1534" t="s">
        <v>127</v>
      </c>
      <c r="C1534" s="155">
        <v>36077</v>
      </c>
      <c r="D1534" s="155">
        <v>36341</v>
      </c>
      <c r="E1534">
        <v>1999</v>
      </c>
      <c r="F1534">
        <v>2</v>
      </c>
      <c r="G1534">
        <v>5</v>
      </c>
      <c r="H1534">
        <v>36.808870918425555</v>
      </c>
      <c r="I1534" s="2">
        <v>2.2345342636108398</v>
      </c>
      <c r="J1534" s="14" t="s">
        <v>17</v>
      </c>
      <c r="K1534" s="14" t="s">
        <v>17</v>
      </c>
      <c r="L1534" s="14">
        <v>5.26</v>
      </c>
      <c r="M1534" s="14">
        <v>14.423999999999999</v>
      </c>
      <c r="N1534" s="14">
        <v>65.215599999999995</v>
      </c>
      <c r="O1534" s="14">
        <v>539</v>
      </c>
      <c r="P1534" s="177">
        <v>8.2207440000000007E-2</v>
      </c>
      <c r="Q1534" s="14">
        <v>0.74440280000000003</v>
      </c>
      <c r="R1534" s="14" t="s">
        <v>17</v>
      </c>
      <c r="S1534" s="14" t="s">
        <v>17</v>
      </c>
      <c r="X1534" s="167">
        <v>0.82569999999999999</v>
      </c>
      <c r="Y1534" s="14">
        <v>108</v>
      </c>
      <c r="AD1534" s="14">
        <f t="shared" si="0"/>
        <v>7.6453703703703701E-3</v>
      </c>
    </row>
    <row r="1535" spans="1:30" x14ac:dyDescent="0.2">
      <c r="A1535" t="s">
        <v>143</v>
      </c>
      <c r="B1535" t="s">
        <v>127</v>
      </c>
      <c r="C1535" s="155">
        <v>36077</v>
      </c>
      <c r="D1535" s="155">
        <v>36341</v>
      </c>
      <c r="E1535">
        <v>1999</v>
      </c>
      <c r="F1535">
        <v>2</v>
      </c>
      <c r="G1535">
        <v>6</v>
      </c>
      <c r="H1535">
        <v>49.980672766685679</v>
      </c>
      <c r="I1535" s="2">
        <v>2.2262885570526123</v>
      </c>
      <c r="J1535" s="14" t="s">
        <v>17</v>
      </c>
      <c r="K1535" s="14" t="s">
        <v>17</v>
      </c>
      <c r="L1535" s="14">
        <v>5.45</v>
      </c>
      <c r="M1535" s="14">
        <v>7.5670000000000002</v>
      </c>
      <c r="N1535" s="14">
        <v>49.591460000000005</v>
      </c>
      <c r="O1535" s="14">
        <v>530</v>
      </c>
      <c r="P1535" s="14">
        <v>8.3396899999999996E-2</v>
      </c>
      <c r="Q1535" s="14">
        <v>0.71694550000000001</v>
      </c>
      <c r="R1535" s="14" t="s">
        <v>17</v>
      </c>
      <c r="S1535" s="14" t="s">
        <v>17</v>
      </c>
      <c r="X1535" s="167">
        <v>0.87678</v>
      </c>
      <c r="Y1535" s="14">
        <v>108</v>
      </c>
      <c r="AD1535" s="14">
        <f t="shared" si="0"/>
        <v>8.1183333333333333E-3</v>
      </c>
    </row>
    <row r="1536" spans="1:30" x14ac:dyDescent="0.2">
      <c r="A1536" t="s">
        <v>143</v>
      </c>
      <c r="B1536" t="s">
        <v>127</v>
      </c>
      <c r="C1536" s="155">
        <v>36077</v>
      </c>
      <c r="D1536" s="155">
        <v>36341</v>
      </c>
      <c r="E1536">
        <v>1999</v>
      </c>
      <c r="F1536">
        <v>2</v>
      </c>
      <c r="G1536">
        <v>7</v>
      </c>
      <c r="H1536">
        <v>51.765083856246434</v>
      </c>
      <c r="I1536" s="2">
        <v>2.8274636268615723</v>
      </c>
      <c r="J1536" s="14" t="s">
        <v>17</v>
      </c>
      <c r="K1536" s="14" t="s">
        <v>17</v>
      </c>
      <c r="L1536" s="14">
        <v>5.12</v>
      </c>
      <c r="M1536" s="14">
        <v>11.427</v>
      </c>
      <c r="N1536" s="14">
        <v>83.146660000000011</v>
      </c>
      <c r="O1536" s="14">
        <v>490</v>
      </c>
      <c r="P1536" s="14">
        <v>9.4290700000000005E-2</v>
      </c>
      <c r="Q1536" s="14">
        <v>0.7763196</v>
      </c>
      <c r="R1536" s="14" t="s">
        <v>17</v>
      </c>
      <c r="S1536" s="14" t="s">
        <v>17</v>
      </c>
      <c r="X1536" s="167">
        <v>0.86482000000000003</v>
      </c>
      <c r="Y1536" s="14">
        <v>108</v>
      </c>
      <c r="AD1536" s="14">
        <f t="shared" si="0"/>
        <v>8.0075925925925922E-3</v>
      </c>
    </row>
    <row r="1537" spans="1:30" x14ac:dyDescent="0.2">
      <c r="A1537" t="s">
        <v>143</v>
      </c>
      <c r="B1537" t="s">
        <v>127</v>
      </c>
      <c r="C1537" s="155">
        <v>36077</v>
      </c>
      <c r="D1537" s="155">
        <v>36341</v>
      </c>
      <c r="E1537">
        <v>1999</v>
      </c>
      <c r="F1537">
        <v>2</v>
      </c>
      <c r="G1537">
        <v>8</v>
      </c>
      <c r="H1537">
        <v>47.587765365853663</v>
      </c>
      <c r="I1537" s="2">
        <v>2.3101670742034912</v>
      </c>
      <c r="J1537" s="14" t="s">
        <v>17</v>
      </c>
      <c r="K1537" s="14" t="s">
        <v>17</v>
      </c>
      <c r="L1537" s="14">
        <v>5.6</v>
      </c>
      <c r="M1537" s="14">
        <v>7.7949999999999999</v>
      </c>
      <c r="N1537" s="14">
        <v>22.223000000000006</v>
      </c>
      <c r="O1537" s="14">
        <v>506</v>
      </c>
      <c r="P1537" s="177">
        <v>8.5747719999999999E-2</v>
      </c>
      <c r="Q1537" s="14">
        <v>0.72520379999999995</v>
      </c>
      <c r="R1537" s="14" t="s">
        <v>17</v>
      </c>
      <c r="S1537" s="14" t="s">
        <v>17</v>
      </c>
      <c r="X1537" s="14" t="s">
        <v>17</v>
      </c>
      <c r="Y1537" s="14" t="s">
        <v>17</v>
      </c>
      <c r="AD1537" s="14" t="s">
        <v>17</v>
      </c>
    </row>
    <row r="1538" spans="1:30" x14ac:dyDescent="0.2">
      <c r="A1538" t="s">
        <v>143</v>
      </c>
      <c r="B1538" t="s">
        <v>127</v>
      </c>
      <c r="C1538" s="155">
        <v>36077</v>
      </c>
      <c r="D1538" s="155">
        <v>36341</v>
      </c>
      <c r="E1538">
        <v>1999</v>
      </c>
      <c r="F1538">
        <v>2</v>
      </c>
      <c r="G1538">
        <v>9</v>
      </c>
      <c r="H1538">
        <v>45.324002926829266</v>
      </c>
      <c r="I1538" s="2">
        <v>2.2185099124908447</v>
      </c>
      <c r="J1538" s="14" t="s">
        <v>17</v>
      </c>
      <c r="K1538" s="14" t="s">
        <v>17</v>
      </c>
      <c r="L1538" s="14">
        <v>5.48</v>
      </c>
      <c r="M1538" s="14">
        <v>6.6050000000000004</v>
      </c>
      <c r="N1538" s="14">
        <v>74.862719999999996</v>
      </c>
      <c r="O1538" s="14">
        <v>526</v>
      </c>
      <c r="P1538" s="177">
        <v>8.6205030000000002E-2</v>
      </c>
      <c r="Q1538" s="14">
        <v>0.73639860000000001</v>
      </c>
      <c r="R1538" s="14" t="s">
        <v>17</v>
      </c>
      <c r="S1538" s="14" t="s">
        <v>17</v>
      </c>
      <c r="X1538" s="14" t="s">
        <v>17</v>
      </c>
      <c r="Y1538" s="14" t="s">
        <v>17</v>
      </c>
      <c r="AD1538" s="14" t="s">
        <v>17</v>
      </c>
    </row>
    <row r="1539" spans="1:30" x14ac:dyDescent="0.2">
      <c r="A1539" t="s">
        <v>143</v>
      </c>
      <c r="B1539" t="s">
        <v>127</v>
      </c>
      <c r="C1539" s="155">
        <v>36077</v>
      </c>
      <c r="D1539" s="155">
        <v>36341</v>
      </c>
      <c r="E1539">
        <v>1999</v>
      </c>
      <c r="F1539">
        <v>2</v>
      </c>
      <c r="G1539">
        <v>10</v>
      </c>
      <c r="H1539">
        <v>46.246199999999995</v>
      </c>
      <c r="I1539" s="2">
        <v>2.3054652214050293</v>
      </c>
      <c r="J1539" s="14" t="s">
        <v>17</v>
      </c>
      <c r="K1539" s="14" t="s">
        <v>17</v>
      </c>
      <c r="L1539" s="14">
        <v>5.89</v>
      </c>
      <c r="M1539" s="14">
        <v>6.1459999999999999</v>
      </c>
      <c r="N1539" s="14">
        <v>61.860079999999996</v>
      </c>
      <c r="O1539" s="14">
        <v>524</v>
      </c>
      <c r="P1539" s="177">
        <v>8.2779640000000002E-2</v>
      </c>
      <c r="Q1539" s="14">
        <v>0.69472</v>
      </c>
      <c r="R1539" s="14" t="s">
        <v>17</v>
      </c>
      <c r="S1539" s="14" t="s">
        <v>17</v>
      </c>
      <c r="X1539" s="14" t="s">
        <v>17</v>
      </c>
      <c r="Y1539" s="14" t="s">
        <v>17</v>
      </c>
      <c r="AD1539" s="14" t="s">
        <v>17</v>
      </c>
    </row>
    <row r="1540" spans="1:30" x14ac:dyDescent="0.2">
      <c r="A1540" t="s">
        <v>143</v>
      </c>
      <c r="B1540" t="s">
        <v>127</v>
      </c>
      <c r="C1540" s="155">
        <v>36077</v>
      </c>
      <c r="D1540" s="155">
        <v>36341</v>
      </c>
      <c r="E1540">
        <v>1999</v>
      </c>
      <c r="F1540">
        <v>2</v>
      </c>
      <c r="G1540">
        <v>11</v>
      </c>
      <c r="H1540">
        <v>45.762790243902437</v>
      </c>
      <c r="I1540" s="2">
        <v>2.3237357139587402</v>
      </c>
      <c r="J1540" s="14" t="s">
        <v>17</v>
      </c>
      <c r="K1540" s="14" t="s">
        <v>17</v>
      </c>
      <c r="L1540" s="14">
        <v>5.65</v>
      </c>
      <c r="M1540" s="14">
        <v>7.7380000000000004</v>
      </c>
      <c r="N1540" s="14">
        <v>75.387019999999993</v>
      </c>
      <c r="O1540" s="14">
        <v>494</v>
      </c>
      <c r="P1540" s="177">
        <v>8.4394120000000003E-2</v>
      </c>
      <c r="Q1540" s="14">
        <v>0.70699500000000004</v>
      </c>
      <c r="R1540" s="14" t="s">
        <v>17</v>
      </c>
      <c r="S1540" s="14" t="s">
        <v>17</v>
      </c>
      <c r="X1540" s="14" t="s">
        <v>17</v>
      </c>
      <c r="Y1540" s="14" t="s">
        <v>17</v>
      </c>
      <c r="AD1540" s="14" t="s">
        <v>17</v>
      </c>
    </row>
    <row r="1541" spans="1:30" x14ac:dyDescent="0.2">
      <c r="A1541" t="s">
        <v>143</v>
      </c>
      <c r="B1541" t="s">
        <v>127</v>
      </c>
      <c r="C1541" s="155">
        <v>36077</v>
      </c>
      <c r="D1541" s="155">
        <v>36341</v>
      </c>
      <c r="E1541">
        <v>1999</v>
      </c>
      <c r="F1541">
        <v>2</v>
      </c>
      <c r="G1541">
        <v>12</v>
      </c>
      <c r="H1541">
        <v>45.911738292682919</v>
      </c>
      <c r="I1541" s="2">
        <v>2.3853049278259277</v>
      </c>
      <c r="J1541" s="14" t="s">
        <v>17</v>
      </c>
      <c r="K1541" s="14" t="s">
        <v>17</v>
      </c>
      <c r="L1541" s="14">
        <v>5.24</v>
      </c>
      <c r="M1541" s="14">
        <v>8.7119999999999997</v>
      </c>
      <c r="N1541" s="14">
        <v>106.21585999999999</v>
      </c>
      <c r="O1541" s="14">
        <v>428</v>
      </c>
      <c r="P1541" s="177">
        <v>8.7511110000000003E-2</v>
      </c>
      <c r="Q1541" s="14">
        <v>0.76965340000000004</v>
      </c>
      <c r="R1541" s="14" t="s">
        <v>17</v>
      </c>
      <c r="S1541" s="14" t="s">
        <v>17</v>
      </c>
      <c r="X1541" s="14" t="s">
        <v>17</v>
      </c>
      <c r="Y1541" s="14" t="s">
        <v>17</v>
      </c>
      <c r="AD1541" s="14" t="s">
        <v>17</v>
      </c>
    </row>
    <row r="1542" spans="1:30" x14ac:dyDescent="0.2">
      <c r="A1542" t="s">
        <v>143</v>
      </c>
      <c r="B1542" t="s">
        <v>127</v>
      </c>
      <c r="C1542" s="155">
        <v>36077</v>
      </c>
      <c r="D1542" s="155">
        <v>36341</v>
      </c>
      <c r="E1542">
        <v>1999</v>
      </c>
      <c r="F1542">
        <v>2</v>
      </c>
      <c r="G1542">
        <v>13</v>
      </c>
      <c r="H1542">
        <v>59.47510048780488</v>
      </c>
      <c r="I1542" s="2">
        <v>2.5605206489562988</v>
      </c>
      <c r="J1542" s="14" t="s">
        <v>17</v>
      </c>
      <c r="K1542" s="14" t="s">
        <v>17</v>
      </c>
      <c r="L1542" s="14">
        <v>5.17</v>
      </c>
      <c r="M1542" s="14">
        <v>10.823</v>
      </c>
      <c r="N1542" s="14">
        <v>115.02409999999999</v>
      </c>
      <c r="O1542" s="14">
        <v>519</v>
      </c>
      <c r="P1542" s="177">
        <v>8.9438050000000005E-2</v>
      </c>
      <c r="Q1542" s="14">
        <v>0.76899300000000004</v>
      </c>
      <c r="R1542" s="14" t="s">
        <v>17</v>
      </c>
      <c r="S1542" s="14" t="s">
        <v>17</v>
      </c>
      <c r="X1542" s="14" t="s">
        <v>17</v>
      </c>
      <c r="Y1542" s="14" t="s">
        <v>17</v>
      </c>
      <c r="AD1542" s="14" t="s">
        <v>17</v>
      </c>
    </row>
    <row r="1543" spans="1:30" x14ac:dyDescent="0.2">
      <c r="A1543" t="s">
        <v>143</v>
      </c>
      <c r="B1543" t="s">
        <v>127</v>
      </c>
      <c r="C1543" s="155">
        <v>36077</v>
      </c>
      <c r="D1543" s="155">
        <v>36341</v>
      </c>
      <c r="E1543">
        <v>1999</v>
      </c>
      <c r="F1543">
        <v>2</v>
      </c>
      <c r="G1543">
        <v>14</v>
      </c>
      <c r="H1543">
        <v>44.085317073170728</v>
      </c>
      <c r="I1543" s="2">
        <v>2.2839601039886475</v>
      </c>
      <c r="J1543" s="14" t="s">
        <v>17</v>
      </c>
      <c r="K1543" s="14" t="s">
        <v>17</v>
      </c>
      <c r="L1543" s="14">
        <v>5.29</v>
      </c>
      <c r="M1543" s="14">
        <v>5.5679999999999996</v>
      </c>
      <c r="N1543" s="14">
        <v>76.540480000000002</v>
      </c>
      <c r="O1543" s="14">
        <v>584</v>
      </c>
      <c r="P1543" s="177">
        <v>9.1637940000000001E-2</v>
      </c>
      <c r="Q1543" s="14">
        <v>0.77147849999999996</v>
      </c>
      <c r="R1543" s="14" t="s">
        <v>17</v>
      </c>
      <c r="S1543" s="14" t="s">
        <v>17</v>
      </c>
      <c r="X1543" s="14" t="s">
        <v>17</v>
      </c>
      <c r="Y1543" s="14" t="s">
        <v>17</v>
      </c>
      <c r="AD1543" s="14" t="s">
        <v>17</v>
      </c>
    </row>
    <row r="1544" spans="1:30" x14ac:dyDescent="0.2">
      <c r="A1544" t="s">
        <v>143</v>
      </c>
      <c r="B1544" t="s">
        <v>127</v>
      </c>
      <c r="C1544" s="155">
        <v>36077</v>
      </c>
      <c r="D1544" s="155">
        <v>36341</v>
      </c>
      <c r="E1544">
        <v>1999</v>
      </c>
      <c r="F1544">
        <v>3</v>
      </c>
      <c r="G1544">
        <v>1</v>
      </c>
      <c r="H1544">
        <v>1.9162858536585365</v>
      </c>
      <c r="I1544" s="2">
        <v>2.3414077758789062</v>
      </c>
      <c r="J1544" s="14" t="s">
        <v>17</v>
      </c>
      <c r="K1544" s="14" t="s">
        <v>17</v>
      </c>
      <c r="L1544" s="14">
        <v>5.62</v>
      </c>
      <c r="M1544" s="14">
        <v>2.1419999999999999</v>
      </c>
      <c r="N1544" s="14">
        <v>25.683380000000007</v>
      </c>
      <c r="O1544" s="14">
        <v>399</v>
      </c>
      <c r="P1544" s="177">
        <v>8.5417640000000003E-2</v>
      </c>
      <c r="Q1544" s="14">
        <v>0.71265920000000005</v>
      </c>
      <c r="R1544" s="14" t="s">
        <v>17</v>
      </c>
      <c r="S1544" s="14" t="s">
        <v>17</v>
      </c>
      <c r="X1544" s="167">
        <v>0.40676000000000001</v>
      </c>
      <c r="Y1544" s="14">
        <v>108</v>
      </c>
      <c r="AD1544" s="14">
        <f t="shared" si="0"/>
        <v>3.7662962962962962E-3</v>
      </c>
    </row>
    <row r="1545" spans="1:30" x14ac:dyDescent="0.2">
      <c r="A1545" t="s">
        <v>143</v>
      </c>
      <c r="B1545" t="s">
        <v>127</v>
      </c>
      <c r="C1545" s="155">
        <v>36077</v>
      </c>
      <c r="D1545" s="155">
        <v>36341</v>
      </c>
      <c r="E1545">
        <v>1999</v>
      </c>
      <c r="F1545">
        <v>3</v>
      </c>
      <c r="G1545">
        <v>2</v>
      </c>
      <c r="H1545">
        <v>17.546322509982886</v>
      </c>
      <c r="I1545" s="2">
        <v>2.413557767868042</v>
      </c>
      <c r="J1545" s="14" t="s">
        <v>17</v>
      </c>
      <c r="K1545" s="14" t="s">
        <v>17</v>
      </c>
      <c r="L1545" s="14">
        <v>5.72</v>
      </c>
      <c r="M1545" s="14">
        <v>6.444</v>
      </c>
      <c r="N1545" s="14">
        <v>64.911320000000003</v>
      </c>
      <c r="O1545" s="14">
        <v>489</v>
      </c>
      <c r="P1545" s="14">
        <v>8.5848499999999994E-2</v>
      </c>
      <c r="Q1545" s="14">
        <v>0.72156390000000004</v>
      </c>
      <c r="R1545" s="14" t="s">
        <v>17</v>
      </c>
      <c r="S1545" s="14" t="s">
        <v>17</v>
      </c>
      <c r="X1545" s="167">
        <v>0.65334000000000003</v>
      </c>
      <c r="Y1545" s="14">
        <v>108</v>
      </c>
      <c r="AD1545" s="14">
        <f t="shared" si="0"/>
        <v>6.049444444444445E-3</v>
      </c>
    </row>
    <row r="1546" spans="1:30" x14ac:dyDescent="0.2">
      <c r="A1546" t="s">
        <v>143</v>
      </c>
      <c r="B1546" t="s">
        <v>127</v>
      </c>
      <c r="C1546" s="155">
        <v>36077</v>
      </c>
      <c r="D1546" s="155">
        <v>36341</v>
      </c>
      <c r="E1546">
        <v>1999</v>
      </c>
      <c r="F1546">
        <v>3</v>
      </c>
      <c r="G1546">
        <v>3</v>
      </c>
      <c r="H1546">
        <v>20.002612846548775</v>
      </c>
      <c r="I1546" s="2">
        <v>2.5351450443267822</v>
      </c>
      <c r="J1546" s="14" t="s">
        <v>17</v>
      </c>
      <c r="K1546" s="14" t="s">
        <v>17</v>
      </c>
      <c r="L1546" s="14">
        <v>5.56</v>
      </c>
      <c r="M1546" s="14">
        <v>4.4530000000000003</v>
      </c>
      <c r="N1546" s="14">
        <v>99.709940000000017</v>
      </c>
      <c r="O1546" s="14">
        <v>527</v>
      </c>
      <c r="P1546" s="177">
        <v>8.7190080000000003E-2</v>
      </c>
      <c r="Q1546" s="14">
        <v>0.75362070000000003</v>
      </c>
      <c r="R1546" s="14" t="s">
        <v>17</v>
      </c>
      <c r="S1546" s="14" t="s">
        <v>17</v>
      </c>
      <c r="X1546" s="167">
        <v>0.71194000000000002</v>
      </c>
      <c r="Y1546" s="14">
        <v>108</v>
      </c>
      <c r="AD1546" s="14">
        <f t="shared" si="0"/>
        <v>6.5920370370370369E-3</v>
      </c>
    </row>
    <row r="1547" spans="1:30" x14ac:dyDescent="0.2">
      <c r="A1547" t="s">
        <v>143</v>
      </c>
      <c r="B1547" t="s">
        <v>127</v>
      </c>
      <c r="C1547" s="155">
        <v>36077</v>
      </c>
      <c r="D1547" s="155">
        <v>36341</v>
      </c>
      <c r="E1547">
        <v>1999</v>
      </c>
      <c r="F1547">
        <v>3</v>
      </c>
      <c r="G1547">
        <v>4</v>
      </c>
      <c r="H1547">
        <v>32.117544232743874</v>
      </c>
      <c r="I1547" s="2">
        <v>2.3289804458618164</v>
      </c>
      <c r="J1547" s="14" t="s">
        <v>17</v>
      </c>
      <c r="K1547" s="14" t="s">
        <v>17</v>
      </c>
      <c r="L1547" s="14">
        <v>5.43</v>
      </c>
      <c r="M1547" s="14">
        <v>4.8150000000000004</v>
      </c>
      <c r="N1547" s="14">
        <v>103.22078000000002</v>
      </c>
      <c r="O1547" s="14">
        <v>556</v>
      </c>
      <c r="P1547" s="177">
        <v>8.8887320000000006E-2</v>
      </c>
      <c r="Q1547" s="14">
        <v>0.74877389999999999</v>
      </c>
      <c r="R1547" s="14" t="s">
        <v>17</v>
      </c>
      <c r="S1547" s="14" t="s">
        <v>17</v>
      </c>
      <c r="X1547" s="167">
        <v>0.78854999999999997</v>
      </c>
      <c r="Y1547" s="14">
        <v>108</v>
      </c>
      <c r="AD1547" s="14">
        <f t="shared" si="0"/>
        <v>7.3013888888888885E-3</v>
      </c>
    </row>
    <row r="1548" spans="1:30" x14ac:dyDescent="0.2">
      <c r="A1548" t="s">
        <v>143</v>
      </c>
      <c r="B1548" t="s">
        <v>127</v>
      </c>
      <c r="C1548" s="155">
        <v>36077</v>
      </c>
      <c r="D1548" s="155">
        <v>36341</v>
      </c>
      <c r="E1548">
        <v>1999</v>
      </c>
      <c r="F1548">
        <v>3</v>
      </c>
      <c r="G1548">
        <v>5</v>
      </c>
      <c r="H1548">
        <v>36.354302977752425</v>
      </c>
      <c r="I1548" s="2">
        <v>2.3342170715332031</v>
      </c>
      <c r="J1548" s="14" t="s">
        <v>17</v>
      </c>
      <c r="K1548" s="14" t="s">
        <v>17</v>
      </c>
      <c r="L1548" s="14">
        <v>5.42</v>
      </c>
      <c r="M1548" s="14">
        <v>5.0049999999999999</v>
      </c>
      <c r="N1548" s="14">
        <v>86.595920000000007</v>
      </c>
      <c r="O1548" s="14">
        <v>489</v>
      </c>
      <c r="P1548" s="14">
        <v>9.44102E-2</v>
      </c>
      <c r="Q1548" s="14">
        <v>0.77425339999999998</v>
      </c>
      <c r="R1548" s="14" t="s">
        <v>17</v>
      </c>
      <c r="S1548" s="14" t="s">
        <v>17</v>
      </c>
      <c r="X1548" s="167">
        <v>0.84509999999999996</v>
      </c>
      <c r="Y1548" s="14">
        <v>108</v>
      </c>
      <c r="AD1548" s="14">
        <f t="shared" si="0"/>
        <v>7.8250000000000004E-3</v>
      </c>
    </row>
    <row r="1549" spans="1:30" x14ac:dyDescent="0.2">
      <c r="A1549" t="s">
        <v>143</v>
      </c>
      <c r="B1549" t="s">
        <v>127</v>
      </c>
      <c r="C1549" s="155">
        <v>36077</v>
      </c>
      <c r="D1549" s="155">
        <v>36341</v>
      </c>
      <c r="E1549">
        <v>1999</v>
      </c>
      <c r="F1549">
        <v>3</v>
      </c>
      <c r="G1549">
        <v>6</v>
      </c>
      <c r="H1549">
        <v>56.910282715345119</v>
      </c>
      <c r="I1549" s="2">
        <v>2.3973712921142578</v>
      </c>
      <c r="J1549" s="14" t="s">
        <v>17</v>
      </c>
      <c r="K1549" s="14" t="s">
        <v>17</v>
      </c>
      <c r="L1549" s="14">
        <v>5.23</v>
      </c>
      <c r="M1549" s="14">
        <v>8.3680000000000003</v>
      </c>
      <c r="N1549" s="14">
        <v>67.596080000000015</v>
      </c>
      <c r="O1549" s="14">
        <v>487</v>
      </c>
      <c r="P1549" s="177">
        <v>8.8259850000000001E-2</v>
      </c>
      <c r="Q1549" s="14">
        <v>0.73261480000000001</v>
      </c>
      <c r="R1549" s="14" t="s">
        <v>17</v>
      </c>
      <c r="S1549" s="14" t="s">
        <v>17</v>
      </c>
      <c r="X1549" s="167">
        <v>0.84992999999999996</v>
      </c>
      <c r="Y1549" s="14">
        <v>108</v>
      </c>
      <c r="AD1549" s="14">
        <f t="shared" si="0"/>
        <v>7.8697222222222224E-3</v>
      </c>
    </row>
    <row r="1550" spans="1:30" x14ac:dyDescent="0.2">
      <c r="A1550" t="s">
        <v>143</v>
      </c>
      <c r="B1550" t="s">
        <v>127</v>
      </c>
      <c r="C1550" s="155">
        <v>36077</v>
      </c>
      <c r="D1550" s="155">
        <v>36341</v>
      </c>
      <c r="E1550">
        <v>1999</v>
      </c>
      <c r="F1550">
        <v>3</v>
      </c>
      <c r="G1550">
        <v>7</v>
      </c>
      <c r="H1550">
        <v>54.241319520821449</v>
      </c>
      <c r="I1550" s="2">
        <v>2.4704797267913818</v>
      </c>
      <c r="J1550" s="14" t="s">
        <v>17</v>
      </c>
      <c r="K1550" s="14" t="s">
        <v>17</v>
      </c>
      <c r="L1550" s="14">
        <v>5.19</v>
      </c>
      <c r="M1550" s="14">
        <v>10.195</v>
      </c>
      <c r="N1550" s="14">
        <v>71.726479999999995</v>
      </c>
      <c r="O1550" s="14">
        <v>487</v>
      </c>
      <c r="P1550" s="14">
        <v>9.0750499999999998E-2</v>
      </c>
      <c r="Q1550" s="14">
        <v>0.76605270000000003</v>
      </c>
      <c r="R1550" s="14" t="s">
        <v>17</v>
      </c>
      <c r="S1550" s="14" t="s">
        <v>17</v>
      </c>
      <c r="X1550" s="167">
        <v>0.86722999999999995</v>
      </c>
      <c r="Y1550" s="14">
        <v>108</v>
      </c>
      <c r="AD1550" s="14">
        <f t="shared" si="0"/>
        <v>8.0299074074074075E-3</v>
      </c>
    </row>
    <row r="1551" spans="1:30" x14ac:dyDescent="0.2">
      <c r="A1551" t="s">
        <v>143</v>
      </c>
      <c r="B1551" t="s">
        <v>127</v>
      </c>
      <c r="C1551" s="155">
        <v>36077</v>
      </c>
      <c r="D1551" s="155">
        <v>36341</v>
      </c>
      <c r="E1551">
        <v>1999</v>
      </c>
      <c r="F1551">
        <v>3</v>
      </c>
      <c r="G1551">
        <v>8</v>
      </c>
      <c r="H1551">
        <v>51.175740000000005</v>
      </c>
      <c r="I1551" s="2">
        <v>2.3470125198364258</v>
      </c>
      <c r="J1551" s="14" t="s">
        <v>17</v>
      </c>
      <c r="K1551" s="14" t="s">
        <v>17</v>
      </c>
      <c r="L1551" s="14">
        <v>5.4</v>
      </c>
      <c r="M1551" s="14">
        <v>6.44</v>
      </c>
      <c r="N1551" s="14">
        <v>49.319059999999993</v>
      </c>
      <c r="O1551" s="14">
        <v>531</v>
      </c>
      <c r="P1551" s="177">
        <v>8.3202040000000005E-2</v>
      </c>
      <c r="Q1551" s="14">
        <v>0.71881280000000003</v>
      </c>
      <c r="R1551" s="14" t="s">
        <v>17</v>
      </c>
      <c r="S1551" s="14" t="s">
        <v>17</v>
      </c>
      <c r="X1551" s="14" t="s">
        <v>17</v>
      </c>
      <c r="Y1551" s="14" t="s">
        <v>17</v>
      </c>
      <c r="AD1551" s="14" t="s">
        <v>17</v>
      </c>
    </row>
    <row r="1552" spans="1:30" x14ac:dyDescent="0.2">
      <c r="A1552" t="s">
        <v>143</v>
      </c>
      <c r="B1552" t="s">
        <v>127</v>
      </c>
      <c r="C1552" s="155">
        <v>36077</v>
      </c>
      <c r="D1552" s="155">
        <v>36341</v>
      </c>
      <c r="E1552">
        <v>1999</v>
      </c>
      <c r="F1552">
        <v>3</v>
      </c>
      <c r="G1552">
        <v>9</v>
      </c>
      <c r="H1552">
        <v>39.981705365853649</v>
      </c>
      <c r="I1552" s="2">
        <v>2.6593873500823975</v>
      </c>
      <c r="J1552" s="14" t="s">
        <v>17</v>
      </c>
      <c r="K1552" s="14" t="s">
        <v>17</v>
      </c>
      <c r="L1552" s="14">
        <v>5.37</v>
      </c>
      <c r="M1552" s="14">
        <v>5.1890000000000001</v>
      </c>
      <c r="N1552" s="14">
        <v>72.449299999999994</v>
      </c>
      <c r="O1552" s="14">
        <v>518</v>
      </c>
      <c r="P1552" s="177">
        <v>8.2603079999999995E-2</v>
      </c>
      <c r="Q1552" s="14">
        <v>0.74387499999999995</v>
      </c>
      <c r="R1552" s="14" t="s">
        <v>17</v>
      </c>
      <c r="S1552" s="14" t="s">
        <v>17</v>
      </c>
      <c r="X1552" s="14" t="s">
        <v>17</v>
      </c>
      <c r="Y1552" s="14" t="s">
        <v>17</v>
      </c>
      <c r="AD1552" s="14" t="s">
        <v>17</v>
      </c>
    </row>
    <row r="1553" spans="1:30" x14ac:dyDescent="0.2">
      <c r="A1553" t="s">
        <v>143</v>
      </c>
      <c r="B1553" t="s">
        <v>127</v>
      </c>
      <c r="C1553" s="155">
        <v>36077</v>
      </c>
      <c r="D1553" s="155">
        <v>36341</v>
      </c>
      <c r="E1553">
        <v>1999</v>
      </c>
      <c r="F1553">
        <v>3</v>
      </c>
      <c r="G1553">
        <v>10</v>
      </c>
      <c r="H1553">
        <v>45.265745853658537</v>
      </c>
      <c r="I1553" s="2">
        <v>2.2532148361206055</v>
      </c>
      <c r="J1553" s="14" t="s">
        <v>17</v>
      </c>
      <c r="K1553" s="14" t="s">
        <v>17</v>
      </c>
      <c r="L1553" s="14">
        <v>5.23</v>
      </c>
      <c r="M1553" s="14">
        <v>6.9269999999999996</v>
      </c>
      <c r="N1553" s="14">
        <v>81.639440000000008</v>
      </c>
      <c r="O1553" s="14">
        <v>531</v>
      </c>
      <c r="P1553" s="177">
        <v>8.9595439999999998E-2</v>
      </c>
      <c r="Q1553" s="14">
        <v>0.76015449999999996</v>
      </c>
      <c r="R1553" s="14" t="s">
        <v>17</v>
      </c>
      <c r="S1553" s="14" t="s">
        <v>17</v>
      </c>
      <c r="X1553" s="14" t="s">
        <v>17</v>
      </c>
      <c r="Y1553" s="14" t="s">
        <v>17</v>
      </c>
      <c r="AD1553" s="14" t="s">
        <v>17</v>
      </c>
    </row>
    <row r="1554" spans="1:30" x14ac:dyDescent="0.2">
      <c r="A1554" t="s">
        <v>143</v>
      </c>
      <c r="B1554" t="s">
        <v>127</v>
      </c>
      <c r="C1554" s="155">
        <v>36077</v>
      </c>
      <c r="D1554" s="155">
        <v>36341</v>
      </c>
      <c r="E1554">
        <v>1999</v>
      </c>
      <c r="F1554">
        <v>3</v>
      </c>
      <c r="G1554">
        <v>11</v>
      </c>
      <c r="H1554">
        <v>57.203487804878051</v>
      </c>
      <c r="I1554" s="2">
        <v>2.3106412887573242</v>
      </c>
      <c r="J1554" s="14" t="s">
        <v>17</v>
      </c>
      <c r="K1554" s="14" t="s">
        <v>17</v>
      </c>
      <c r="L1554" s="14">
        <v>5.24</v>
      </c>
      <c r="M1554" s="14">
        <v>7.9930000000000003</v>
      </c>
      <c r="N1554" s="14">
        <v>114.26960000000001</v>
      </c>
      <c r="O1554" s="14">
        <v>558</v>
      </c>
      <c r="P1554" s="177">
        <v>8.8440420000000006E-2</v>
      </c>
      <c r="Q1554" s="14">
        <v>0.75637549999999998</v>
      </c>
      <c r="R1554" s="14" t="s">
        <v>17</v>
      </c>
      <c r="S1554" s="14" t="s">
        <v>17</v>
      </c>
      <c r="X1554" s="14" t="s">
        <v>17</v>
      </c>
      <c r="Y1554" s="14" t="s">
        <v>17</v>
      </c>
      <c r="AD1554" s="14" t="s">
        <v>17</v>
      </c>
    </row>
    <row r="1555" spans="1:30" x14ac:dyDescent="0.2">
      <c r="A1555" t="s">
        <v>143</v>
      </c>
      <c r="B1555" t="s">
        <v>127</v>
      </c>
      <c r="C1555" s="155">
        <v>36077</v>
      </c>
      <c r="D1555" s="155">
        <v>36341</v>
      </c>
      <c r="E1555">
        <v>1999</v>
      </c>
      <c r="F1555">
        <v>3</v>
      </c>
      <c r="G1555">
        <v>12</v>
      </c>
      <c r="H1555">
        <v>45.629542682926818</v>
      </c>
      <c r="I1555" s="2">
        <v>2.2928943634033203</v>
      </c>
      <c r="J1555" s="14" t="s">
        <v>17</v>
      </c>
      <c r="K1555" s="14" t="s">
        <v>17</v>
      </c>
      <c r="L1555" s="14">
        <v>5.32</v>
      </c>
      <c r="M1555" s="14">
        <v>5.673</v>
      </c>
      <c r="N1555" s="14">
        <v>96.92192</v>
      </c>
      <c r="O1555" s="14">
        <v>384</v>
      </c>
      <c r="P1555" s="177">
        <v>8.7864479999999995E-2</v>
      </c>
      <c r="Q1555" s="14">
        <v>0.76908730000000003</v>
      </c>
      <c r="R1555" s="14" t="s">
        <v>17</v>
      </c>
      <c r="S1555" s="14" t="s">
        <v>17</v>
      </c>
      <c r="X1555" s="14" t="s">
        <v>17</v>
      </c>
      <c r="Y1555" s="14" t="s">
        <v>17</v>
      </c>
      <c r="AD1555" s="14" t="s">
        <v>17</v>
      </c>
    </row>
    <row r="1556" spans="1:30" x14ac:dyDescent="0.2">
      <c r="A1556" t="s">
        <v>143</v>
      </c>
      <c r="B1556" t="s">
        <v>127</v>
      </c>
      <c r="C1556" s="155">
        <v>36077</v>
      </c>
      <c r="D1556" s="155">
        <v>36341</v>
      </c>
      <c r="E1556">
        <v>1999</v>
      </c>
      <c r="F1556">
        <v>3</v>
      </c>
      <c r="G1556">
        <v>13</v>
      </c>
      <c r="H1556">
        <v>60.436961951219509</v>
      </c>
      <c r="I1556" s="2">
        <v>2.4750096797943115</v>
      </c>
      <c r="J1556" s="14" t="s">
        <v>17</v>
      </c>
      <c r="K1556" s="14" t="s">
        <v>17</v>
      </c>
      <c r="L1556" s="14">
        <v>5.16</v>
      </c>
      <c r="M1556" s="14">
        <v>11.568</v>
      </c>
      <c r="N1556" s="14">
        <v>121.18802000000001</v>
      </c>
      <c r="O1556" s="14">
        <v>530</v>
      </c>
      <c r="P1556" s="177">
        <v>8.5573360000000001E-2</v>
      </c>
      <c r="Q1556" s="14">
        <v>0.75211620000000001</v>
      </c>
      <c r="R1556" s="14" t="s">
        <v>17</v>
      </c>
      <c r="S1556" s="14" t="s">
        <v>17</v>
      </c>
      <c r="X1556" s="14" t="s">
        <v>17</v>
      </c>
      <c r="Y1556" s="14" t="s">
        <v>17</v>
      </c>
      <c r="AD1556" s="14" t="s">
        <v>17</v>
      </c>
    </row>
    <row r="1557" spans="1:30" x14ac:dyDescent="0.2">
      <c r="A1557" t="s">
        <v>143</v>
      </c>
      <c r="B1557" t="s">
        <v>127</v>
      </c>
      <c r="C1557" s="155">
        <v>36077</v>
      </c>
      <c r="D1557" s="155">
        <v>36341</v>
      </c>
      <c r="E1557">
        <v>1999</v>
      </c>
      <c r="F1557">
        <v>3</v>
      </c>
      <c r="G1557">
        <v>14</v>
      </c>
      <c r="H1557">
        <v>44.017557073170728</v>
      </c>
      <c r="I1557" s="2">
        <v>2.4172976016998291</v>
      </c>
      <c r="J1557" s="14" t="s">
        <v>17</v>
      </c>
      <c r="K1557" s="14" t="s">
        <v>17</v>
      </c>
      <c r="L1557" s="14">
        <v>5.37</v>
      </c>
      <c r="M1557" s="14">
        <v>4.9210000000000003</v>
      </c>
      <c r="N1557" s="14">
        <v>59.645060000000001</v>
      </c>
      <c r="O1557" s="14">
        <v>437</v>
      </c>
      <c r="P1557" s="177">
        <v>8.9826459999999997E-2</v>
      </c>
      <c r="Q1557" s="14">
        <v>0.78617380000000003</v>
      </c>
      <c r="R1557" s="14" t="s">
        <v>17</v>
      </c>
      <c r="S1557" s="14" t="s">
        <v>17</v>
      </c>
      <c r="X1557" s="14" t="s">
        <v>17</v>
      </c>
      <c r="Y1557" s="14" t="s">
        <v>17</v>
      </c>
      <c r="AD1557" s="14" t="s">
        <v>17</v>
      </c>
    </row>
    <row r="1558" spans="1:30" x14ac:dyDescent="0.2">
      <c r="A1558" t="s">
        <v>143</v>
      </c>
      <c r="B1558" t="s">
        <v>127</v>
      </c>
      <c r="C1558" s="155">
        <v>36077</v>
      </c>
      <c r="D1558" s="155">
        <v>36341</v>
      </c>
      <c r="E1558">
        <v>1999</v>
      </c>
      <c r="F1558">
        <v>4</v>
      </c>
      <c r="G1558">
        <v>1</v>
      </c>
      <c r="H1558">
        <v>22.225693170731706</v>
      </c>
      <c r="I1558" s="2">
        <v>2.2363009452819824</v>
      </c>
      <c r="J1558" s="14" t="s">
        <v>17</v>
      </c>
      <c r="K1558" s="14" t="s">
        <v>17</v>
      </c>
      <c r="L1558" s="14">
        <v>5.74</v>
      </c>
      <c r="M1558" s="14">
        <v>4.3780000000000001</v>
      </c>
      <c r="N1558" s="14">
        <v>43.536500000000004</v>
      </c>
      <c r="O1558" s="14">
        <v>383</v>
      </c>
      <c r="P1558" s="177">
        <v>8.0969150000000004E-2</v>
      </c>
      <c r="Q1558" s="14">
        <v>0.71710529999999995</v>
      </c>
      <c r="R1558" s="14" t="s">
        <v>17</v>
      </c>
      <c r="S1558" s="14" t="s">
        <v>17</v>
      </c>
      <c r="X1558" s="167">
        <v>0.71013999999999999</v>
      </c>
      <c r="Y1558" s="14">
        <v>108</v>
      </c>
      <c r="AD1558" s="14">
        <f t="shared" si="0"/>
        <v>6.5753703703703703E-3</v>
      </c>
    </row>
    <row r="1559" spans="1:30" x14ac:dyDescent="0.2">
      <c r="A1559" t="s">
        <v>143</v>
      </c>
      <c r="B1559" t="s">
        <v>127</v>
      </c>
      <c r="C1559" s="155">
        <v>36077</v>
      </c>
      <c r="D1559" s="155">
        <v>36341</v>
      </c>
      <c r="E1559">
        <v>1999</v>
      </c>
      <c r="F1559">
        <v>4</v>
      </c>
      <c r="G1559">
        <v>2</v>
      </c>
      <c r="H1559">
        <v>21.776587427267536</v>
      </c>
      <c r="I1559" s="2">
        <v>2.1789765357971191</v>
      </c>
      <c r="J1559" s="14" t="s">
        <v>17</v>
      </c>
      <c r="K1559" s="14" t="s">
        <v>17</v>
      </c>
      <c r="L1559" s="14">
        <v>5.8</v>
      </c>
      <c r="M1559" s="14">
        <v>4.1870000000000003</v>
      </c>
      <c r="N1559" s="14">
        <v>82.981819999999999</v>
      </c>
      <c r="O1559" s="14">
        <v>528</v>
      </c>
      <c r="P1559" s="177">
        <v>8.4788870000000002E-2</v>
      </c>
      <c r="Q1559" s="14">
        <v>0.70834779999999997</v>
      </c>
      <c r="R1559" s="14" t="s">
        <v>17</v>
      </c>
      <c r="S1559" s="14" t="s">
        <v>17</v>
      </c>
      <c r="X1559" s="167">
        <v>0.56594999999999995</v>
      </c>
      <c r="Y1559" s="14">
        <v>108</v>
      </c>
      <c r="AD1559" s="14">
        <f t="shared" si="0"/>
        <v>5.2402777777777777E-3</v>
      </c>
    </row>
    <row r="1560" spans="1:30" x14ac:dyDescent="0.2">
      <c r="A1560" t="s">
        <v>143</v>
      </c>
      <c r="B1560" t="s">
        <v>127</v>
      </c>
      <c r="C1560" s="155">
        <v>36077</v>
      </c>
      <c r="D1560" s="155">
        <v>36341</v>
      </c>
      <c r="E1560">
        <v>1999</v>
      </c>
      <c r="F1560">
        <v>4</v>
      </c>
      <c r="G1560">
        <v>3</v>
      </c>
      <c r="H1560">
        <v>28.967573941814031</v>
      </c>
      <c r="I1560" s="2">
        <v>2.1353762149810791</v>
      </c>
      <c r="J1560" s="14" t="s">
        <v>17</v>
      </c>
      <c r="K1560" s="14" t="s">
        <v>17</v>
      </c>
      <c r="L1560" s="14">
        <v>5.51</v>
      </c>
      <c r="M1560" s="14">
        <v>4.0510000000000002</v>
      </c>
      <c r="N1560" s="14">
        <v>83.807900000000018</v>
      </c>
      <c r="O1560" s="14">
        <v>491</v>
      </c>
      <c r="P1560" s="177">
        <v>8.3416130000000005E-2</v>
      </c>
      <c r="Q1560" s="14">
        <v>0.72982630000000004</v>
      </c>
      <c r="R1560" s="14" t="s">
        <v>17</v>
      </c>
      <c r="S1560" s="14" t="s">
        <v>17</v>
      </c>
      <c r="X1560" s="167">
        <v>0.69213999999999998</v>
      </c>
      <c r="Y1560" s="14">
        <v>108</v>
      </c>
      <c r="AD1560" s="14">
        <f t="shared" si="0"/>
        <v>6.4087037037037038E-3</v>
      </c>
    </row>
    <row r="1561" spans="1:30" x14ac:dyDescent="0.2">
      <c r="A1561" t="s">
        <v>143</v>
      </c>
      <c r="B1561" t="s">
        <v>127</v>
      </c>
      <c r="C1561" s="155">
        <v>36077</v>
      </c>
      <c r="D1561" s="155">
        <v>36341</v>
      </c>
      <c r="E1561">
        <v>1999</v>
      </c>
      <c r="F1561">
        <v>4</v>
      </c>
      <c r="G1561">
        <v>4</v>
      </c>
      <c r="H1561">
        <v>38.216176155162572</v>
      </c>
      <c r="I1561" s="2">
        <v>2.3083162307739258</v>
      </c>
      <c r="J1561" s="14" t="s">
        <v>17</v>
      </c>
      <c r="K1561" s="14" t="s">
        <v>17</v>
      </c>
      <c r="L1561" s="14">
        <v>5.62</v>
      </c>
      <c r="M1561" s="14">
        <v>5.5679999999999996</v>
      </c>
      <c r="N1561" s="14">
        <v>80.710100000000011</v>
      </c>
      <c r="O1561" s="14">
        <v>506</v>
      </c>
      <c r="P1561" s="177">
        <v>7.9543169999999996E-2</v>
      </c>
      <c r="Q1561" s="14">
        <v>0.70709639999999996</v>
      </c>
      <c r="R1561" s="14" t="s">
        <v>17</v>
      </c>
      <c r="S1561" s="14" t="s">
        <v>17</v>
      </c>
      <c r="X1561" s="167">
        <v>0.75593999999999995</v>
      </c>
      <c r="Y1561" s="14">
        <v>108</v>
      </c>
      <c r="AD1561" s="14">
        <f t="shared" si="0"/>
        <v>6.9994444444444436E-3</v>
      </c>
    </row>
    <row r="1562" spans="1:30" x14ac:dyDescent="0.2">
      <c r="A1562" t="s">
        <v>143</v>
      </c>
      <c r="B1562" t="s">
        <v>127</v>
      </c>
      <c r="C1562" s="155">
        <v>36077</v>
      </c>
      <c r="D1562" s="155">
        <v>36341</v>
      </c>
      <c r="E1562">
        <v>1999</v>
      </c>
      <c r="F1562">
        <v>4</v>
      </c>
      <c r="G1562">
        <v>5</v>
      </c>
      <c r="H1562">
        <v>43.573584027381621</v>
      </c>
      <c r="I1562" s="2">
        <v>2.2241284847259521</v>
      </c>
      <c r="J1562" s="14" t="s">
        <v>17</v>
      </c>
      <c r="K1562" s="14" t="s">
        <v>17</v>
      </c>
      <c r="L1562" s="14">
        <v>5.33</v>
      </c>
      <c r="M1562" s="14">
        <v>10.215</v>
      </c>
      <c r="N1562" s="14">
        <v>91.242620000000016</v>
      </c>
      <c r="O1562" s="14">
        <v>563</v>
      </c>
      <c r="P1562" s="177">
        <v>8.5942160000000004E-2</v>
      </c>
      <c r="Q1562" s="14">
        <v>0.72146220000000005</v>
      </c>
      <c r="R1562" s="14" t="s">
        <v>17</v>
      </c>
      <c r="S1562" s="14" t="s">
        <v>17</v>
      </c>
      <c r="X1562" s="167">
        <v>0.83296999999999999</v>
      </c>
      <c r="Y1562" s="14">
        <v>108</v>
      </c>
      <c r="AD1562" s="14">
        <f t="shared" si="0"/>
        <v>7.7126851851851853E-3</v>
      </c>
    </row>
    <row r="1563" spans="1:30" x14ac:dyDescent="0.2">
      <c r="A1563" t="s">
        <v>143</v>
      </c>
      <c r="B1563" t="s">
        <v>127</v>
      </c>
      <c r="C1563" s="155">
        <v>36077</v>
      </c>
      <c r="D1563" s="155">
        <v>36341</v>
      </c>
      <c r="E1563">
        <v>1999</v>
      </c>
      <c r="F1563">
        <v>4</v>
      </c>
      <c r="G1563">
        <v>6</v>
      </c>
      <c r="H1563">
        <v>45.954035733029087</v>
      </c>
      <c r="I1563" s="2">
        <v>2.1695511341094971</v>
      </c>
      <c r="J1563" s="14" t="s">
        <v>17</v>
      </c>
      <c r="K1563" s="14" t="s">
        <v>17</v>
      </c>
      <c r="L1563" s="14">
        <v>5.27</v>
      </c>
      <c r="M1563" s="14">
        <v>9.4380000000000006</v>
      </c>
      <c r="N1563" s="14">
        <v>103.9436</v>
      </c>
      <c r="O1563" s="14">
        <v>605</v>
      </c>
      <c r="P1563" s="14">
        <v>8.8526499999999994E-2</v>
      </c>
      <c r="Q1563" s="14">
        <v>0.76650839999999998</v>
      </c>
      <c r="R1563" s="14" t="s">
        <v>17</v>
      </c>
      <c r="S1563" s="14" t="s">
        <v>17</v>
      </c>
      <c r="X1563" s="167">
        <v>0.85972999999999999</v>
      </c>
      <c r="Y1563" s="14">
        <v>108</v>
      </c>
      <c r="AD1563" s="14">
        <f t="shared" si="0"/>
        <v>7.9604629629629626E-3</v>
      </c>
    </row>
    <row r="1564" spans="1:30" x14ac:dyDescent="0.2">
      <c r="A1564" t="s">
        <v>143</v>
      </c>
      <c r="B1564" t="s">
        <v>127</v>
      </c>
      <c r="C1564" s="155">
        <v>36077</v>
      </c>
      <c r="D1564" s="155">
        <v>36341</v>
      </c>
      <c r="E1564">
        <v>1999</v>
      </c>
      <c r="F1564">
        <v>4</v>
      </c>
      <c r="G1564">
        <v>7</v>
      </c>
      <c r="H1564">
        <v>57.009777432972051</v>
      </c>
      <c r="I1564" s="2">
        <v>2.6698286533355713</v>
      </c>
      <c r="J1564" s="14" t="s">
        <v>17</v>
      </c>
      <c r="K1564" s="14" t="s">
        <v>17</v>
      </c>
      <c r="L1564" s="14">
        <v>5.22</v>
      </c>
      <c r="M1564" s="14">
        <v>7.6609999999999996</v>
      </c>
      <c r="N1564" s="14">
        <v>84.427459999999996</v>
      </c>
      <c r="O1564" s="14">
        <v>551</v>
      </c>
      <c r="P1564" s="177">
        <v>9.0441510000000003E-2</v>
      </c>
      <c r="Q1564" s="14">
        <v>0.77060249999999997</v>
      </c>
      <c r="R1564" s="14" t="s">
        <v>17</v>
      </c>
      <c r="S1564" s="14" t="s">
        <v>17</v>
      </c>
      <c r="X1564" s="168">
        <v>0.87983</v>
      </c>
      <c r="Y1564" s="14">
        <v>108</v>
      </c>
      <c r="AD1564" s="14">
        <f t="shared" si="0"/>
        <v>8.1465740740740734E-3</v>
      </c>
    </row>
    <row r="1565" spans="1:30" x14ac:dyDescent="0.2">
      <c r="A1565" t="s">
        <v>143</v>
      </c>
      <c r="B1565" t="s">
        <v>127</v>
      </c>
      <c r="C1565" s="155">
        <v>36077</v>
      </c>
      <c r="D1565" s="155">
        <v>36341</v>
      </c>
      <c r="E1565">
        <v>1999</v>
      </c>
      <c r="F1565">
        <v>4</v>
      </c>
      <c r="G1565">
        <v>8</v>
      </c>
      <c r="H1565">
        <v>43.073875121951218</v>
      </c>
      <c r="I1565" s="2">
        <v>2.1174135208129883</v>
      </c>
      <c r="J1565" s="14" t="s">
        <v>17</v>
      </c>
      <c r="K1565" s="14" t="s">
        <v>17</v>
      </c>
      <c r="L1565" s="14">
        <v>5.64</v>
      </c>
      <c r="M1565" s="14">
        <v>5.7030000000000003</v>
      </c>
      <c r="N1565" s="14">
        <v>39.819140000000004</v>
      </c>
      <c r="O1565" s="14">
        <v>585</v>
      </c>
      <c r="P1565" s="177">
        <v>8.6049210000000001E-2</v>
      </c>
      <c r="Q1565" s="14">
        <v>0.70359499999999997</v>
      </c>
      <c r="R1565" s="14" t="s">
        <v>17</v>
      </c>
      <c r="S1565" s="14" t="s">
        <v>17</v>
      </c>
      <c r="X1565" s="14" t="s">
        <v>17</v>
      </c>
      <c r="Y1565" s="14" t="s">
        <v>17</v>
      </c>
      <c r="AD1565" s="14" t="s">
        <v>17</v>
      </c>
    </row>
    <row r="1566" spans="1:30" x14ac:dyDescent="0.2">
      <c r="A1566" t="s">
        <v>143</v>
      </c>
      <c r="B1566" t="s">
        <v>127</v>
      </c>
      <c r="C1566" s="155">
        <v>36077</v>
      </c>
      <c r="D1566" s="155">
        <v>36341</v>
      </c>
      <c r="E1566">
        <v>1999</v>
      </c>
      <c r="F1566">
        <v>4</v>
      </c>
      <c r="G1566">
        <v>9</v>
      </c>
      <c r="H1566">
        <v>42.055409268292678</v>
      </c>
      <c r="I1566" s="2">
        <v>2.1404318809509277</v>
      </c>
      <c r="J1566" s="14" t="s">
        <v>17</v>
      </c>
      <c r="K1566" s="14" t="s">
        <v>17</v>
      </c>
      <c r="L1566" s="14">
        <v>5.69</v>
      </c>
      <c r="M1566" s="14">
        <v>6.26</v>
      </c>
      <c r="N1566" s="14">
        <v>66.666740000000004</v>
      </c>
      <c r="O1566" s="14">
        <v>519</v>
      </c>
      <c r="P1566" s="177">
        <v>9.5403639999999998E-2</v>
      </c>
      <c r="Q1566" s="14">
        <v>0.802145</v>
      </c>
      <c r="R1566" s="14" t="s">
        <v>17</v>
      </c>
      <c r="S1566" s="14" t="s">
        <v>17</v>
      </c>
      <c r="X1566" s="14" t="s">
        <v>17</v>
      </c>
      <c r="Y1566" s="14" t="s">
        <v>17</v>
      </c>
      <c r="AD1566" s="14" t="s">
        <v>17</v>
      </c>
    </row>
    <row r="1567" spans="1:30" x14ac:dyDescent="0.2">
      <c r="A1567" t="s">
        <v>143</v>
      </c>
      <c r="B1567" t="s">
        <v>127</v>
      </c>
      <c r="C1567" s="155">
        <v>36077</v>
      </c>
      <c r="D1567" s="155">
        <v>36341</v>
      </c>
      <c r="E1567">
        <v>1999</v>
      </c>
      <c r="F1567">
        <v>4</v>
      </c>
      <c r="G1567">
        <v>10</v>
      </c>
      <c r="H1567">
        <v>52.556556585365861</v>
      </c>
      <c r="I1567" s="2">
        <v>2.275970458984375</v>
      </c>
      <c r="J1567" s="14" t="s">
        <v>17</v>
      </c>
      <c r="K1567" s="14" t="s">
        <v>17</v>
      </c>
      <c r="L1567" s="14">
        <v>5.46</v>
      </c>
      <c r="M1567" s="14">
        <v>6.8090000000000002</v>
      </c>
      <c r="N1567" s="14">
        <v>108.48703999999999</v>
      </c>
      <c r="O1567" s="14">
        <v>585</v>
      </c>
      <c r="P1567" s="177">
        <v>8.5159090000000007E-2</v>
      </c>
      <c r="Q1567" s="14">
        <v>0.72637269999999998</v>
      </c>
      <c r="R1567" s="14" t="s">
        <v>17</v>
      </c>
      <c r="S1567" s="14" t="s">
        <v>17</v>
      </c>
      <c r="X1567" s="14" t="s">
        <v>17</v>
      </c>
      <c r="Y1567" s="14" t="s">
        <v>17</v>
      </c>
      <c r="AD1567" s="14" t="s">
        <v>17</v>
      </c>
    </row>
    <row r="1568" spans="1:30" x14ac:dyDescent="0.2">
      <c r="A1568" t="s">
        <v>143</v>
      </c>
      <c r="B1568" t="s">
        <v>127</v>
      </c>
      <c r="C1568" s="155">
        <v>36077</v>
      </c>
      <c r="D1568" s="155">
        <v>36341</v>
      </c>
      <c r="E1568">
        <v>1999</v>
      </c>
      <c r="F1568">
        <v>4</v>
      </c>
      <c r="G1568">
        <v>11</v>
      </c>
      <c r="H1568">
        <v>45.543189999999996</v>
      </c>
      <c r="I1568" s="2">
        <v>2.320683479309082</v>
      </c>
      <c r="J1568" s="14" t="s">
        <v>17</v>
      </c>
      <c r="K1568" s="14" t="s">
        <v>17</v>
      </c>
      <c r="L1568" s="14">
        <v>5.59</v>
      </c>
      <c r="M1568" s="14">
        <v>8.99</v>
      </c>
      <c r="N1568" s="14">
        <v>97.334960000000009</v>
      </c>
      <c r="O1568" s="14">
        <v>457</v>
      </c>
      <c r="P1568" s="177">
        <v>9.3944150000000004E-2</v>
      </c>
      <c r="Q1568" s="14">
        <v>0.81216520000000003</v>
      </c>
      <c r="R1568" s="14" t="s">
        <v>17</v>
      </c>
      <c r="S1568" s="14" t="s">
        <v>17</v>
      </c>
      <c r="X1568" s="14" t="s">
        <v>17</v>
      </c>
      <c r="Y1568" s="14" t="s">
        <v>17</v>
      </c>
      <c r="AD1568" s="14" t="s">
        <v>17</v>
      </c>
    </row>
    <row r="1569" spans="1:30" x14ac:dyDescent="0.2">
      <c r="A1569" t="s">
        <v>143</v>
      </c>
      <c r="B1569" t="s">
        <v>127</v>
      </c>
      <c r="C1569" s="155">
        <v>36077</v>
      </c>
      <c r="D1569" s="155">
        <v>36341</v>
      </c>
      <c r="E1569">
        <v>1999</v>
      </c>
      <c r="F1569">
        <v>4</v>
      </c>
      <c r="G1569">
        <v>12</v>
      </c>
      <c r="H1569">
        <v>45.047178536585371</v>
      </c>
      <c r="I1569" s="2">
        <v>2.259413480758667</v>
      </c>
      <c r="J1569" s="14" t="s">
        <v>17</v>
      </c>
      <c r="K1569" s="14" t="s">
        <v>17</v>
      </c>
      <c r="L1569" s="14">
        <v>5.48</v>
      </c>
      <c r="M1569" s="14">
        <v>12.398999999999999</v>
      </c>
      <c r="N1569" s="14">
        <v>79.884020000000007</v>
      </c>
      <c r="O1569" s="14">
        <v>428</v>
      </c>
      <c r="P1569" s="177">
        <v>8.2982680000000003E-2</v>
      </c>
      <c r="Q1569" s="14">
        <v>0.72970970000000002</v>
      </c>
      <c r="R1569" s="14" t="s">
        <v>17</v>
      </c>
      <c r="S1569" s="14" t="s">
        <v>17</v>
      </c>
      <c r="X1569" s="14" t="s">
        <v>17</v>
      </c>
      <c r="Y1569" s="14" t="s">
        <v>17</v>
      </c>
      <c r="AD1569" s="14" t="s">
        <v>17</v>
      </c>
    </row>
    <row r="1570" spans="1:30" x14ac:dyDescent="0.2">
      <c r="A1570" t="s">
        <v>143</v>
      </c>
      <c r="B1570" t="s">
        <v>127</v>
      </c>
      <c r="C1570" s="155">
        <v>36077</v>
      </c>
      <c r="D1570" s="155">
        <v>36341</v>
      </c>
      <c r="E1570">
        <v>1999</v>
      </c>
      <c r="F1570">
        <v>4</v>
      </c>
      <c r="G1570">
        <v>13</v>
      </c>
      <c r="H1570">
        <v>57.33983414634146</v>
      </c>
      <c r="I1570" s="2">
        <v>2.2874290943145752</v>
      </c>
      <c r="J1570" s="14" t="s">
        <v>17</v>
      </c>
      <c r="K1570" s="14" t="s">
        <v>17</v>
      </c>
      <c r="L1570" s="14">
        <v>5.18</v>
      </c>
      <c r="M1570" s="14">
        <v>11.8</v>
      </c>
      <c r="N1570" s="14">
        <v>120.25868000000001</v>
      </c>
      <c r="O1570" s="14">
        <v>607</v>
      </c>
      <c r="P1570" s="177">
        <v>8.8718939999999996E-2</v>
      </c>
      <c r="Q1570" s="14">
        <v>0.75334699999999999</v>
      </c>
      <c r="R1570" s="14" t="s">
        <v>17</v>
      </c>
      <c r="S1570" s="14" t="s">
        <v>17</v>
      </c>
      <c r="X1570" s="14" t="s">
        <v>17</v>
      </c>
      <c r="Y1570" s="14" t="s">
        <v>17</v>
      </c>
      <c r="AD1570" s="14" t="s">
        <v>17</v>
      </c>
    </row>
    <row r="1571" spans="1:30" x14ac:dyDescent="0.2">
      <c r="A1571" t="s">
        <v>143</v>
      </c>
      <c r="B1571" t="s">
        <v>127</v>
      </c>
      <c r="C1571" s="155">
        <v>36077</v>
      </c>
      <c r="D1571" s="155">
        <v>36341</v>
      </c>
      <c r="E1571">
        <v>1999</v>
      </c>
      <c r="F1571">
        <v>4</v>
      </c>
      <c r="G1571">
        <v>14</v>
      </c>
      <c r="H1571">
        <v>44.738539999999986</v>
      </c>
      <c r="I1571" s="2">
        <v>2.3042750358581543</v>
      </c>
      <c r="J1571" s="14" t="s">
        <v>17</v>
      </c>
      <c r="K1571" s="14" t="s">
        <v>17</v>
      </c>
      <c r="L1571" s="14">
        <v>5.73</v>
      </c>
      <c r="M1571" s="14">
        <v>6.3339999999999996</v>
      </c>
      <c r="N1571" s="14">
        <v>69.041719999999998</v>
      </c>
      <c r="O1571" s="14">
        <v>455</v>
      </c>
      <c r="P1571" s="177">
        <v>8.8652120000000001E-2</v>
      </c>
      <c r="Q1571" s="14">
        <v>0.74737050000000005</v>
      </c>
      <c r="R1571" s="14" t="s">
        <v>17</v>
      </c>
      <c r="S1571" s="14" t="s">
        <v>17</v>
      </c>
      <c r="X1571" s="14" t="s">
        <v>17</v>
      </c>
      <c r="Y1571" s="14" t="s">
        <v>17</v>
      </c>
      <c r="AD1571" s="14" t="s">
        <v>17</v>
      </c>
    </row>
    <row r="1572" spans="1:30" x14ac:dyDescent="0.2">
      <c r="A1572" t="s">
        <v>143</v>
      </c>
      <c r="B1572" t="s">
        <v>128</v>
      </c>
      <c r="C1572" s="155">
        <v>36445</v>
      </c>
      <c r="D1572" s="155">
        <v>36690</v>
      </c>
      <c r="E1572">
        <v>2000</v>
      </c>
      <c r="F1572">
        <v>1</v>
      </c>
      <c r="G1572">
        <v>1</v>
      </c>
      <c r="H1572">
        <v>19.898302439024388</v>
      </c>
      <c r="I1572" s="3">
        <v>2.4515621662139893</v>
      </c>
      <c r="J1572" s="14" t="s">
        <v>17</v>
      </c>
      <c r="K1572" s="14" t="s">
        <v>17</v>
      </c>
      <c r="L1572" s="14" t="s">
        <v>17</v>
      </c>
      <c r="M1572" s="14" t="s">
        <v>17</v>
      </c>
      <c r="N1572" s="14" t="s">
        <v>17</v>
      </c>
      <c r="O1572" s="14" t="s">
        <v>17</v>
      </c>
      <c r="R1572" s="14" t="s">
        <v>17</v>
      </c>
      <c r="S1572" s="14" t="s">
        <v>17</v>
      </c>
      <c r="X1572" s="169">
        <v>0.46301999999999999</v>
      </c>
      <c r="Y1572" s="14">
        <v>78</v>
      </c>
      <c r="AD1572" s="14">
        <f t="shared" si="0"/>
        <v>5.9361538461538462E-3</v>
      </c>
    </row>
    <row r="1573" spans="1:30" x14ac:dyDescent="0.2">
      <c r="A1573" t="s">
        <v>143</v>
      </c>
      <c r="B1573" t="s">
        <v>128</v>
      </c>
      <c r="C1573" s="155">
        <v>36445</v>
      </c>
      <c r="D1573" s="155">
        <v>36690</v>
      </c>
      <c r="E1573">
        <v>2000</v>
      </c>
      <c r="F1573">
        <v>1</v>
      </c>
      <c r="G1573">
        <v>2</v>
      </c>
      <c r="H1573">
        <v>19.009985365853659</v>
      </c>
      <c r="I1573" s="3">
        <v>2.4906442165374756</v>
      </c>
      <c r="J1573" s="14" t="s">
        <v>17</v>
      </c>
      <c r="K1573" s="14" t="s">
        <v>17</v>
      </c>
      <c r="L1573" s="14" t="s">
        <v>17</v>
      </c>
      <c r="M1573" s="14" t="s">
        <v>17</v>
      </c>
      <c r="N1573" s="14" t="s">
        <v>17</v>
      </c>
      <c r="O1573" s="14" t="s">
        <v>17</v>
      </c>
      <c r="P1573" s="14" t="s">
        <v>17</v>
      </c>
      <c r="Q1573" s="14" t="s">
        <v>17</v>
      </c>
      <c r="R1573" s="14" t="s">
        <v>17</v>
      </c>
      <c r="S1573" s="14" t="s">
        <v>17</v>
      </c>
      <c r="X1573" s="170">
        <v>0.42146</v>
      </c>
      <c r="Y1573" s="14">
        <v>78</v>
      </c>
      <c r="AD1573" s="14">
        <f t="shared" si="0"/>
        <v>5.4033333333333338E-3</v>
      </c>
    </row>
    <row r="1574" spans="1:30" x14ac:dyDescent="0.2">
      <c r="A1574" t="s">
        <v>143</v>
      </c>
      <c r="B1574" t="s">
        <v>128</v>
      </c>
      <c r="C1574" s="155">
        <v>36445</v>
      </c>
      <c r="D1574" s="155">
        <v>36690</v>
      </c>
      <c r="E1574">
        <v>2000</v>
      </c>
      <c r="F1574">
        <v>1</v>
      </c>
      <c r="G1574">
        <v>3</v>
      </c>
      <c r="H1574">
        <v>41.928565853658533</v>
      </c>
      <c r="I1574" s="3">
        <v>2.23380446434021</v>
      </c>
      <c r="J1574" s="14" t="s">
        <v>17</v>
      </c>
      <c r="K1574" s="14" t="s">
        <v>17</v>
      </c>
      <c r="L1574" s="14" t="s">
        <v>17</v>
      </c>
      <c r="M1574" s="14" t="s">
        <v>17</v>
      </c>
      <c r="N1574" s="14" t="s">
        <v>17</v>
      </c>
      <c r="O1574" s="14" t="s">
        <v>17</v>
      </c>
      <c r="P1574" s="14" t="s">
        <v>17</v>
      </c>
      <c r="Q1574" s="14" t="s">
        <v>17</v>
      </c>
      <c r="R1574" s="14" t="s">
        <v>17</v>
      </c>
      <c r="S1574" s="14" t="s">
        <v>17</v>
      </c>
      <c r="X1574" s="170">
        <v>0.81581000000000004</v>
      </c>
      <c r="Y1574" s="14">
        <v>78</v>
      </c>
      <c r="AD1574" s="14">
        <f t="shared" si="0"/>
        <v>1.0459102564102565E-2</v>
      </c>
    </row>
    <row r="1575" spans="1:30" x14ac:dyDescent="0.2">
      <c r="A1575" t="s">
        <v>143</v>
      </c>
      <c r="B1575" t="s">
        <v>128</v>
      </c>
      <c r="C1575" s="155">
        <v>36445</v>
      </c>
      <c r="D1575" s="155">
        <v>36690</v>
      </c>
      <c r="E1575">
        <v>2000</v>
      </c>
      <c r="F1575">
        <v>1</v>
      </c>
      <c r="G1575">
        <v>4</v>
      </c>
      <c r="H1575">
        <v>30.558107317073169</v>
      </c>
      <c r="I1575" s="3">
        <v>2.2379496097564697</v>
      </c>
      <c r="J1575" s="14" t="s">
        <v>17</v>
      </c>
      <c r="K1575" s="14" t="s">
        <v>17</v>
      </c>
      <c r="L1575" s="14" t="s">
        <v>17</v>
      </c>
      <c r="M1575" s="14" t="s">
        <v>17</v>
      </c>
      <c r="N1575" s="14" t="s">
        <v>17</v>
      </c>
      <c r="O1575" s="14" t="s">
        <v>17</v>
      </c>
      <c r="P1575" s="14" t="s">
        <v>17</v>
      </c>
      <c r="Q1575" s="14" t="s">
        <v>17</v>
      </c>
      <c r="R1575" s="14" t="s">
        <v>17</v>
      </c>
      <c r="S1575" s="14" t="s">
        <v>17</v>
      </c>
      <c r="X1575" s="170">
        <v>0.64161000000000001</v>
      </c>
      <c r="Y1575" s="14">
        <v>78</v>
      </c>
      <c r="AD1575" s="14">
        <f t="shared" si="0"/>
        <v>8.2257692307692309E-3</v>
      </c>
    </row>
    <row r="1576" spans="1:30" x14ac:dyDescent="0.2">
      <c r="A1576" t="s">
        <v>143</v>
      </c>
      <c r="B1576" t="s">
        <v>128</v>
      </c>
      <c r="C1576" s="155">
        <v>36445</v>
      </c>
      <c r="D1576" s="155">
        <v>36690</v>
      </c>
      <c r="E1576">
        <v>2000</v>
      </c>
      <c r="F1576">
        <v>1</v>
      </c>
      <c r="G1576">
        <v>5</v>
      </c>
      <c r="H1576">
        <v>39.441278048780489</v>
      </c>
      <c r="I1576" s="3">
        <v>2.3429486751556396</v>
      </c>
      <c r="J1576" s="14" t="s">
        <v>17</v>
      </c>
      <c r="K1576" s="14" t="s">
        <v>17</v>
      </c>
      <c r="L1576" s="14" t="s">
        <v>17</v>
      </c>
      <c r="M1576" s="14" t="s">
        <v>17</v>
      </c>
      <c r="N1576" s="14" t="s">
        <v>17</v>
      </c>
      <c r="O1576" s="14" t="s">
        <v>17</v>
      </c>
      <c r="P1576" s="14" t="s">
        <v>17</v>
      </c>
      <c r="Q1576" s="14" t="s">
        <v>17</v>
      </c>
      <c r="R1576" s="14" t="s">
        <v>17</v>
      </c>
      <c r="S1576" s="14" t="s">
        <v>17</v>
      </c>
      <c r="X1576" s="170">
        <v>0.80081000000000002</v>
      </c>
      <c r="Y1576" s="14">
        <v>78</v>
      </c>
      <c r="AD1576" s="14">
        <f t="shared" si="0"/>
        <v>1.0266794871794872E-2</v>
      </c>
    </row>
    <row r="1577" spans="1:30" x14ac:dyDescent="0.2">
      <c r="A1577" t="s">
        <v>143</v>
      </c>
      <c r="B1577" t="s">
        <v>128</v>
      </c>
      <c r="C1577" s="155">
        <v>36445</v>
      </c>
      <c r="D1577" s="155">
        <v>36690</v>
      </c>
      <c r="E1577">
        <v>2000</v>
      </c>
      <c r="F1577">
        <v>1</v>
      </c>
      <c r="G1577">
        <v>6</v>
      </c>
      <c r="H1577">
        <v>45.304170731707316</v>
      </c>
      <c r="I1577" s="3">
        <v>2.3071639537811279</v>
      </c>
      <c r="J1577" s="14" t="s">
        <v>17</v>
      </c>
      <c r="K1577" s="14" t="s">
        <v>17</v>
      </c>
      <c r="L1577" s="14" t="s">
        <v>17</v>
      </c>
      <c r="M1577" s="14" t="s">
        <v>17</v>
      </c>
      <c r="N1577" s="14" t="s">
        <v>17</v>
      </c>
      <c r="O1577" s="14" t="s">
        <v>17</v>
      </c>
      <c r="P1577" s="14" t="s">
        <v>17</v>
      </c>
      <c r="Q1577" s="14" t="s">
        <v>17</v>
      </c>
      <c r="R1577" s="14" t="s">
        <v>17</v>
      </c>
      <c r="S1577" s="14" t="s">
        <v>17</v>
      </c>
      <c r="X1577" s="170">
        <v>0.83164000000000005</v>
      </c>
      <c r="Y1577" s="14">
        <v>78</v>
      </c>
      <c r="AD1577" s="14">
        <f t="shared" si="0"/>
        <v>1.0662051282051282E-2</v>
      </c>
    </row>
    <row r="1578" spans="1:30" x14ac:dyDescent="0.2">
      <c r="A1578" t="s">
        <v>143</v>
      </c>
      <c r="B1578" t="s">
        <v>128</v>
      </c>
      <c r="C1578" s="155">
        <v>36445</v>
      </c>
      <c r="D1578" s="155">
        <v>36690</v>
      </c>
      <c r="E1578">
        <v>2000</v>
      </c>
      <c r="F1578">
        <v>1</v>
      </c>
      <c r="G1578">
        <v>7</v>
      </c>
      <c r="H1578">
        <v>42.994546341463405</v>
      </c>
      <c r="I1578" s="3">
        <v>2.492811918258667</v>
      </c>
      <c r="J1578" s="14" t="s">
        <v>17</v>
      </c>
      <c r="K1578" s="14" t="s">
        <v>17</v>
      </c>
      <c r="L1578" s="14" t="s">
        <v>17</v>
      </c>
      <c r="M1578" s="14" t="s">
        <v>17</v>
      </c>
      <c r="N1578" s="14" t="s">
        <v>17</v>
      </c>
      <c r="O1578" s="14" t="s">
        <v>17</v>
      </c>
      <c r="P1578" s="14" t="s">
        <v>17</v>
      </c>
      <c r="Q1578" s="14" t="s">
        <v>17</v>
      </c>
      <c r="R1578" s="14" t="s">
        <v>17</v>
      </c>
      <c r="S1578" s="14" t="s">
        <v>17</v>
      </c>
      <c r="X1578" s="170">
        <v>0.87736999999999998</v>
      </c>
      <c r="Y1578" s="14">
        <v>78</v>
      </c>
      <c r="AD1578" s="14">
        <f t="shared" si="0"/>
        <v>1.1248333333333332E-2</v>
      </c>
    </row>
    <row r="1579" spans="1:30" x14ac:dyDescent="0.2">
      <c r="A1579" t="s">
        <v>143</v>
      </c>
      <c r="B1579" t="s">
        <v>128</v>
      </c>
      <c r="C1579" s="155">
        <v>36445</v>
      </c>
      <c r="D1579" s="155">
        <v>36690</v>
      </c>
      <c r="E1579">
        <v>2000</v>
      </c>
      <c r="F1579">
        <v>1</v>
      </c>
      <c r="G1579">
        <v>8</v>
      </c>
      <c r="H1579">
        <v>25.405868292682921</v>
      </c>
      <c r="I1579" s="3">
        <v>2.2814347743988037</v>
      </c>
      <c r="J1579" s="14" t="s">
        <v>17</v>
      </c>
      <c r="K1579" s="14" t="s">
        <v>17</v>
      </c>
      <c r="L1579" s="14" t="s">
        <v>17</v>
      </c>
      <c r="M1579" s="14" t="s">
        <v>17</v>
      </c>
      <c r="N1579" s="14" t="s">
        <v>17</v>
      </c>
      <c r="O1579" s="14" t="s">
        <v>17</v>
      </c>
      <c r="P1579" s="14" t="s">
        <v>17</v>
      </c>
      <c r="Q1579" s="14" t="s">
        <v>17</v>
      </c>
      <c r="R1579" s="14" t="s">
        <v>17</v>
      </c>
      <c r="S1579" s="14" t="s">
        <v>17</v>
      </c>
      <c r="X1579" s="14" t="s">
        <v>17</v>
      </c>
      <c r="Y1579" s="14" t="s">
        <v>17</v>
      </c>
      <c r="AD1579" s="14" t="s">
        <v>17</v>
      </c>
    </row>
    <row r="1580" spans="1:30" x14ac:dyDescent="0.2">
      <c r="A1580" t="s">
        <v>143</v>
      </c>
      <c r="B1580" t="s">
        <v>128</v>
      </c>
      <c r="C1580" s="155">
        <v>36445</v>
      </c>
      <c r="D1580" s="155">
        <v>36690</v>
      </c>
      <c r="E1580">
        <v>2000</v>
      </c>
      <c r="F1580">
        <v>1</v>
      </c>
      <c r="G1580">
        <v>9</v>
      </c>
      <c r="H1580">
        <v>39.796604878048775</v>
      </c>
      <c r="I1580" s="3">
        <v>2.3987574577331543</v>
      </c>
      <c r="J1580" s="14" t="s">
        <v>17</v>
      </c>
      <c r="K1580" s="14" t="s">
        <v>17</v>
      </c>
      <c r="L1580" s="14" t="s">
        <v>17</v>
      </c>
      <c r="M1580" s="14" t="s">
        <v>17</v>
      </c>
      <c r="N1580" s="14" t="s">
        <v>17</v>
      </c>
      <c r="O1580" s="14" t="s">
        <v>17</v>
      </c>
      <c r="P1580" s="14" t="s">
        <v>17</v>
      </c>
      <c r="Q1580" s="14" t="s">
        <v>17</v>
      </c>
      <c r="R1580" s="14" t="s">
        <v>17</v>
      </c>
      <c r="S1580" s="14" t="s">
        <v>17</v>
      </c>
      <c r="X1580" s="14" t="s">
        <v>17</v>
      </c>
      <c r="Y1580" s="14" t="s">
        <v>17</v>
      </c>
      <c r="AD1580" s="14" t="s">
        <v>17</v>
      </c>
    </row>
    <row r="1581" spans="1:30" x14ac:dyDescent="0.2">
      <c r="A1581" t="s">
        <v>143</v>
      </c>
      <c r="B1581" t="s">
        <v>128</v>
      </c>
      <c r="C1581" s="155">
        <v>36445</v>
      </c>
      <c r="D1581" s="155">
        <v>36690</v>
      </c>
      <c r="E1581">
        <v>2000</v>
      </c>
      <c r="F1581">
        <v>1</v>
      </c>
      <c r="G1581">
        <v>10</v>
      </c>
      <c r="H1581">
        <v>41.21791219512194</v>
      </c>
      <c r="I1581" s="3">
        <v>2.3722727298736572</v>
      </c>
      <c r="J1581" s="14" t="s">
        <v>17</v>
      </c>
      <c r="K1581" s="14" t="s">
        <v>17</v>
      </c>
      <c r="L1581" s="14" t="s">
        <v>17</v>
      </c>
      <c r="M1581" s="14" t="s">
        <v>17</v>
      </c>
      <c r="N1581" s="14" t="s">
        <v>17</v>
      </c>
      <c r="O1581" s="14" t="s">
        <v>17</v>
      </c>
      <c r="P1581" s="14" t="s">
        <v>17</v>
      </c>
      <c r="Q1581" s="14" t="s">
        <v>17</v>
      </c>
      <c r="R1581" s="14" t="s">
        <v>17</v>
      </c>
      <c r="S1581" s="14" t="s">
        <v>17</v>
      </c>
      <c r="X1581" s="14" t="s">
        <v>17</v>
      </c>
      <c r="Y1581" s="14" t="s">
        <v>17</v>
      </c>
      <c r="AD1581" s="14" t="s">
        <v>17</v>
      </c>
    </row>
    <row r="1582" spans="1:30" x14ac:dyDescent="0.2">
      <c r="A1582" t="s">
        <v>143</v>
      </c>
      <c r="B1582" t="s">
        <v>128</v>
      </c>
      <c r="C1582" s="155">
        <v>36445</v>
      </c>
      <c r="D1582" s="155">
        <v>36690</v>
      </c>
      <c r="E1582">
        <v>2000</v>
      </c>
      <c r="F1582">
        <v>1</v>
      </c>
      <c r="G1582">
        <v>11</v>
      </c>
      <c r="H1582">
        <v>44.948843902439016</v>
      </c>
      <c r="I1582" s="3">
        <v>2.445462703704834</v>
      </c>
      <c r="J1582" s="14" t="s">
        <v>17</v>
      </c>
      <c r="K1582" s="14" t="s">
        <v>17</v>
      </c>
      <c r="L1582" s="14" t="s">
        <v>17</v>
      </c>
      <c r="M1582" s="14" t="s">
        <v>17</v>
      </c>
      <c r="N1582" s="14" t="s">
        <v>17</v>
      </c>
      <c r="O1582" s="14" t="s">
        <v>17</v>
      </c>
      <c r="P1582" s="14" t="s">
        <v>17</v>
      </c>
      <c r="Q1582" s="14" t="s">
        <v>17</v>
      </c>
      <c r="R1582" s="14" t="s">
        <v>17</v>
      </c>
      <c r="S1582" s="14" t="s">
        <v>17</v>
      </c>
      <c r="X1582" s="14" t="s">
        <v>17</v>
      </c>
      <c r="Y1582" s="14" t="s">
        <v>17</v>
      </c>
      <c r="AD1582" s="14" t="s">
        <v>17</v>
      </c>
    </row>
    <row r="1583" spans="1:30" x14ac:dyDescent="0.2">
      <c r="A1583" t="s">
        <v>143</v>
      </c>
      <c r="B1583" t="s">
        <v>128</v>
      </c>
      <c r="C1583" s="155">
        <v>36445</v>
      </c>
      <c r="D1583" s="155">
        <v>36690</v>
      </c>
      <c r="E1583">
        <v>2000</v>
      </c>
      <c r="F1583">
        <v>1</v>
      </c>
      <c r="G1583">
        <v>12</v>
      </c>
      <c r="H1583">
        <v>43.172209756097566</v>
      </c>
      <c r="I1583" s="3">
        <v>2.4000935554504395</v>
      </c>
      <c r="J1583" s="14" t="s">
        <v>17</v>
      </c>
      <c r="K1583" s="14" t="s">
        <v>17</v>
      </c>
      <c r="L1583" s="14" t="s">
        <v>17</v>
      </c>
      <c r="M1583" s="14" t="s">
        <v>17</v>
      </c>
      <c r="N1583" s="14" t="s">
        <v>17</v>
      </c>
      <c r="O1583" s="14" t="s">
        <v>17</v>
      </c>
      <c r="P1583" s="14" t="s">
        <v>17</v>
      </c>
      <c r="Q1583" s="14" t="s">
        <v>17</v>
      </c>
      <c r="R1583" s="14" t="s">
        <v>17</v>
      </c>
      <c r="S1583" s="14" t="s">
        <v>17</v>
      </c>
      <c r="X1583" s="14" t="s">
        <v>17</v>
      </c>
      <c r="Y1583" s="14" t="s">
        <v>17</v>
      </c>
      <c r="AD1583" s="14" t="s">
        <v>17</v>
      </c>
    </row>
    <row r="1584" spans="1:30" x14ac:dyDescent="0.2">
      <c r="A1584" t="s">
        <v>143</v>
      </c>
      <c r="B1584" t="s">
        <v>128</v>
      </c>
      <c r="C1584" s="155">
        <v>36445</v>
      </c>
      <c r="D1584" s="155">
        <v>36690</v>
      </c>
      <c r="E1584">
        <v>2000</v>
      </c>
      <c r="F1584">
        <v>1</v>
      </c>
      <c r="G1584">
        <v>13</v>
      </c>
      <c r="H1584">
        <v>44.59351707317073</v>
      </c>
      <c r="I1584" s="3">
        <v>2.7098264694213867</v>
      </c>
      <c r="J1584" s="14" t="s">
        <v>17</v>
      </c>
      <c r="K1584" s="14" t="s">
        <v>17</v>
      </c>
      <c r="L1584" s="14" t="s">
        <v>17</v>
      </c>
      <c r="M1584" s="14" t="s">
        <v>17</v>
      </c>
      <c r="N1584" s="14" t="s">
        <v>17</v>
      </c>
      <c r="O1584" s="14" t="s">
        <v>17</v>
      </c>
      <c r="P1584" s="14" t="s">
        <v>17</v>
      </c>
      <c r="Q1584" s="14" t="s">
        <v>17</v>
      </c>
      <c r="R1584" s="14" t="s">
        <v>17</v>
      </c>
      <c r="S1584" s="14" t="s">
        <v>17</v>
      </c>
      <c r="X1584" s="14" t="s">
        <v>17</v>
      </c>
      <c r="Y1584" s="14" t="s">
        <v>17</v>
      </c>
      <c r="AD1584" s="14" t="s">
        <v>17</v>
      </c>
    </row>
    <row r="1585" spans="1:30" x14ac:dyDescent="0.2">
      <c r="A1585" t="s">
        <v>143</v>
      </c>
      <c r="B1585" t="s">
        <v>128</v>
      </c>
      <c r="C1585" s="155">
        <v>36445</v>
      </c>
      <c r="D1585" s="155">
        <v>36690</v>
      </c>
      <c r="E1585">
        <v>2000</v>
      </c>
      <c r="F1585">
        <v>1</v>
      </c>
      <c r="G1585">
        <v>14</v>
      </c>
      <c r="H1585">
        <v>35.177356097560974</v>
      </c>
      <c r="I1585" s="3">
        <v>2.4341855049133301</v>
      </c>
      <c r="J1585" s="14" t="s">
        <v>17</v>
      </c>
      <c r="K1585" s="14" t="s">
        <v>17</v>
      </c>
      <c r="L1585" s="14" t="s">
        <v>17</v>
      </c>
      <c r="M1585" s="14" t="s">
        <v>17</v>
      </c>
      <c r="N1585" s="14" t="s">
        <v>17</v>
      </c>
      <c r="O1585" s="14" t="s">
        <v>17</v>
      </c>
      <c r="P1585" s="14" t="s">
        <v>17</v>
      </c>
      <c r="Q1585" s="14" t="s">
        <v>17</v>
      </c>
      <c r="R1585" s="14" t="s">
        <v>17</v>
      </c>
      <c r="S1585" s="14" t="s">
        <v>17</v>
      </c>
      <c r="X1585" s="14" t="s">
        <v>17</v>
      </c>
      <c r="Y1585" s="14" t="s">
        <v>17</v>
      </c>
      <c r="AD1585" s="14" t="s">
        <v>17</v>
      </c>
    </row>
    <row r="1586" spans="1:30" x14ac:dyDescent="0.2">
      <c r="A1586" t="s">
        <v>143</v>
      </c>
      <c r="B1586" t="s">
        <v>128</v>
      </c>
      <c r="C1586" s="155">
        <v>36445</v>
      </c>
      <c r="D1586" s="155">
        <v>36690</v>
      </c>
      <c r="E1586">
        <v>2000</v>
      </c>
      <c r="F1586">
        <v>2</v>
      </c>
      <c r="G1586">
        <v>1</v>
      </c>
      <c r="H1586">
        <v>15.456717073170731</v>
      </c>
      <c r="I1586" s="3">
        <v>2.4175541400909424</v>
      </c>
      <c r="J1586" s="14" t="s">
        <v>17</v>
      </c>
      <c r="K1586" s="14" t="s">
        <v>17</v>
      </c>
      <c r="L1586" s="14" t="s">
        <v>17</v>
      </c>
      <c r="M1586" s="14" t="s">
        <v>17</v>
      </c>
      <c r="N1586" s="14" t="s">
        <v>17</v>
      </c>
      <c r="O1586" s="14" t="s">
        <v>17</v>
      </c>
      <c r="P1586" s="14" t="s">
        <v>17</v>
      </c>
      <c r="Q1586" s="14" t="s">
        <v>17</v>
      </c>
      <c r="R1586" s="14" t="s">
        <v>17</v>
      </c>
      <c r="S1586" s="14" t="s">
        <v>17</v>
      </c>
      <c r="X1586" s="170">
        <v>0.45107000000000003</v>
      </c>
      <c r="Y1586" s="14">
        <v>78</v>
      </c>
      <c r="AD1586" s="14">
        <f t="shared" ref="AD1586:AD1644" si="1">X1586/Y1586</f>
        <v>5.7829487179487183E-3</v>
      </c>
    </row>
    <row r="1587" spans="1:30" x14ac:dyDescent="0.2">
      <c r="A1587" t="s">
        <v>143</v>
      </c>
      <c r="B1587" t="s">
        <v>128</v>
      </c>
      <c r="C1587" s="155">
        <v>36445</v>
      </c>
      <c r="D1587" s="155">
        <v>36690</v>
      </c>
      <c r="E1587">
        <v>2000</v>
      </c>
      <c r="F1587">
        <v>2</v>
      </c>
      <c r="G1587">
        <v>2</v>
      </c>
      <c r="H1587">
        <v>23.096243902439024</v>
      </c>
      <c r="I1587" s="3">
        <v>2.3812661170959473</v>
      </c>
      <c r="J1587" s="14" t="s">
        <v>17</v>
      </c>
      <c r="K1587" s="14" t="s">
        <v>17</v>
      </c>
      <c r="L1587" s="14" t="s">
        <v>17</v>
      </c>
      <c r="M1587" s="14" t="s">
        <v>17</v>
      </c>
      <c r="N1587" s="14" t="s">
        <v>17</v>
      </c>
      <c r="O1587" s="14" t="s">
        <v>17</v>
      </c>
      <c r="P1587" s="14" t="s">
        <v>17</v>
      </c>
      <c r="Q1587" s="14" t="s">
        <v>17</v>
      </c>
      <c r="R1587" s="14" t="s">
        <v>17</v>
      </c>
      <c r="S1587" s="14" t="s">
        <v>17</v>
      </c>
      <c r="X1587" s="170">
        <v>0.54300000000000004</v>
      </c>
      <c r="Y1587" s="14">
        <v>78</v>
      </c>
      <c r="AD1587" s="14">
        <f t="shared" si="1"/>
        <v>6.9615384615384617E-3</v>
      </c>
    </row>
    <row r="1588" spans="1:30" x14ac:dyDescent="0.2">
      <c r="A1588" t="s">
        <v>143</v>
      </c>
      <c r="B1588" t="s">
        <v>128</v>
      </c>
      <c r="C1588" s="155">
        <v>36445</v>
      </c>
      <c r="D1588" s="155">
        <v>36690</v>
      </c>
      <c r="E1588">
        <v>2000</v>
      </c>
      <c r="F1588">
        <v>2</v>
      </c>
      <c r="G1588">
        <v>3</v>
      </c>
      <c r="H1588">
        <v>25.938858536585364</v>
      </c>
      <c r="I1588" s="3">
        <v>2.327160120010376</v>
      </c>
      <c r="J1588" s="14" t="s">
        <v>17</v>
      </c>
      <c r="K1588" s="14" t="s">
        <v>17</v>
      </c>
      <c r="L1588" s="14" t="s">
        <v>17</v>
      </c>
      <c r="M1588" s="14" t="s">
        <v>17</v>
      </c>
      <c r="N1588" s="14" t="s">
        <v>17</v>
      </c>
      <c r="O1588" s="14" t="s">
        <v>17</v>
      </c>
      <c r="P1588" s="14" t="s">
        <v>17</v>
      </c>
      <c r="Q1588" s="14" t="s">
        <v>17</v>
      </c>
      <c r="R1588" s="14" t="s">
        <v>17</v>
      </c>
      <c r="S1588" s="14" t="s">
        <v>17</v>
      </c>
      <c r="X1588" s="170">
        <v>0.69713000000000003</v>
      </c>
      <c r="Y1588" s="14">
        <v>78</v>
      </c>
      <c r="AD1588" s="14">
        <f t="shared" si="1"/>
        <v>8.9375641025641033E-3</v>
      </c>
    </row>
    <row r="1589" spans="1:30" x14ac:dyDescent="0.2">
      <c r="A1589" t="s">
        <v>143</v>
      </c>
      <c r="B1589" t="s">
        <v>128</v>
      </c>
      <c r="C1589" s="155">
        <v>36445</v>
      </c>
      <c r="D1589" s="155">
        <v>36690</v>
      </c>
      <c r="E1589">
        <v>2000</v>
      </c>
      <c r="F1589">
        <v>2</v>
      </c>
      <c r="G1589">
        <v>4</v>
      </c>
      <c r="H1589">
        <v>36.243336585365846</v>
      </c>
      <c r="I1589" s="3">
        <v>2.3489339351654053</v>
      </c>
      <c r="J1589" s="14" t="s">
        <v>17</v>
      </c>
      <c r="K1589" s="14" t="s">
        <v>17</v>
      </c>
      <c r="L1589" s="14" t="s">
        <v>17</v>
      </c>
      <c r="M1589" s="14" t="s">
        <v>17</v>
      </c>
      <c r="N1589" s="14" t="s">
        <v>17</v>
      </c>
      <c r="O1589" s="14" t="s">
        <v>17</v>
      </c>
      <c r="P1589" s="14" t="s">
        <v>17</v>
      </c>
      <c r="Q1589" s="14" t="s">
        <v>17</v>
      </c>
      <c r="R1589" s="14" t="s">
        <v>17</v>
      </c>
      <c r="S1589" s="14" t="s">
        <v>17</v>
      </c>
      <c r="X1589" s="170">
        <v>0.71472000000000002</v>
      </c>
      <c r="Y1589" s="14">
        <v>78</v>
      </c>
      <c r="AD1589" s="14">
        <f t="shared" si="1"/>
        <v>9.1630769230769231E-3</v>
      </c>
    </row>
    <row r="1590" spans="1:30" x14ac:dyDescent="0.2">
      <c r="A1590" t="s">
        <v>143</v>
      </c>
      <c r="B1590" t="s">
        <v>128</v>
      </c>
      <c r="C1590" s="155">
        <v>36445</v>
      </c>
      <c r="D1590" s="155">
        <v>36690</v>
      </c>
      <c r="E1590">
        <v>2000</v>
      </c>
      <c r="F1590">
        <v>2</v>
      </c>
      <c r="G1590">
        <v>5</v>
      </c>
      <c r="H1590">
        <v>42.106229268292672</v>
      </c>
      <c r="I1590" s="3">
        <v>2.2695176601409912</v>
      </c>
      <c r="J1590" s="14" t="s">
        <v>17</v>
      </c>
      <c r="K1590" s="14" t="s">
        <v>17</v>
      </c>
      <c r="L1590" s="14" t="s">
        <v>17</v>
      </c>
      <c r="M1590" s="14" t="s">
        <v>17</v>
      </c>
      <c r="N1590" s="14" t="s">
        <v>17</v>
      </c>
      <c r="O1590" s="14" t="s">
        <v>17</v>
      </c>
      <c r="P1590" s="14" t="s">
        <v>17</v>
      </c>
      <c r="Q1590" s="14" t="s">
        <v>17</v>
      </c>
      <c r="R1590" s="14" t="s">
        <v>17</v>
      </c>
      <c r="S1590" s="14" t="s">
        <v>17</v>
      </c>
      <c r="X1590" s="170">
        <v>0.80618000000000001</v>
      </c>
      <c r="Y1590" s="14">
        <v>78</v>
      </c>
      <c r="AD1590" s="14">
        <f t="shared" si="1"/>
        <v>1.0335641025641025E-2</v>
      </c>
    </row>
    <row r="1591" spans="1:30" x14ac:dyDescent="0.2">
      <c r="A1591" t="s">
        <v>143</v>
      </c>
      <c r="B1591" t="s">
        <v>128</v>
      </c>
      <c r="C1591" s="155">
        <v>36445</v>
      </c>
      <c r="D1591" s="155">
        <v>36690</v>
      </c>
      <c r="E1591">
        <v>2000</v>
      </c>
      <c r="F1591">
        <v>2</v>
      </c>
      <c r="G1591">
        <v>6</v>
      </c>
      <c r="H1591">
        <v>49.035102439024392</v>
      </c>
      <c r="I1591" s="3">
        <v>2.3454420566558838</v>
      </c>
      <c r="J1591" s="14" t="s">
        <v>17</v>
      </c>
      <c r="K1591" s="14" t="s">
        <v>17</v>
      </c>
      <c r="L1591" s="14" t="s">
        <v>17</v>
      </c>
      <c r="M1591" s="14" t="s">
        <v>17</v>
      </c>
      <c r="N1591" s="14" t="s">
        <v>17</v>
      </c>
      <c r="O1591" s="14" t="s">
        <v>17</v>
      </c>
      <c r="P1591" s="14" t="s">
        <v>17</v>
      </c>
      <c r="Q1591" s="14" t="s">
        <v>17</v>
      </c>
      <c r="R1591" s="14" t="s">
        <v>17</v>
      </c>
      <c r="S1591" s="14" t="s">
        <v>17</v>
      </c>
      <c r="X1591" s="170">
        <v>0.88263000000000003</v>
      </c>
      <c r="Y1591" s="14">
        <v>78</v>
      </c>
      <c r="AD1591" s="14">
        <f t="shared" si="1"/>
        <v>1.1315769230769232E-2</v>
      </c>
    </row>
    <row r="1592" spans="1:30" x14ac:dyDescent="0.2">
      <c r="A1592" t="s">
        <v>143</v>
      </c>
      <c r="B1592" t="s">
        <v>128</v>
      </c>
      <c r="C1592" s="155">
        <v>36445</v>
      </c>
      <c r="D1592" s="155">
        <v>36690</v>
      </c>
      <c r="E1592">
        <v>2000</v>
      </c>
      <c r="F1592">
        <v>2</v>
      </c>
      <c r="G1592">
        <v>7</v>
      </c>
      <c r="H1592">
        <v>39.441278048780489</v>
      </c>
      <c r="I1592" s="3">
        <v>2.4104948043823242</v>
      </c>
      <c r="J1592" s="14" t="s">
        <v>17</v>
      </c>
      <c r="K1592" s="14" t="s">
        <v>17</v>
      </c>
      <c r="L1592" s="14" t="s">
        <v>17</v>
      </c>
      <c r="M1592" s="14" t="s">
        <v>17</v>
      </c>
      <c r="N1592" s="14" t="s">
        <v>17</v>
      </c>
      <c r="O1592" s="14" t="s">
        <v>17</v>
      </c>
      <c r="P1592" s="14" t="s">
        <v>17</v>
      </c>
      <c r="Q1592" s="14" t="s">
        <v>17</v>
      </c>
      <c r="R1592" s="14" t="s">
        <v>17</v>
      </c>
      <c r="S1592" s="14" t="s">
        <v>17</v>
      </c>
      <c r="X1592" s="170">
        <v>0.88575000000000004</v>
      </c>
      <c r="Y1592" s="14">
        <v>78</v>
      </c>
      <c r="AD1592" s="14">
        <f t="shared" si="1"/>
        <v>1.1355769230769232E-2</v>
      </c>
    </row>
    <row r="1593" spans="1:30" x14ac:dyDescent="0.2">
      <c r="A1593" t="s">
        <v>143</v>
      </c>
      <c r="B1593" t="s">
        <v>128</v>
      </c>
      <c r="C1593" s="155">
        <v>36445</v>
      </c>
      <c r="D1593" s="155">
        <v>36690</v>
      </c>
      <c r="E1593">
        <v>2000</v>
      </c>
      <c r="F1593">
        <v>2</v>
      </c>
      <c r="G1593">
        <v>8</v>
      </c>
      <c r="H1593">
        <v>30.025117073170726</v>
      </c>
      <c r="I1593" s="3">
        <v>2.2872538566589355</v>
      </c>
      <c r="J1593" s="14" t="s">
        <v>17</v>
      </c>
      <c r="K1593" s="14" t="s">
        <v>17</v>
      </c>
      <c r="L1593" s="14" t="s">
        <v>17</v>
      </c>
      <c r="M1593" s="14" t="s">
        <v>17</v>
      </c>
      <c r="N1593" s="14" t="s">
        <v>17</v>
      </c>
      <c r="O1593" s="14" t="s">
        <v>17</v>
      </c>
      <c r="P1593" s="14" t="s">
        <v>17</v>
      </c>
      <c r="Q1593" s="14" t="s">
        <v>17</v>
      </c>
      <c r="R1593" s="14" t="s">
        <v>17</v>
      </c>
      <c r="S1593" s="14" t="s">
        <v>17</v>
      </c>
      <c r="X1593" s="14" t="s">
        <v>17</v>
      </c>
      <c r="Y1593" s="14" t="s">
        <v>17</v>
      </c>
      <c r="AD1593" s="14" t="s">
        <v>17</v>
      </c>
    </row>
    <row r="1594" spans="1:30" x14ac:dyDescent="0.2">
      <c r="A1594" t="s">
        <v>143</v>
      </c>
      <c r="B1594" t="s">
        <v>128</v>
      </c>
      <c r="C1594" s="155">
        <v>36445</v>
      </c>
      <c r="D1594" s="155">
        <v>36690</v>
      </c>
      <c r="E1594">
        <v>2000</v>
      </c>
      <c r="F1594">
        <v>2</v>
      </c>
      <c r="G1594">
        <v>9</v>
      </c>
      <c r="H1594">
        <v>45.837160975609748</v>
      </c>
      <c r="I1594" s="3">
        <v>2.3815879821777344</v>
      </c>
      <c r="J1594" s="14" t="s">
        <v>17</v>
      </c>
      <c r="K1594" s="14" t="s">
        <v>17</v>
      </c>
      <c r="L1594" s="14" t="s">
        <v>17</v>
      </c>
      <c r="M1594" s="14" t="s">
        <v>17</v>
      </c>
      <c r="N1594" s="14" t="s">
        <v>17</v>
      </c>
      <c r="O1594" s="14" t="s">
        <v>17</v>
      </c>
      <c r="P1594" s="14" t="s">
        <v>17</v>
      </c>
      <c r="Q1594" s="14" t="s">
        <v>17</v>
      </c>
      <c r="R1594" s="14" t="s">
        <v>17</v>
      </c>
      <c r="S1594" s="14" t="s">
        <v>17</v>
      </c>
      <c r="X1594" s="14" t="s">
        <v>17</v>
      </c>
      <c r="Y1594" s="14" t="s">
        <v>17</v>
      </c>
      <c r="AD1594" s="14" t="s">
        <v>17</v>
      </c>
    </row>
    <row r="1595" spans="1:30" x14ac:dyDescent="0.2">
      <c r="A1595" t="s">
        <v>143</v>
      </c>
      <c r="B1595" t="s">
        <v>128</v>
      </c>
      <c r="C1595" s="155">
        <v>36445</v>
      </c>
      <c r="D1595" s="155">
        <v>36690</v>
      </c>
      <c r="E1595">
        <v>2000</v>
      </c>
      <c r="F1595">
        <v>2</v>
      </c>
      <c r="G1595">
        <v>10</v>
      </c>
      <c r="H1595">
        <v>42.816882926829265</v>
      </c>
      <c r="I1595" s="3">
        <v>2.2973809242248535</v>
      </c>
      <c r="J1595" s="14" t="s">
        <v>17</v>
      </c>
      <c r="K1595" s="14" t="s">
        <v>17</v>
      </c>
      <c r="L1595" s="14" t="s">
        <v>17</v>
      </c>
      <c r="M1595" s="14" t="s">
        <v>17</v>
      </c>
      <c r="N1595" s="14" t="s">
        <v>17</v>
      </c>
      <c r="O1595" s="14" t="s">
        <v>17</v>
      </c>
      <c r="P1595" s="14" t="s">
        <v>17</v>
      </c>
      <c r="Q1595" s="14" t="s">
        <v>17</v>
      </c>
      <c r="R1595" s="14" t="s">
        <v>17</v>
      </c>
      <c r="S1595" s="14" t="s">
        <v>17</v>
      </c>
      <c r="X1595" s="14" t="s">
        <v>17</v>
      </c>
      <c r="Y1595" s="14" t="s">
        <v>17</v>
      </c>
      <c r="AD1595" s="14" t="s">
        <v>17</v>
      </c>
    </row>
    <row r="1596" spans="1:30" x14ac:dyDescent="0.2">
      <c r="A1596" t="s">
        <v>143</v>
      </c>
      <c r="B1596" t="s">
        <v>128</v>
      </c>
      <c r="C1596" s="155">
        <v>36445</v>
      </c>
      <c r="D1596" s="155">
        <v>36690</v>
      </c>
      <c r="E1596">
        <v>2000</v>
      </c>
      <c r="F1596">
        <v>2</v>
      </c>
      <c r="G1596">
        <v>11</v>
      </c>
      <c r="H1596">
        <v>38.908287804878043</v>
      </c>
      <c r="I1596" s="3">
        <v>2.3805446624755859</v>
      </c>
      <c r="J1596" s="14" t="s">
        <v>17</v>
      </c>
      <c r="K1596" s="14" t="s">
        <v>17</v>
      </c>
      <c r="L1596" s="14" t="s">
        <v>17</v>
      </c>
      <c r="M1596" s="14" t="s">
        <v>17</v>
      </c>
      <c r="N1596" s="14" t="s">
        <v>17</v>
      </c>
      <c r="O1596" s="14" t="s">
        <v>17</v>
      </c>
      <c r="P1596" s="14" t="s">
        <v>17</v>
      </c>
      <c r="Q1596" s="14" t="s">
        <v>17</v>
      </c>
      <c r="R1596" s="14" t="s">
        <v>17</v>
      </c>
      <c r="S1596" s="14" t="s">
        <v>17</v>
      </c>
      <c r="X1596" s="14" t="s">
        <v>17</v>
      </c>
      <c r="Y1596" s="14" t="s">
        <v>17</v>
      </c>
      <c r="AD1596" s="14" t="s">
        <v>17</v>
      </c>
    </row>
    <row r="1597" spans="1:30" x14ac:dyDescent="0.2">
      <c r="A1597" t="s">
        <v>143</v>
      </c>
      <c r="B1597" t="s">
        <v>128</v>
      </c>
      <c r="C1597" s="155">
        <v>36445</v>
      </c>
      <c r="D1597" s="155">
        <v>36690</v>
      </c>
      <c r="E1597">
        <v>2000</v>
      </c>
      <c r="F1597">
        <v>2</v>
      </c>
      <c r="G1597">
        <v>12</v>
      </c>
      <c r="H1597">
        <v>46.370151219512195</v>
      </c>
      <c r="I1597" s="3">
        <v>2.3202955722808838</v>
      </c>
      <c r="J1597" s="14" t="s">
        <v>17</v>
      </c>
      <c r="K1597" s="14" t="s">
        <v>17</v>
      </c>
      <c r="L1597" s="14" t="s">
        <v>17</v>
      </c>
      <c r="M1597" s="14" t="s">
        <v>17</v>
      </c>
      <c r="N1597" s="14" t="s">
        <v>17</v>
      </c>
      <c r="O1597" s="14" t="s">
        <v>17</v>
      </c>
      <c r="P1597" s="14" t="s">
        <v>17</v>
      </c>
      <c r="Q1597" s="14" t="s">
        <v>17</v>
      </c>
      <c r="R1597" s="14" t="s">
        <v>17</v>
      </c>
      <c r="S1597" s="14" t="s">
        <v>17</v>
      </c>
      <c r="X1597" s="14" t="s">
        <v>17</v>
      </c>
      <c r="Y1597" s="14" t="s">
        <v>17</v>
      </c>
      <c r="AD1597" s="14" t="s">
        <v>17</v>
      </c>
    </row>
    <row r="1598" spans="1:30" x14ac:dyDescent="0.2">
      <c r="A1598" t="s">
        <v>143</v>
      </c>
      <c r="B1598" t="s">
        <v>128</v>
      </c>
      <c r="C1598" s="155">
        <v>36445</v>
      </c>
      <c r="D1598" s="155">
        <v>36690</v>
      </c>
      <c r="E1598">
        <v>2000</v>
      </c>
      <c r="F1598">
        <v>2</v>
      </c>
      <c r="G1598">
        <v>13</v>
      </c>
      <c r="H1598">
        <v>33.045395121951216</v>
      </c>
      <c r="I1598" s="3">
        <v>2.4919323921203613</v>
      </c>
      <c r="J1598" s="14" t="s">
        <v>17</v>
      </c>
      <c r="K1598" s="14" t="s">
        <v>17</v>
      </c>
      <c r="L1598" s="14" t="s">
        <v>17</v>
      </c>
      <c r="M1598" s="14" t="s">
        <v>17</v>
      </c>
      <c r="N1598" s="14" t="s">
        <v>17</v>
      </c>
      <c r="O1598" s="14" t="s">
        <v>17</v>
      </c>
      <c r="P1598" s="14" t="s">
        <v>17</v>
      </c>
      <c r="Q1598" s="14" t="s">
        <v>17</v>
      </c>
      <c r="R1598" s="14" t="s">
        <v>17</v>
      </c>
      <c r="S1598" s="14" t="s">
        <v>17</v>
      </c>
      <c r="X1598" s="14" t="s">
        <v>17</v>
      </c>
      <c r="Y1598" s="14" t="s">
        <v>17</v>
      </c>
      <c r="AD1598" s="14" t="s">
        <v>17</v>
      </c>
    </row>
    <row r="1599" spans="1:30" x14ac:dyDescent="0.2">
      <c r="A1599" t="s">
        <v>143</v>
      </c>
      <c r="B1599" t="s">
        <v>128</v>
      </c>
      <c r="C1599" s="155">
        <v>36445</v>
      </c>
      <c r="D1599" s="155">
        <v>36690</v>
      </c>
      <c r="E1599">
        <v>2000</v>
      </c>
      <c r="F1599">
        <v>2</v>
      </c>
      <c r="G1599">
        <v>14</v>
      </c>
      <c r="H1599">
        <v>45.304170731707316</v>
      </c>
      <c r="I1599" s="3">
        <v>2.4630081653594971</v>
      </c>
      <c r="J1599" s="14" t="s">
        <v>17</v>
      </c>
      <c r="K1599" s="14" t="s">
        <v>17</v>
      </c>
      <c r="L1599" s="14" t="s">
        <v>17</v>
      </c>
      <c r="M1599" s="14" t="s">
        <v>17</v>
      </c>
      <c r="N1599" s="14" t="s">
        <v>17</v>
      </c>
      <c r="O1599" s="14" t="s">
        <v>17</v>
      </c>
      <c r="P1599" s="14" t="s">
        <v>17</v>
      </c>
      <c r="Q1599" s="14" t="s">
        <v>17</v>
      </c>
      <c r="R1599" s="14" t="s">
        <v>17</v>
      </c>
      <c r="S1599" s="14" t="s">
        <v>17</v>
      </c>
      <c r="X1599" s="14" t="s">
        <v>17</v>
      </c>
      <c r="Y1599" s="14" t="s">
        <v>17</v>
      </c>
      <c r="AD1599" s="14" t="s">
        <v>17</v>
      </c>
    </row>
    <row r="1600" spans="1:30" x14ac:dyDescent="0.2">
      <c r="A1600" t="s">
        <v>143</v>
      </c>
      <c r="B1600" t="s">
        <v>128</v>
      </c>
      <c r="C1600" s="155">
        <v>36445</v>
      </c>
      <c r="D1600" s="155">
        <v>36690</v>
      </c>
      <c r="E1600">
        <v>2000</v>
      </c>
      <c r="F1600">
        <v>3</v>
      </c>
      <c r="G1600">
        <v>1</v>
      </c>
      <c r="H1600">
        <v>22.207926829268292</v>
      </c>
      <c r="I1600" s="3">
        <v>2.449451208114624</v>
      </c>
      <c r="J1600" s="14" t="s">
        <v>17</v>
      </c>
      <c r="K1600" s="14" t="s">
        <v>17</v>
      </c>
      <c r="L1600" s="14" t="s">
        <v>17</v>
      </c>
      <c r="M1600" s="14" t="s">
        <v>17</v>
      </c>
      <c r="N1600" s="14" t="s">
        <v>17</v>
      </c>
      <c r="O1600" s="14" t="s">
        <v>17</v>
      </c>
      <c r="P1600" s="14" t="s">
        <v>17</v>
      </c>
      <c r="Q1600" s="14" t="s">
        <v>17</v>
      </c>
      <c r="R1600" s="14" t="s">
        <v>17</v>
      </c>
      <c r="S1600" s="14" t="s">
        <v>17</v>
      </c>
      <c r="X1600" s="170">
        <v>0.49324000000000001</v>
      </c>
      <c r="Y1600" s="14">
        <v>78</v>
      </c>
      <c r="AD1600" s="14">
        <f t="shared" si="1"/>
        <v>6.3235897435897437E-3</v>
      </c>
    </row>
    <row r="1601" spans="1:30" x14ac:dyDescent="0.2">
      <c r="A1601" t="s">
        <v>143</v>
      </c>
      <c r="B1601" t="s">
        <v>128</v>
      </c>
      <c r="C1601" s="155">
        <v>36445</v>
      </c>
      <c r="D1601" s="155">
        <v>36690</v>
      </c>
      <c r="E1601">
        <v>2000</v>
      </c>
      <c r="F1601">
        <v>3</v>
      </c>
      <c r="G1601">
        <v>2</v>
      </c>
      <c r="H1601">
        <v>21.497273170731702</v>
      </c>
      <c r="I1601" s="3">
        <v>2.4038221836090088</v>
      </c>
      <c r="J1601" s="14" t="s">
        <v>17</v>
      </c>
      <c r="K1601" s="14" t="s">
        <v>17</v>
      </c>
      <c r="L1601" s="14" t="s">
        <v>17</v>
      </c>
      <c r="M1601" s="14" t="s">
        <v>17</v>
      </c>
      <c r="N1601" s="14" t="s">
        <v>17</v>
      </c>
      <c r="O1601" s="14" t="s">
        <v>17</v>
      </c>
      <c r="P1601" s="14" t="s">
        <v>17</v>
      </c>
      <c r="Q1601" s="14" t="s">
        <v>17</v>
      </c>
      <c r="R1601" s="14" t="s">
        <v>17</v>
      </c>
      <c r="S1601" s="14" t="s">
        <v>17</v>
      </c>
      <c r="X1601" s="170">
        <v>0.57167999999999997</v>
      </c>
      <c r="Y1601" s="14">
        <v>78</v>
      </c>
      <c r="AD1601" s="14">
        <f t="shared" si="1"/>
        <v>7.3292307692307684E-3</v>
      </c>
    </row>
    <row r="1602" spans="1:30" x14ac:dyDescent="0.2">
      <c r="A1602" t="s">
        <v>143</v>
      </c>
      <c r="B1602" t="s">
        <v>128</v>
      </c>
      <c r="C1602" s="155">
        <v>36445</v>
      </c>
      <c r="D1602" s="155">
        <v>36690</v>
      </c>
      <c r="E1602">
        <v>2000</v>
      </c>
      <c r="F1602">
        <v>3</v>
      </c>
      <c r="G1602">
        <v>3</v>
      </c>
      <c r="H1602">
        <v>30.202780487804876</v>
      </c>
      <c r="I1602" s="3">
        <v>2.5412957668304443</v>
      </c>
      <c r="J1602" s="14" t="s">
        <v>17</v>
      </c>
      <c r="K1602" s="14" t="s">
        <v>17</v>
      </c>
      <c r="L1602" s="14" t="s">
        <v>17</v>
      </c>
      <c r="M1602" s="14" t="s">
        <v>17</v>
      </c>
      <c r="N1602" s="14" t="s">
        <v>17</v>
      </c>
      <c r="O1602" s="14" t="s">
        <v>17</v>
      </c>
      <c r="P1602" s="14" t="s">
        <v>17</v>
      </c>
      <c r="Q1602" s="14" t="s">
        <v>17</v>
      </c>
      <c r="R1602" s="14" t="s">
        <v>17</v>
      </c>
      <c r="S1602" s="14" t="s">
        <v>17</v>
      </c>
      <c r="X1602" s="170">
        <v>0.69825999999999999</v>
      </c>
      <c r="Y1602" s="14">
        <v>78</v>
      </c>
      <c r="AD1602" s="14">
        <f t="shared" si="1"/>
        <v>8.9520512820512824E-3</v>
      </c>
    </row>
    <row r="1603" spans="1:30" x14ac:dyDescent="0.2">
      <c r="A1603" t="s">
        <v>143</v>
      </c>
      <c r="B1603" t="s">
        <v>128</v>
      </c>
      <c r="C1603" s="155">
        <v>36445</v>
      </c>
      <c r="D1603" s="155">
        <v>36690</v>
      </c>
      <c r="E1603">
        <v>2000</v>
      </c>
      <c r="F1603">
        <v>3</v>
      </c>
      <c r="G1603">
        <v>4</v>
      </c>
      <c r="H1603">
        <v>37.309317073170732</v>
      </c>
      <c r="I1603" s="3">
        <v>2.2172200679779053</v>
      </c>
      <c r="J1603" s="14" t="s">
        <v>17</v>
      </c>
      <c r="K1603" s="14" t="s">
        <v>17</v>
      </c>
      <c r="L1603" s="14" t="s">
        <v>17</v>
      </c>
      <c r="M1603" s="14" t="s">
        <v>17</v>
      </c>
      <c r="N1603" s="14" t="s">
        <v>17</v>
      </c>
      <c r="O1603" s="14" t="s">
        <v>17</v>
      </c>
      <c r="P1603" s="14" t="s">
        <v>17</v>
      </c>
      <c r="Q1603" s="14" t="s">
        <v>17</v>
      </c>
      <c r="R1603" s="14" t="s">
        <v>17</v>
      </c>
      <c r="S1603" s="14" t="s">
        <v>17</v>
      </c>
      <c r="X1603" s="170">
        <v>0.76922999999999997</v>
      </c>
      <c r="Y1603" s="14">
        <v>78</v>
      </c>
      <c r="AD1603" s="14">
        <f t="shared" si="1"/>
        <v>9.8619230769230772E-3</v>
      </c>
    </row>
    <row r="1604" spans="1:30" x14ac:dyDescent="0.2">
      <c r="A1604" t="s">
        <v>143</v>
      </c>
      <c r="B1604" t="s">
        <v>128</v>
      </c>
      <c r="C1604" s="155">
        <v>36445</v>
      </c>
      <c r="D1604" s="155">
        <v>36690</v>
      </c>
      <c r="E1604">
        <v>2000</v>
      </c>
      <c r="F1604">
        <v>3</v>
      </c>
      <c r="G1604">
        <v>5</v>
      </c>
      <c r="H1604">
        <v>37.486980487804878</v>
      </c>
      <c r="I1604" s="3">
        <v>2.3829505443572998</v>
      </c>
      <c r="J1604" s="14" t="s">
        <v>17</v>
      </c>
      <c r="K1604" s="14" t="s">
        <v>17</v>
      </c>
      <c r="L1604" s="14" t="s">
        <v>17</v>
      </c>
      <c r="M1604" s="14" t="s">
        <v>17</v>
      </c>
      <c r="N1604" s="14" t="s">
        <v>17</v>
      </c>
      <c r="O1604" s="14" t="s">
        <v>17</v>
      </c>
      <c r="P1604" s="14" t="s">
        <v>17</v>
      </c>
      <c r="Q1604" s="14" t="s">
        <v>17</v>
      </c>
      <c r="R1604" s="14" t="s">
        <v>17</v>
      </c>
      <c r="S1604" s="14" t="s">
        <v>17</v>
      </c>
      <c r="X1604" s="170">
        <v>0.86660000000000004</v>
      </c>
      <c r="Y1604" s="14">
        <v>78</v>
      </c>
      <c r="AD1604" s="14">
        <f t="shared" si="1"/>
        <v>1.1110256410256411E-2</v>
      </c>
    </row>
    <row r="1605" spans="1:30" x14ac:dyDescent="0.2">
      <c r="A1605" t="s">
        <v>143</v>
      </c>
      <c r="B1605" t="s">
        <v>128</v>
      </c>
      <c r="C1605" s="155">
        <v>36445</v>
      </c>
      <c r="D1605" s="155">
        <v>36690</v>
      </c>
      <c r="E1605">
        <v>2000</v>
      </c>
      <c r="F1605">
        <v>3</v>
      </c>
      <c r="G1605">
        <v>6</v>
      </c>
      <c r="H1605">
        <v>54.542668292682926</v>
      </c>
      <c r="I1605" s="3">
        <v>2.5086183547973633</v>
      </c>
      <c r="J1605" s="14" t="s">
        <v>17</v>
      </c>
      <c r="K1605" s="14" t="s">
        <v>17</v>
      </c>
      <c r="L1605" s="14" t="s">
        <v>17</v>
      </c>
      <c r="M1605" s="14" t="s">
        <v>17</v>
      </c>
      <c r="N1605" s="14" t="s">
        <v>17</v>
      </c>
      <c r="O1605" s="14" t="s">
        <v>17</v>
      </c>
      <c r="P1605" s="14" t="s">
        <v>17</v>
      </c>
      <c r="Q1605" s="14" t="s">
        <v>17</v>
      </c>
      <c r="R1605" s="14" t="s">
        <v>17</v>
      </c>
      <c r="S1605" s="14" t="s">
        <v>17</v>
      </c>
      <c r="X1605" s="170">
        <v>0.83277999999999996</v>
      </c>
      <c r="Y1605" s="14">
        <v>78</v>
      </c>
      <c r="AD1605" s="14">
        <f t="shared" si="1"/>
        <v>1.0676666666666666E-2</v>
      </c>
    </row>
    <row r="1606" spans="1:30" x14ac:dyDescent="0.2">
      <c r="A1606" t="s">
        <v>143</v>
      </c>
      <c r="B1606" t="s">
        <v>128</v>
      </c>
      <c r="C1606" s="155">
        <v>36445</v>
      </c>
      <c r="D1606" s="155">
        <v>36690</v>
      </c>
      <c r="E1606">
        <v>2000</v>
      </c>
      <c r="F1606">
        <v>3</v>
      </c>
      <c r="G1606">
        <v>7</v>
      </c>
      <c r="H1606">
        <v>45.659497560975616</v>
      </c>
      <c r="I1606" s="3">
        <v>2.5945978164672852</v>
      </c>
      <c r="J1606" s="14" t="s">
        <v>17</v>
      </c>
      <c r="K1606" s="14" t="s">
        <v>17</v>
      </c>
      <c r="L1606" s="14" t="s">
        <v>17</v>
      </c>
      <c r="M1606" s="14" t="s">
        <v>17</v>
      </c>
      <c r="N1606" s="14" t="s">
        <v>17</v>
      </c>
      <c r="O1606" s="14" t="s">
        <v>17</v>
      </c>
      <c r="P1606" s="14" t="s">
        <v>17</v>
      </c>
      <c r="Q1606" s="14" t="s">
        <v>17</v>
      </c>
      <c r="R1606" s="14" t="s">
        <v>17</v>
      </c>
      <c r="S1606" s="14" t="s">
        <v>17</v>
      </c>
      <c r="X1606" s="170">
        <v>0.88763999999999998</v>
      </c>
      <c r="Y1606" s="14">
        <v>78</v>
      </c>
      <c r="AD1606" s="14">
        <f t="shared" si="1"/>
        <v>1.1379999999999999E-2</v>
      </c>
    </row>
    <row r="1607" spans="1:30" x14ac:dyDescent="0.2">
      <c r="A1607" t="s">
        <v>143</v>
      </c>
      <c r="B1607" t="s">
        <v>128</v>
      </c>
      <c r="C1607" s="155">
        <v>36445</v>
      </c>
      <c r="D1607" s="155">
        <v>36690</v>
      </c>
      <c r="E1607">
        <v>2000</v>
      </c>
      <c r="F1607">
        <v>3</v>
      </c>
      <c r="G1607">
        <v>8</v>
      </c>
      <c r="H1607">
        <v>44.948843902439016</v>
      </c>
      <c r="I1607" s="3">
        <v>2.3846356868743896</v>
      </c>
      <c r="J1607" s="14" t="s">
        <v>17</v>
      </c>
      <c r="K1607" s="14" t="s">
        <v>17</v>
      </c>
      <c r="L1607" s="14" t="s">
        <v>17</v>
      </c>
      <c r="M1607" s="14" t="s">
        <v>17</v>
      </c>
      <c r="N1607" s="14" t="s">
        <v>17</v>
      </c>
      <c r="O1607" s="14" t="s">
        <v>17</v>
      </c>
      <c r="P1607" s="14" t="s">
        <v>17</v>
      </c>
      <c r="Q1607" s="14" t="s">
        <v>17</v>
      </c>
      <c r="R1607" s="14" t="s">
        <v>17</v>
      </c>
      <c r="S1607" s="14" t="s">
        <v>17</v>
      </c>
      <c r="X1607" s="14" t="s">
        <v>17</v>
      </c>
      <c r="Y1607" s="14" t="s">
        <v>17</v>
      </c>
      <c r="AD1607" s="14" t="s">
        <v>17</v>
      </c>
    </row>
    <row r="1608" spans="1:30" x14ac:dyDescent="0.2">
      <c r="A1608" t="s">
        <v>143</v>
      </c>
      <c r="B1608" t="s">
        <v>128</v>
      </c>
      <c r="C1608" s="155">
        <v>36445</v>
      </c>
      <c r="D1608" s="155">
        <v>36690</v>
      </c>
      <c r="E1608">
        <v>2000</v>
      </c>
      <c r="F1608">
        <v>3</v>
      </c>
      <c r="G1608">
        <v>9</v>
      </c>
      <c r="H1608">
        <v>38.197634146341457</v>
      </c>
      <c r="I1608" s="3">
        <v>2.3169689178466797</v>
      </c>
      <c r="J1608" s="14" t="s">
        <v>17</v>
      </c>
      <c r="K1608" s="14" t="s">
        <v>17</v>
      </c>
      <c r="L1608" s="14" t="s">
        <v>17</v>
      </c>
      <c r="M1608" s="14" t="s">
        <v>17</v>
      </c>
      <c r="N1608" s="14" t="s">
        <v>17</v>
      </c>
      <c r="O1608" s="14" t="s">
        <v>17</v>
      </c>
      <c r="P1608" s="14" t="s">
        <v>17</v>
      </c>
      <c r="Q1608" s="14" t="s">
        <v>17</v>
      </c>
      <c r="R1608" s="14" t="s">
        <v>17</v>
      </c>
      <c r="S1608" s="14" t="s">
        <v>17</v>
      </c>
      <c r="X1608" s="14" t="s">
        <v>17</v>
      </c>
      <c r="Y1608" s="14" t="s">
        <v>17</v>
      </c>
      <c r="AD1608" s="14" t="s">
        <v>17</v>
      </c>
    </row>
    <row r="1609" spans="1:30" x14ac:dyDescent="0.2">
      <c r="A1609" t="s">
        <v>143</v>
      </c>
      <c r="B1609" t="s">
        <v>128</v>
      </c>
      <c r="C1609" s="155">
        <v>36445</v>
      </c>
      <c r="D1609" s="155">
        <v>36690</v>
      </c>
      <c r="E1609">
        <v>2000</v>
      </c>
      <c r="F1609">
        <v>3</v>
      </c>
      <c r="G1609">
        <v>10</v>
      </c>
      <c r="H1609">
        <v>48.857439024390239</v>
      </c>
      <c r="I1609" s="3">
        <v>2.2844033241271973</v>
      </c>
      <c r="J1609" s="14" t="s">
        <v>17</v>
      </c>
      <c r="K1609" s="14" t="s">
        <v>17</v>
      </c>
      <c r="L1609" s="14" t="s">
        <v>17</v>
      </c>
      <c r="M1609" s="14" t="s">
        <v>17</v>
      </c>
      <c r="N1609" s="14" t="s">
        <v>17</v>
      </c>
      <c r="O1609" s="14" t="s">
        <v>17</v>
      </c>
      <c r="P1609" s="14" t="s">
        <v>17</v>
      </c>
      <c r="Q1609" s="14" t="s">
        <v>17</v>
      </c>
      <c r="R1609" s="14" t="s">
        <v>17</v>
      </c>
      <c r="S1609" s="14" t="s">
        <v>17</v>
      </c>
      <c r="X1609" s="14" t="s">
        <v>17</v>
      </c>
      <c r="Y1609" s="14" t="s">
        <v>17</v>
      </c>
      <c r="AD1609" s="14" t="s">
        <v>17</v>
      </c>
    </row>
    <row r="1610" spans="1:30" x14ac:dyDescent="0.2">
      <c r="A1610" t="s">
        <v>143</v>
      </c>
      <c r="B1610" t="s">
        <v>128</v>
      </c>
      <c r="C1610" s="155">
        <v>36445</v>
      </c>
      <c r="D1610" s="155">
        <v>36690</v>
      </c>
      <c r="E1610">
        <v>2000</v>
      </c>
      <c r="F1610">
        <v>3</v>
      </c>
      <c r="G1610">
        <v>11</v>
      </c>
      <c r="H1610">
        <v>48.502112195121953</v>
      </c>
      <c r="I1610" s="3">
        <v>2.1423103809356689</v>
      </c>
      <c r="J1610" s="14" t="s">
        <v>17</v>
      </c>
      <c r="K1610" s="14" t="s">
        <v>17</v>
      </c>
      <c r="L1610" s="14" t="s">
        <v>17</v>
      </c>
      <c r="M1610" s="14" t="s">
        <v>17</v>
      </c>
      <c r="N1610" s="14" t="s">
        <v>17</v>
      </c>
      <c r="O1610" s="14" t="s">
        <v>17</v>
      </c>
      <c r="P1610" s="14" t="s">
        <v>17</v>
      </c>
      <c r="Q1610" s="14" t="s">
        <v>17</v>
      </c>
      <c r="R1610" s="14" t="s">
        <v>17</v>
      </c>
      <c r="S1610" s="14" t="s">
        <v>17</v>
      </c>
      <c r="X1610" s="14" t="s">
        <v>17</v>
      </c>
      <c r="Y1610" s="14" t="s">
        <v>17</v>
      </c>
      <c r="AD1610" s="14" t="s">
        <v>17</v>
      </c>
    </row>
    <row r="1611" spans="1:30" x14ac:dyDescent="0.2">
      <c r="A1611" t="s">
        <v>143</v>
      </c>
      <c r="B1611" t="s">
        <v>128</v>
      </c>
      <c r="C1611" s="155">
        <v>36445</v>
      </c>
      <c r="D1611" s="155">
        <v>36690</v>
      </c>
      <c r="E1611">
        <v>2000</v>
      </c>
      <c r="F1611">
        <v>3</v>
      </c>
      <c r="G1611">
        <v>12</v>
      </c>
      <c r="H1611">
        <v>35.710346341463413</v>
      </c>
      <c r="I1611" s="3">
        <v>2.3692944049835205</v>
      </c>
      <c r="J1611" s="14" t="s">
        <v>17</v>
      </c>
      <c r="K1611" s="14" t="s">
        <v>17</v>
      </c>
      <c r="L1611" s="14" t="s">
        <v>17</v>
      </c>
      <c r="M1611" s="14" t="s">
        <v>17</v>
      </c>
      <c r="N1611" s="14" t="s">
        <v>17</v>
      </c>
      <c r="O1611" s="14" t="s">
        <v>17</v>
      </c>
      <c r="P1611" s="14" t="s">
        <v>17</v>
      </c>
      <c r="Q1611" s="14" t="s">
        <v>17</v>
      </c>
      <c r="R1611" s="14" t="s">
        <v>17</v>
      </c>
      <c r="S1611" s="14" t="s">
        <v>17</v>
      </c>
      <c r="X1611" s="14" t="s">
        <v>17</v>
      </c>
      <c r="Y1611" s="14" t="s">
        <v>17</v>
      </c>
      <c r="AD1611" s="14" t="s">
        <v>17</v>
      </c>
    </row>
    <row r="1612" spans="1:30" x14ac:dyDescent="0.2">
      <c r="A1612" t="s">
        <v>143</v>
      </c>
      <c r="B1612" t="s">
        <v>128</v>
      </c>
      <c r="C1612" s="155">
        <v>36445</v>
      </c>
      <c r="D1612" s="155">
        <v>36690</v>
      </c>
      <c r="E1612">
        <v>2000</v>
      </c>
      <c r="F1612">
        <v>3</v>
      </c>
      <c r="G1612">
        <v>13</v>
      </c>
      <c r="H1612">
        <v>33.223058536585363</v>
      </c>
      <c r="I1612" s="3">
        <v>2.8322412967681885</v>
      </c>
      <c r="J1612" s="14" t="s">
        <v>17</v>
      </c>
      <c r="K1612" s="14" t="s">
        <v>17</v>
      </c>
      <c r="L1612" s="14" t="s">
        <v>17</v>
      </c>
      <c r="M1612" s="14" t="s">
        <v>17</v>
      </c>
      <c r="N1612" s="14" t="s">
        <v>17</v>
      </c>
      <c r="O1612" s="14" t="s">
        <v>17</v>
      </c>
      <c r="P1612" s="14" t="s">
        <v>17</v>
      </c>
      <c r="Q1612" s="14" t="s">
        <v>17</v>
      </c>
      <c r="R1612" s="14" t="s">
        <v>17</v>
      </c>
      <c r="S1612" s="14" t="s">
        <v>17</v>
      </c>
      <c r="X1612" s="14" t="s">
        <v>17</v>
      </c>
      <c r="Y1612" s="14" t="s">
        <v>17</v>
      </c>
      <c r="AD1612" s="14" t="s">
        <v>17</v>
      </c>
    </row>
    <row r="1613" spans="1:30" x14ac:dyDescent="0.2">
      <c r="A1613" t="s">
        <v>143</v>
      </c>
      <c r="B1613" t="s">
        <v>128</v>
      </c>
      <c r="C1613" s="155">
        <v>36445</v>
      </c>
      <c r="D1613" s="155">
        <v>36690</v>
      </c>
      <c r="E1613">
        <v>2000</v>
      </c>
      <c r="F1613">
        <v>3</v>
      </c>
      <c r="G1613">
        <v>14</v>
      </c>
      <c r="H1613">
        <v>34.289039024390242</v>
      </c>
      <c r="I1613" s="3">
        <v>2.4173130989074707</v>
      </c>
      <c r="J1613" s="14" t="s">
        <v>17</v>
      </c>
      <c r="K1613" s="14" t="s">
        <v>17</v>
      </c>
      <c r="L1613" s="14" t="s">
        <v>17</v>
      </c>
      <c r="M1613" s="14" t="s">
        <v>17</v>
      </c>
      <c r="N1613" s="14" t="s">
        <v>17</v>
      </c>
      <c r="O1613" s="14" t="s">
        <v>17</v>
      </c>
      <c r="P1613" s="14" t="s">
        <v>17</v>
      </c>
      <c r="Q1613" s="14" t="s">
        <v>17</v>
      </c>
      <c r="R1613" s="14" t="s">
        <v>17</v>
      </c>
      <c r="S1613" s="14" t="s">
        <v>17</v>
      </c>
      <c r="X1613" s="14" t="s">
        <v>17</v>
      </c>
      <c r="Y1613" s="14" t="s">
        <v>17</v>
      </c>
      <c r="AD1613" s="14" t="s">
        <v>17</v>
      </c>
    </row>
    <row r="1614" spans="1:30" x14ac:dyDescent="0.2">
      <c r="A1614" t="s">
        <v>143</v>
      </c>
      <c r="B1614" t="s">
        <v>128</v>
      </c>
      <c r="C1614" s="155">
        <v>36445</v>
      </c>
      <c r="D1614" s="155">
        <v>36690</v>
      </c>
      <c r="E1614">
        <v>2000</v>
      </c>
      <c r="F1614">
        <v>4</v>
      </c>
      <c r="G1614">
        <v>1</v>
      </c>
      <c r="H1614">
        <v>24.33988780487805</v>
      </c>
      <c r="I1614" s="3">
        <v>2.7324731349945068</v>
      </c>
      <c r="J1614" s="14" t="s">
        <v>17</v>
      </c>
      <c r="K1614" s="14" t="s">
        <v>17</v>
      </c>
      <c r="L1614" s="14" t="s">
        <v>17</v>
      </c>
      <c r="M1614" s="14" t="s">
        <v>17</v>
      </c>
      <c r="N1614" s="14" t="s">
        <v>17</v>
      </c>
      <c r="O1614" s="14" t="s">
        <v>17</v>
      </c>
      <c r="P1614" s="14" t="s">
        <v>17</v>
      </c>
      <c r="Q1614" s="14" t="s">
        <v>17</v>
      </c>
      <c r="R1614" s="14" t="s">
        <v>17</v>
      </c>
      <c r="S1614" s="14" t="s">
        <v>17</v>
      </c>
      <c r="X1614" s="170">
        <v>0.53298999999999996</v>
      </c>
      <c r="Y1614" s="14">
        <v>78</v>
      </c>
      <c r="AD1614" s="14">
        <f t="shared" si="1"/>
        <v>6.8332051282051281E-3</v>
      </c>
    </row>
    <row r="1615" spans="1:30" x14ac:dyDescent="0.2">
      <c r="A1615" t="s">
        <v>143</v>
      </c>
      <c r="B1615" t="s">
        <v>128</v>
      </c>
      <c r="C1615" s="155">
        <v>36445</v>
      </c>
      <c r="D1615" s="155">
        <v>36690</v>
      </c>
      <c r="E1615">
        <v>2000</v>
      </c>
      <c r="F1615">
        <v>4</v>
      </c>
      <c r="G1615">
        <v>2</v>
      </c>
      <c r="H1615">
        <v>33.223058536585363</v>
      </c>
      <c r="I1615" s="3">
        <v>2.4357287883758545</v>
      </c>
      <c r="J1615" s="14" t="s">
        <v>17</v>
      </c>
      <c r="K1615" s="14" t="s">
        <v>17</v>
      </c>
      <c r="L1615" s="14" t="s">
        <v>17</v>
      </c>
      <c r="M1615" s="14" t="s">
        <v>17</v>
      </c>
      <c r="N1615" s="14" t="s">
        <v>17</v>
      </c>
      <c r="O1615" s="14" t="s">
        <v>17</v>
      </c>
      <c r="P1615" s="14" t="s">
        <v>17</v>
      </c>
      <c r="Q1615" s="14" t="s">
        <v>17</v>
      </c>
      <c r="R1615" s="14" t="s">
        <v>17</v>
      </c>
      <c r="S1615" s="14" t="s">
        <v>17</v>
      </c>
      <c r="X1615" s="170">
        <v>0.55822000000000005</v>
      </c>
      <c r="Y1615" s="14">
        <v>78</v>
      </c>
      <c r="AD1615" s="14">
        <f t="shared" si="1"/>
        <v>7.1566666666666671E-3</v>
      </c>
    </row>
    <row r="1616" spans="1:30" x14ac:dyDescent="0.2">
      <c r="A1616" t="s">
        <v>143</v>
      </c>
      <c r="B1616" t="s">
        <v>128</v>
      </c>
      <c r="C1616" s="155">
        <v>36445</v>
      </c>
      <c r="D1616" s="155">
        <v>36690</v>
      </c>
      <c r="E1616">
        <v>2000</v>
      </c>
      <c r="F1616">
        <v>4</v>
      </c>
      <c r="G1616">
        <v>3</v>
      </c>
      <c r="H1616">
        <v>33.756048780487802</v>
      </c>
      <c r="I1616" s="3">
        <v>2.4288938045501709</v>
      </c>
      <c r="J1616" s="14" t="s">
        <v>17</v>
      </c>
      <c r="K1616" s="14" t="s">
        <v>17</v>
      </c>
      <c r="L1616" s="14" t="s">
        <v>17</v>
      </c>
      <c r="M1616" s="14" t="s">
        <v>17</v>
      </c>
      <c r="N1616" s="14" t="s">
        <v>17</v>
      </c>
      <c r="O1616" s="14" t="s">
        <v>17</v>
      </c>
      <c r="P1616" s="14" t="s">
        <v>17</v>
      </c>
      <c r="Q1616" s="14" t="s">
        <v>17</v>
      </c>
      <c r="R1616" s="14" t="s">
        <v>17</v>
      </c>
      <c r="S1616" s="14" t="s">
        <v>17</v>
      </c>
      <c r="X1616" s="170">
        <v>0.73651</v>
      </c>
      <c r="Y1616" s="14">
        <v>78</v>
      </c>
      <c r="AD1616" s="14">
        <f t="shared" si="1"/>
        <v>9.4424358974358972E-3</v>
      </c>
    </row>
    <row r="1617" spans="1:30" x14ac:dyDescent="0.2">
      <c r="A1617" t="s">
        <v>143</v>
      </c>
      <c r="B1617" t="s">
        <v>128</v>
      </c>
      <c r="C1617" s="155">
        <v>36445</v>
      </c>
      <c r="D1617" s="155">
        <v>36690</v>
      </c>
      <c r="E1617">
        <v>2000</v>
      </c>
      <c r="F1617">
        <v>4</v>
      </c>
      <c r="G1617">
        <v>4</v>
      </c>
      <c r="H1617">
        <v>40.507258536585368</v>
      </c>
      <c r="I1617" s="3">
        <v>2.6473257541656494</v>
      </c>
      <c r="J1617" s="14" t="s">
        <v>17</v>
      </c>
      <c r="K1617" s="14" t="s">
        <v>17</v>
      </c>
      <c r="L1617" s="14" t="s">
        <v>17</v>
      </c>
      <c r="M1617" s="14" t="s">
        <v>17</v>
      </c>
      <c r="N1617" s="14" t="s">
        <v>17</v>
      </c>
      <c r="O1617" s="14" t="s">
        <v>17</v>
      </c>
      <c r="P1617" s="14" t="s">
        <v>17</v>
      </c>
      <c r="Q1617" s="14" t="s">
        <v>17</v>
      </c>
      <c r="R1617" s="14" t="s">
        <v>17</v>
      </c>
      <c r="S1617" s="14" t="s">
        <v>17</v>
      </c>
      <c r="X1617" s="170">
        <v>0.81089999999999995</v>
      </c>
      <c r="Y1617" s="14">
        <v>78</v>
      </c>
      <c r="AD1617" s="14">
        <f t="shared" si="1"/>
        <v>1.0396153846153845E-2</v>
      </c>
    </row>
    <row r="1618" spans="1:30" x14ac:dyDescent="0.2">
      <c r="A1618" t="s">
        <v>143</v>
      </c>
      <c r="B1618" t="s">
        <v>128</v>
      </c>
      <c r="C1618" s="155">
        <v>36445</v>
      </c>
      <c r="D1618" s="155">
        <v>36690</v>
      </c>
      <c r="E1618">
        <v>2000</v>
      </c>
      <c r="F1618">
        <v>4</v>
      </c>
      <c r="G1618">
        <v>5</v>
      </c>
      <c r="H1618">
        <v>47.258468292682927</v>
      </c>
      <c r="I1618" s="3">
        <v>2.1618285179138184</v>
      </c>
      <c r="J1618" s="14" t="s">
        <v>17</v>
      </c>
      <c r="K1618" s="14" t="s">
        <v>17</v>
      </c>
      <c r="L1618" s="14" t="s">
        <v>17</v>
      </c>
      <c r="M1618" s="14" t="s">
        <v>17</v>
      </c>
      <c r="N1618" s="14" t="s">
        <v>17</v>
      </c>
      <c r="O1618" s="14" t="s">
        <v>17</v>
      </c>
      <c r="P1618" s="14" t="s">
        <v>17</v>
      </c>
      <c r="Q1618" s="14" t="s">
        <v>17</v>
      </c>
      <c r="R1618" s="14" t="s">
        <v>17</v>
      </c>
      <c r="S1618" s="14" t="s">
        <v>17</v>
      </c>
      <c r="X1618" s="170">
        <v>0.83977000000000002</v>
      </c>
      <c r="Y1618" s="14">
        <v>78</v>
      </c>
      <c r="AD1618" s="14">
        <f t="shared" si="1"/>
        <v>1.0766282051282052E-2</v>
      </c>
    </row>
    <row r="1619" spans="1:30" x14ac:dyDescent="0.2">
      <c r="A1619" t="s">
        <v>143</v>
      </c>
      <c r="B1619" t="s">
        <v>128</v>
      </c>
      <c r="C1619" s="155">
        <v>36445</v>
      </c>
      <c r="D1619" s="155">
        <v>36690</v>
      </c>
      <c r="E1619">
        <v>2000</v>
      </c>
      <c r="F1619">
        <v>4</v>
      </c>
      <c r="G1619">
        <v>6</v>
      </c>
      <c r="H1619">
        <v>42.639219512195119</v>
      </c>
      <c r="I1619" s="3">
        <v>2.8021440505981445</v>
      </c>
      <c r="J1619" s="14" t="s">
        <v>17</v>
      </c>
      <c r="K1619" s="14" t="s">
        <v>17</v>
      </c>
      <c r="L1619" s="14" t="s">
        <v>17</v>
      </c>
      <c r="M1619" s="14" t="s">
        <v>17</v>
      </c>
      <c r="N1619" s="14" t="s">
        <v>17</v>
      </c>
      <c r="O1619" s="14" t="s">
        <v>17</v>
      </c>
      <c r="P1619" s="14" t="s">
        <v>17</v>
      </c>
      <c r="Q1619" s="14" t="s">
        <v>17</v>
      </c>
      <c r="R1619" s="14" t="s">
        <v>17</v>
      </c>
      <c r="S1619" s="14" t="s">
        <v>17</v>
      </c>
      <c r="X1619" s="170">
        <v>0.87458000000000002</v>
      </c>
      <c r="Y1619" s="14">
        <v>78</v>
      </c>
      <c r="AD1619" s="14">
        <f t="shared" si="1"/>
        <v>1.1212564102564103E-2</v>
      </c>
    </row>
    <row r="1620" spans="1:30" x14ac:dyDescent="0.2">
      <c r="A1620" t="s">
        <v>143</v>
      </c>
      <c r="B1620" t="s">
        <v>128</v>
      </c>
      <c r="C1620" s="155">
        <v>36445</v>
      </c>
      <c r="D1620" s="155">
        <v>36690</v>
      </c>
      <c r="E1620">
        <v>2000</v>
      </c>
      <c r="F1620">
        <v>4</v>
      </c>
      <c r="G1620">
        <v>7</v>
      </c>
      <c r="H1620">
        <v>29.492126829268294</v>
      </c>
      <c r="I1620" s="3">
        <v>2.9266200065612793</v>
      </c>
      <c r="J1620" s="14" t="s">
        <v>17</v>
      </c>
      <c r="K1620" s="14" t="s">
        <v>17</v>
      </c>
      <c r="L1620" s="14" t="s">
        <v>17</v>
      </c>
      <c r="M1620" s="14" t="s">
        <v>17</v>
      </c>
      <c r="N1620" s="14" t="s">
        <v>17</v>
      </c>
      <c r="O1620" s="14" t="s">
        <v>17</v>
      </c>
      <c r="P1620" s="14" t="s">
        <v>17</v>
      </c>
      <c r="Q1620" s="14" t="s">
        <v>17</v>
      </c>
      <c r="R1620" s="14" t="s">
        <v>17</v>
      </c>
      <c r="S1620" s="14" t="s">
        <v>17</v>
      </c>
      <c r="X1620" s="170">
        <v>0.89178000000000002</v>
      </c>
      <c r="Y1620" s="14">
        <v>78</v>
      </c>
      <c r="AD1620" s="14">
        <f t="shared" si="1"/>
        <v>1.1433076923076923E-2</v>
      </c>
    </row>
    <row r="1621" spans="1:30" x14ac:dyDescent="0.2">
      <c r="A1621" t="s">
        <v>143</v>
      </c>
      <c r="B1621" t="s">
        <v>128</v>
      </c>
      <c r="C1621" s="155">
        <v>36445</v>
      </c>
      <c r="D1621" s="155">
        <v>36690</v>
      </c>
      <c r="E1621">
        <v>2000</v>
      </c>
      <c r="F1621">
        <v>4</v>
      </c>
      <c r="G1621">
        <v>8</v>
      </c>
      <c r="H1621">
        <v>45.481834146341463</v>
      </c>
      <c r="I1621" s="3">
        <v>2.4059741497039795</v>
      </c>
      <c r="J1621" s="14" t="s">
        <v>17</v>
      </c>
      <c r="K1621" s="14" t="s">
        <v>17</v>
      </c>
      <c r="L1621" s="14" t="s">
        <v>17</v>
      </c>
      <c r="M1621" s="14" t="s">
        <v>17</v>
      </c>
      <c r="N1621" s="14" t="s">
        <v>17</v>
      </c>
      <c r="O1621" s="14" t="s">
        <v>17</v>
      </c>
      <c r="P1621" s="14" t="s">
        <v>17</v>
      </c>
      <c r="Q1621" s="14" t="s">
        <v>17</v>
      </c>
      <c r="R1621" s="14" t="s">
        <v>17</v>
      </c>
      <c r="S1621" s="14" t="s">
        <v>17</v>
      </c>
      <c r="X1621" s="14" t="s">
        <v>17</v>
      </c>
      <c r="Y1621" s="14" t="s">
        <v>17</v>
      </c>
      <c r="AD1621" s="14" t="s">
        <v>17</v>
      </c>
    </row>
    <row r="1622" spans="1:30" x14ac:dyDescent="0.2">
      <c r="A1622" t="s">
        <v>143</v>
      </c>
      <c r="B1622" t="s">
        <v>128</v>
      </c>
      <c r="C1622" s="155">
        <v>36445</v>
      </c>
      <c r="D1622" s="155">
        <v>36690</v>
      </c>
      <c r="E1622">
        <v>2000</v>
      </c>
      <c r="F1622">
        <v>4</v>
      </c>
      <c r="G1622">
        <v>9</v>
      </c>
      <c r="H1622">
        <v>46.90314146341462</v>
      </c>
      <c r="I1622" s="3">
        <v>2.7134850025177002</v>
      </c>
      <c r="J1622" s="14" t="s">
        <v>17</v>
      </c>
      <c r="K1622" s="14" t="s">
        <v>17</v>
      </c>
      <c r="L1622" s="14" t="s">
        <v>17</v>
      </c>
      <c r="M1622" s="14" t="s">
        <v>17</v>
      </c>
      <c r="N1622" s="14" t="s">
        <v>17</v>
      </c>
      <c r="O1622" s="14" t="s">
        <v>17</v>
      </c>
      <c r="P1622" s="14" t="s">
        <v>17</v>
      </c>
      <c r="Q1622" s="14" t="s">
        <v>17</v>
      </c>
      <c r="R1622" s="14" t="s">
        <v>17</v>
      </c>
      <c r="S1622" s="14" t="s">
        <v>17</v>
      </c>
      <c r="X1622" s="14" t="s">
        <v>17</v>
      </c>
      <c r="Y1622" s="14" t="s">
        <v>17</v>
      </c>
      <c r="AD1622" s="14" t="s">
        <v>17</v>
      </c>
    </row>
    <row r="1623" spans="1:30" x14ac:dyDescent="0.2">
      <c r="A1623" t="s">
        <v>143</v>
      </c>
      <c r="B1623" t="s">
        <v>128</v>
      </c>
      <c r="C1623" s="155">
        <v>36445</v>
      </c>
      <c r="D1623" s="155">
        <v>36690</v>
      </c>
      <c r="E1623">
        <v>2000</v>
      </c>
      <c r="F1623">
        <v>4</v>
      </c>
      <c r="G1623">
        <v>10</v>
      </c>
      <c r="H1623">
        <v>44.948843902439016</v>
      </c>
      <c r="I1623" s="3">
        <v>2.5064237117767334</v>
      </c>
      <c r="J1623" s="14" t="s">
        <v>17</v>
      </c>
      <c r="K1623" s="14" t="s">
        <v>17</v>
      </c>
      <c r="L1623" s="14" t="s">
        <v>17</v>
      </c>
      <c r="M1623" s="14" t="s">
        <v>17</v>
      </c>
      <c r="N1623" s="14" t="s">
        <v>17</v>
      </c>
      <c r="O1623" s="14" t="s">
        <v>17</v>
      </c>
      <c r="P1623" s="14" t="s">
        <v>17</v>
      </c>
      <c r="Q1623" s="14" t="s">
        <v>17</v>
      </c>
      <c r="R1623" s="14" t="s">
        <v>17</v>
      </c>
      <c r="S1623" s="14" t="s">
        <v>17</v>
      </c>
      <c r="X1623" s="14" t="s">
        <v>17</v>
      </c>
      <c r="Y1623" s="14" t="s">
        <v>17</v>
      </c>
      <c r="AD1623" s="14" t="s">
        <v>17</v>
      </c>
    </row>
    <row r="1624" spans="1:30" x14ac:dyDescent="0.2">
      <c r="A1624" t="s">
        <v>143</v>
      </c>
      <c r="B1624" t="s">
        <v>128</v>
      </c>
      <c r="C1624" s="155">
        <v>36445</v>
      </c>
      <c r="D1624" s="155">
        <v>36690</v>
      </c>
      <c r="E1624">
        <v>2000</v>
      </c>
      <c r="F1624">
        <v>4</v>
      </c>
      <c r="G1624">
        <v>11</v>
      </c>
      <c r="H1624">
        <v>43.172209756097566</v>
      </c>
      <c r="I1624" s="3">
        <v>2.5561144351959229</v>
      </c>
      <c r="J1624" s="14" t="s">
        <v>17</v>
      </c>
      <c r="K1624" s="14" t="s">
        <v>17</v>
      </c>
      <c r="L1624" s="14" t="s">
        <v>17</v>
      </c>
      <c r="M1624" s="14" t="s">
        <v>17</v>
      </c>
      <c r="N1624" s="14" t="s">
        <v>17</v>
      </c>
      <c r="O1624" s="14" t="s">
        <v>17</v>
      </c>
      <c r="P1624" s="14" t="s">
        <v>17</v>
      </c>
      <c r="Q1624" s="14" t="s">
        <v>17</v>
      </c>
      <c r="R1624" s="14" t="s">
        <v>17</v>
      </c>
      <c r="S1624" s="14" t="s">
        <v>17</v>
      </c>
      <c r="X1624" s="14" t="s">
        <v>17</v>
      </c>
      <c r="Y1624" s="14" t="s">
        <v>17</v>
      </c>
      <c r="AD1624" s="14" t="s">
        <v>17</v>
      </c>
    </row>
    <row r="1625" spans="1:30" x14ac:dyDescent="0.2">
      <c r="A1625" t="s">
        <v>143</v>
      </c>
      <c r="B1625" t="s">
        <v>128</v>
      </c>
      <c r="C1625" s="155">
        <v>36445</v>
      </c>
      <c r="D1625" s="155">
        <v>36690</v>
      </c>
      <c r="E1625">
        <v>2000</v>
      </c>
      <c r="F1625">
        <v>4</v>
      </c>
      <c r="G1625">
        <v>12</v>
      </c>
      <c r="H1625">
        <v>39.263614634146343</v>
      </c>
      <c r="I1625" s="3">
        <v>2.3942701816558838</v>
      </c>
      <c r="J1625" s="14" t="s">
        <v>17</v>
      </c>
      <c r="K1625" s="14" t="s">
        <v>17</v>
      </c>
      <c r="L1625" s="14" t="s">
        <v>17</v>
      </c>
      <c r="M1625" s="14" t="s">
        <v>17</v>
      </c>
      <c r="N1625" s="14" t="s">
        <v>17</v>
      </c>
      <c r="O1625" s="14" t="s">
        <v>17</v>
      </c>
      <c r="P1625" s="14" t="s">
        <v>17</v>
      </c>
      <c r="Q1625" s="14" t="s">
        <v>17</v>
      </c>
      <c r="R1625" s="14" t="s">
        <v>17</v>
      </c>
      <c r="S1625" s="14" t="s">
        <v>17</v>
      </c>
      <c r="X1625" s="14" t="s">
        <v>17</v>
      </c>
      <c r="Y1625" s="14" t="s">
        <v>17</v>
      </c>
      <c r="AD1625" s="14" t="s">
        <v>17</v>
      </c>
    </row>
    <row r="1626" spans="1:30" x14ac:dyDescent="0.2">
      <c r="A1626" t="s">
        <v>143</v>
      </c>
      <c r="B1626" t="s">
        <v>128</v>
      </c>
      <c r="C1626" s="155">
        <v>36445</v>
      </c>
      <c r="D1626" s="155">
        <v>36690</v>
      </c>
      <c r="E1626">
        <v>2000</v>
      </c>
      <c r="F1626">
        <v>4</v>
      </c>
      <c r="G1626">
        <v>13</v>
      </c>
      <c r="H1626">
        <v>38.55296097560975</v>
      </c>
      <c r="I1626" s="3">
        <v>2.9157044887542725</v>
      </c>
      <c r="J1626" s="14" t="s">
        <v>17</v>
      </c>
      <c r="K1626" s="14" t="s">
        <v>17</v>
      </c>
      <c r="L1626" s="14" t="s">
        <v>17</v>
      </c>
      <c r="M1626" s="14" t="s">
        <v>17</v>
      </c>
      <c r="N1626" s="14" t="s">
        <v>17</v>
      </c>
      <c r="O1626" s="14" t="s">
        <v>17</v>
      </c>
      <c r="P1626" s="14" t="s">
        <v>17</v>
      </c>
      <c r="Q1626" s="14" t="s">
        <v>17</v>
      </c>
      <c r="R1626" s="14" t="s">
        <v>17</v>
      </c>
      <c r="S1626" s="14" t="s">
        <v>17</v>
      </c>
      <c r="X1626" s="14" t="s">
        <v>17</v>
      </c>
      <c r="Y1626" s="14" t="s">
        <v>17</v>
      </c>
      <c r="AD1626" s="14" t="s">
        <v>17</v>
      </c>
    </row>
    <row r="1627" spans="1:30" x14ac:dyDescent="0.2">
      <c r="A1627" t="s">
        <v>143</v>
      </c>
      <c r="B1627" t="s">
        <v>128</v>
      </c>
      <c r="C1627" s="155">
        <v>36445</v>
      </c>
      <c r="D1627" s="155">
        <v>36690</v>
      </c>
      <c r="E1627">
        <v>2000</v>
      </c>
      <c r="F1627">
        <v>4</v>
      </c>
      <c r="G1627">
        <v>14</v>
      </c>
      <c r="H1627">
        <v>45.481834146341463</v>
      </c>
      <c r="I1627" s="3">
        <v>2.699784517288208</v>
      </c>
      <c r="J1627" s="14" t="s">
        <v>17</v>
      </c>
      <c r="K1627" s="14" t="s">
        <v>17</v>
      </c>
      <c r="L1627" s="14" t="s">
        <v>17</v>
      </c>
      <c r="M1627" s="14" t="s">
        <v>17</v>
      </c>
      <c r="N1627" s="14" t="s">
        <v>17</v>
      </c>
      <c r="O1627" s="14" t="s">
        <v>17</v>
      </c>
      <c r="P1627" s="14" t="s">
        <v>17</v>
      </c>
      <c r="Q1627" s="14" t="s">
        <v>17</v>
      </c>
      <c r="R1627" s="14" t="s">
        <v>17</v>
      </c>
      <c r="S1627" s="14" t="s">
        <v>17</v>
      </c>
      <c r="X1627" s="14" t="s">
        <v>17</v>
      </c>
      <c r="Y1627" s="14" t="s">
        <v>17</v>
      </c>
      <c r="AD1627" s="14" t="s">
        <v>17</v>
      </c>
    </row>
    <row r="1628" spans="1:30" x14ac:dyDescent="0.2">
      <c r="A1628" t="s">
        <v>143</v>
      </c>
      <c r="B1628" t="s">
        <v>128</v>
      </c>
      <c r="C1628" s="137" t="s">
        <v>17</v>
      </c>
      <c r="D1628" s="155">
        <v>37057</v>
      </c>
      <c r="E1628">
        <v>2001</v>
      </c>
      <c r="F1628">
        <v>1</v>
      </c>
      <c r="G1628">
        <v>1</v>
      </c>
      <c r="H1628">
        <v>19.883221707317073</v>
      </c>
      <c r="I1628">
        <v>1.7824994325637817</v>
      </c>
      <c r="J1628" s="14" t="s">
        <v>17</v>
      </c>
      <c r="K1628" s="14" t="s">
        <v>17</v>
      </c>
      <c r="L1628" s="14" t="s">
        <v>17</v>
      </c>
      <c r="M1628" s="14" t="s">
        <v>17</v>
      </c>
      <c r="N1628" s="14" t="s">
        <v>17</v>
      </c>
      <c r="O1628" s="14" t="s">
        <v>17</v>
      </c>
      <c r="P1628" s="14" t="s">
        <v>17</v>
      </c>
      <c r="Q1628" s="14" t="s">
        <v>17</v>
      </c>
      <c r="R1628" s="14" t="s">
        <v>17</v>
      </c>
      <c r="S1628" s="14" t="s">
        <v>17</v>
      </c>
      <c r="X1628" s="166">
        <v>0.19869999999999999</v>
      </c>
      <c r="Y1628" s="14">
        <v>55</v>
      </c>
      <c r="AD1628" s="14">
        <f t="shared" si="1"/>
        <v>3.6127272727272727E-3</v>
      </c>
    </row>
    <row r="1629" spans="1:30" x14ac:dyDescent="0.2">
      <c r="A1629" t="s">
        <v>143</v>
      </c>
      <c r="B1629" t="s">
        <v>128</v>
      </c>
      <c r="C1629" s="137" t="s">
        <v>17</v>
      </c>
      <c r="D1629" s="155">
        <v>37057</v>
      </c>
      <c r="E1629">
        <v>2001</v>
      </c>
      <c r="F1629">
        <v>1</v>
      </c>
      <c r="G1629">
        <v>2</v>
      </c>
      <c r="H1629">
        <v>21.87656390243902</v>
      </c>
      <c r="I1629">
        <v>1.7587274312973022</v>
      </c>
      <c r="J1629" s="14" t="s">
        <v>17</v>
      </c>
      <c r="K1629" s="14" t="s">
        <v>17</v>
      </c>
      <c r="L1629" s="14" t="s">
        <v>17</v>
      </c>
      <c r="M1629" s="14" t="s">
        <v>17</v>
      </c>
      <c r="N1629" s="14" t="s">
        <v>17</v>
      </c>
      <c r="O1629" s="14" t="s">
        <v>17</v>
      </c>
      <c r="P1629" s="14" t="s">
        <v>17</v>
      </c>
      <c r="Q1629" s="14" t="s">
        <v>17</v>
      </c>
      <c r="R1629" s="14" t="s">
        <v>17</v>
      </c>
      <c r="S1629" s="14" t="s">
        <v>17</v>
      </c>
      <c r="X1629" s="167">
        <v>0.27033000000000001</v>
      </c>
      <c r="Y1629" s="14">
        <v>55</v>
      </c>
      <c r="AD1629" s="14">
        <f t="shared" si="1"/>
        <v>4.9150909090909098E-3</v>
      </c>
    </row>
    <row r="1630" spans="1:30" x14ac:dyDescent="0.2">
      <c r="A1630" t="s">
        <v>143</v>
      </c>
      <c r="B1630" t="s">
        <v>128</v>
      </c>
      <c r="C1630" s="137" t="s">
        <v>17</v>
      </c>
      <c r="D1630" s="155">
        <v>37057</v>
      </c>
      <c r="E1630">
        <v>2001</v>
      </c>
      <c r="F1630">
        <v>1</v>
      </c>
      <c r="G1630">
        <v>3</v>
      </c>
      <c r="H1630">
        <v>28.553402926829278</v>
      </c>
      <c r="I1630" s="4">
        <v>2.3739864826202393</v>
      </c>
      <c r="J1630" s="14" t="s">
        <v>17</v>
      </c>
      <c r="K1630" s="14" t="s">
        <v>17</v>
      </c>
      <c r="L1630" s="14" t="s">
        <v>17</v>
      </c>
      <c r="M1630" s="14" t="s">
        <v>17</v>
      </c>
      <c r="N1630" s="14" t="s">
        <v>17</v>
      </c>
      <c r="O1630" s="14" t="s">
        <v>17</v>
      </c>
      <c r="P1630" s="14" t="s">
        <v>17</v>
      </c>
      <c r="Q1630" s="14" t="s">
        <v>17</v>
      </c>
      <c r="R1630" s="14" t="s">
        <v>17</v>
      </c>
      <c r="S1630" s="14" t="s">
        <v>17</v>
      </c>
      <c r="X1630" s="167">
        <v>0.30431000000000002</v>
      </c>
      <c r="Y1630" s="14">
        <v>55</v>
      </c>
      <c r="AD1630" s="14">
        <f t="shared" si="1"/>
        <v>5.5329090909090909E-3</v>
      </c>
    </row>
    <row r="1631" spans="1:30" x14ac:dyDescent="0.2">
      <c r="A1631" t="s">
        <v>143</v>
      </c>
      <c r="B1631" t="s">
        <v>128</v>
      </c>
      <c r="C1631" s="137" t="s">
        <v>17</v>
      </c>
      <c r="D1631" s="155">
        <v>37057</v>
      </c>
      <c r="E1631">
        <v>2001</v>
      </c>
      <c r="F1631">
        <v>1</v>
      </c>
      <c r="G1631">
        <v>4</v>
      </c>
      <c r="H1631">
        <v>35.570901219512194</v>
      </c>
      <c r="I1631" s="4">
        <v>2.3523025512695312</v>
      </c>
      <c r="J1631" s="14" t="s">
        <v>17</v>
      </c>
      <c r="K1631" s="14" t="s">
        <v>17</v>
      </c>
      <c r="L1631" s="14" t="s">
        <v>17</v>
      </c>
      <c r="M1631" s="14" t="s">
        <v>17</v>
      </c>
      <c r="N1631" s="14" t="s">
        <v>17</v>
      </c>
      <c r="O1631" s="14" t="s">
        <v>17</v>
      </c>
      <c r="P1631" s="14" t="s">
        <v>17</v>
      </c>
      <c r="Q1631" s="14" t="s">
        <v>17</v>
      </c>
      <c r="R1631" s="14" t="s">
        <v>17</v>
      </c>
      <c r="S1631" s="14" t="s">
        <v>17</v>
      </c>
      <c r="X1631" s="167">
        <v>0.4204</v>
      </c>
      <c r="Y1631" s="14">
        <v>55</v>
      </c>
      <c r="AD1631" s="14">
        <f t="shared" si="1"/>
        <v>7.6436363636363637E-3</v>
      </c>
    </row>
    <row r="1632" spans="1:30" x14ac:dyDescent="0.2">
      <c r="A1632" t="s">
        <v>143</v>
      </c>
      <c r="B1632" t="s">
        <v>128</v>
      </c>
      <c r="C1632" s="137" t="s">
        <v>17</v>
      </c>
      <c r="D1632" s="155">
        <v>37057</v>
      </c>
      <c r="E1632">
        <v>2001</v>
      </c>
      <c r="F1632">
        <v>1</v>
      </c>
      <c r="G1632">
        <v>5</v>
      </c>
      <c r="H1632">
        <v>25.629393658536582</v>
      </c>
      <c r="I1632" s="4">
        <v>2.5509121417999268</v>
      </c>
      <c r="J1632" s="14" t="s">
        <v>17</v>
      </c>
      <c r="K1632" s="14" t="s">
        <v>17</v>
      </c>
      <c r="L1632" s="14" t="s">
        <v>17</v>
      </c>
      <c r="M1632" s="14" t="s">
        <v>17</v>
      </c>
      <c r="N1632" s="14" t="s">
        <v>17</v>
      </c>
      <c r="O1632" s="14" t="s">
        <v>17</v>
      </c>
      <c r="P1632" s="14" t="s">
        <v>17</v>
      </c>
      <c r="Q1632" s="14" t="s">
        <v>17</v>
      </c>
      <c r="R1632" s="14" t="s">
        <v>17</v>
      </c>
      <c r="S1632" s="14" t="s">
        <v>17</v>
      </c>
      <c r="X1632" s="167">
        <v>0.29605999999999999</v>
      </c>
      <c r="Y1632" s="14">
        <v>55</v>
      </c>
      <c r="AD1632" s="14">
        <f t="shared" si="1"/>
        <v>5.382909090909091E-3</v>
      </c>
    </row>
    <row r="1633" spans="1:30" x14ac:dyDescent="0.2">
      <c r="A1633" t="s">
        <v>143</v>
      </c>
      <c r="B1633" t="s">
        <v>128</v>
      </c>
      <c r="C1633" s="137" t="s">
        <v>17</v>
      </c>
      <c r="D1633" s="155">
        <v>37057</v>
      </c>
      <c r="E1633">
        <v>2001</v>
      </c>
      <c r="F1633">
        <v>1</v>
      </c>
      <c r="G1633">
        <v>6</v>
      </c>
      <c r="H1633">
        <v>31.201000975609755</v>
      </c>
      <c r="I1633" s="4">
        <v>2.5631973743438721</v>
      </c>
      <c r="J1633" s="14" t="s">
        <v>17</v>
      </c>
      <c r="K1633" s="14" t="s">
        <v>17</v>
      </c>
      <c r="L1633" s="14" t="s">
        <v>17</v>
      </c>
      <c r="M1633" s="14" t="s">
        <v>17</v>
      </c>
      <c r="N1633" s="14" t="s">
        <v>17</v>
      </c>
      <c r="O1633" s="14" t="s">
        <v>17</v>
      </c>
      <c r="P1633" s="14" t="s">
        <v>17</v>
      </c>
      <c r="Q1633" s="14" t="s">
        <v>17</v>
      </c>
      <c r="R1633" s="14" t="s">
        <v>17</v>
      </c>
      <c r="S1633" s="14" t="s">
        <v>17</v>
      </c>
      <c r="X1633" s="167">
        <v>0.42513000000000001</v>
      </c>
      <c r="Y1633" s="14">
        <v>55</v>
      </c>
      <c r="AD1633" s="14">
        <f t="shared" si="1"/>
        <v>7.7296363636363639E-3</v>
      </c>
    </row>
    <row r="1634" spans="1:30" x14ac:dyDescent="0.2">
      <c r="A1634" t="s">
        <v>143</v>
      </c>
      <c r="B1634" t="s">
        <v>128</v>
      </c>
      <c r="C1634" s="137" t="s">
        <v>17</v>
      </c>
      <c r="D1634" s="155">
        <v>37057</v>
      </c>
      <c r="E1634">
        <v>2001</v>
      </c>
      <c r="F1634">
        <v>1</v>
      </c>
      <c r="G1634">
        <v>7</v>
      </c>
      <c r="H1634">
        <v>27.909476341463414</v>
      </c>
      <c r="I1634" s="4">
        <v>2.481614351272583</v>
      </c>
      <c r="J1634" s="14" t="s">
        <v>17</v>
      </c>
      <c r="K1634" s="14" t="s">
        <v>17</v>
      </c>
      <c r="L1634" s="14" t="s">
        <v>17</v>
      </c>
      <c r="M1634" s="14" t="s">
        <v>17</v>
      </c>
      <c r="N1634" s="14" t="s">
        <v>17</v>
      </c>
      <c r="O1634" s="14" t="s">
        <v>17</v>
      </c>
      <c r="P1634" s="14" t="s">
        <v>17</v>
      </c>
      <c r="Q1634" s="14" t="s">
        <v>17</v>
      </c>
      <c r="R1634" s="14" t="s">
        <v>17</v>
      </c>
      <c r="S1634" s="14" t="s">
        <v>17</v>
      </c>
      <c r="X1634" s="167">
        <v>0.36501</v>
      </c>
      <c r="Y1634" s="14">
        <v>55</v>
      </c>
      <c r="AD1634" s="14">
        <f t="shared" si="1"/>
        <v>6.6365454545454549E-3</v>
      </c>
    </row>
    <row r="1635" spans="1:30" x14ac:dyDescent="0.2">
      <c r="A1635" t="s">
        <v>143</v>
      </c>
      <c r="B1635" t="s">
        <v>128</v>
      </c>
      <c r="C1635" s="137" t="s">
        <v>17</v>
      </c>
      <c r="D1635" s="155">
        <v>37057</v>
      </c>
      <c r="E1635">
        <v>2001</v>
      </c>
      <c r="F1635">
        <v>1</v>
      </c>
      <c r="G1635">
        <v>8</v>
      </c>
      <c r="H1635">
        <v>19.838392682926827</v>
      </c>
      <c r="I1635">
        <v>2.3476989269256592</v>
      </c>
      <c r="J1635" s="14" t="s">
        <v>17</v>
      </c>
      <c r="K1635" s="14" t="s">
        <v>17</v>
      </c>
      <c r="L1635" s="14" t="s">
        <v>17</v>
      </c>
      <c r="M1635" s="14" t="s">
        <v>17</v>
      </c>
      <c r="N1635" s="14" t="s">
        <v>17</v>
      </c>
      <c r="O1635" s="14" t="s">
        <v>17</v>
      </c>
      <c r="P1635" s="14" t="s">
        <v>17</v>
      </c>
      <c r="Q1635" s="14" t="s">
        <v>17</v>
      </c>
      <c r="R1635" s="14" t="s">
        <v>17</v>
      </c>
      <c r="S1635" s="14" t="s">
        <v>17</v>
      </c>
      <c r="X1635" s="14" t="s">
        <v>17</v>
      </c>
      <c r="Y1635" s="14" t="s">
        <v>17</v>
      </c>
      <c r="AD1635" s="14" t="s">
        <v>17</v>
      </c>
    </row>
    <row r="1636" spans="1:30" x14ac:dyDescent="0.2">
      <c r="A1636" t="s">
        <v>143</v>
      </c>
      <c r="B1636" t="s">
        <v>128</v>
      </c>
      <c r="C1636" s="137" t="s">
        <v>17</v>
      </c>
      <c r="D1636" s="155">
        <v>37057</v>
      </c>
      <c r="E1636">
        <v>2001</v>
      </c>
      <c r="F1636">
        <v>1</v>
      </c>
      <c r="G1636">
        <v>9</v>
      </c>
      <c r="H1636">
        <v>28.347230731707313</v>
      </c>
      <c r="I1636">
        <v>2.4527723789215088</v>
      </c>
      <c r="J1636" s="14" t="s">
        <v>17</v>
      </c>
      <c r="K1636" s="14" t="s">
        <v>17</v>
      </c>
      <c r="L1636" s="14" t="s">
        <v>17</v>
      </c>
      <c r="M1636" s="14" t="s">
        <v>17</v>
      </c>
      <c r="N1636" s="14" t="s">
        <v>17</v>
      </c>
      <c r="O1636" s="14" t="s">
        <v>17</v>
      </c>
      <c r="P1636" s="14" t="s">
        <v>17</v>
      </c>
      <c r="Q1636" s="14" t="s">
        <v>17</v>
      </c>
      <c r="R1636" s="14" t="s">
        <v>17</v>
      </c>
      <c r="S1636" s="14" t="s">
        <v>17</v>
      </c>
      <c r="X1636" s="14" t="s">
        <v>17</v>
      </c>
      <c r="Y1636" s="14" t="s">
        <v>17</v>
      </c>
      <c r="AD1636" s="14" t="s">
        <v>17</v>
      </c>
    </row>
    <row r="1637" spans="1:30" x14ac:dyDescent="0.2">
      <c r="A1637" t="s">
        <v>143</v>
      </c>
      <c r="B1637" t="s">
        <v>128</v>
      </c>
      <c r="C1637" s="137" t="s">
        <v>17</v>
      </c>
      <c r="D1637" s="155">
        <v>37057</v>
      </c>
      <c r="E1637">
        <v>2001</v>
      </c>
      <c r="F1637">
        <v>1</v>
      </c>
      <c r="G1637">
        <v>10</v>
      </c>
      <c r="H1637">
        <v>32.425639024390243</v>
      </c>
      <c r="I1637">
        <v>2.1689982414245605</v>
      </c>
      <c r="J1637" s="14" t="s">
        <v>17</v>
      </c>
      <c r="K1637" s="14" t="s">
        <v>17</v>
      </c>
      <c r="L1637" s="14" t="s">
        <v>17</v>
      </c>
      <c r="M1637" s="14" t="s">
        <v>17</v>
      </c>
      <c r="N1637" s="14" t="s">
        <v>17</v>
      </c>
      <c r="O1637" s="14" t="s">
        <v>17</v>
      </c>
      <c r="P1637" s="14" t="s">
        <v>17</v>
      </c>
      <c r="Q1637" s="14" t="s">
        <v>17</v>
      </c>
      <c r="R1637" s="14" t="s">
        <v>17</v>
      </c>
      <c r="S1637" s="14" t="s">
        <v>17</v>
      </c>
      <c r="X1637" s="14" t="s">
        <v>17</v>
      </c>
      <c r="Y1637" s="14" t="s">
        <v>17</v>
      </c>
      <c r="AD1637" s="14" t="s">
        <v>17</v>
      </c>
    </row>
    <row r="1638" spans="1:30" x14ac:dyDescent="0.2">
      <c r="A1638" t="s">
        <v>143</v>
      </c>
      <c r="B1638" t="s">
        <v>128</v>
      </c>
      <c r="C1638" s="137" t="s">
        <v>17</v>
      </c>
      <c r="D1638" s="155">
        <v>37057</v>
      </c>
      <c r="E1638">
        <v>2001</v>
      </c>
      <c r="F1638">
        <v>1</v>
      </c>
      <c r="G1638">
        <v>11</v>
      </c>
      <c r="H1638">
        <v>37.237012195121949</v>
      </c>
      <c r="I1638">
        <v>2.2065331935882568</v>
      </c>
      <c r="J1638" s="14" t="s">
        <v>17</v>
      </c>
      <c r="K1638" s="14" t="s">
        <v>17</v>
      </c>
      <c r="L1638" s="14" t="s">
        <v>17</v>
      </c>
      <c r="M1638" s="14" t="s">
        <v>17</v>
      </c>
      <c r="N1638" s="14" t="s">
        <v>17</v>
      </c>
      <c r="O1638" s="14" t="s">
        <v>17</v>
      </c>
      <c r="P1638" s="14" t="s">
        <v>17</v>
      </c>
      <c r="Q1638" s="14" t="s">
        <v>17</v>
      </c>
      <c r="R1638" s="14" t="s">
        <v>17</v>
      </c>
      <c r="S1638" s="14" t="s">
        <v>17</v>
      </c>
      <c r="X1638" s="14" t="s">
        <v>17</v>
      </c>
      <c r="Y1638" s="14" t="s">
        <v>17</v>
      </c>
      <c r="AD1638" s="14" t="s">
        <v>17</v>
      </c>
    </row>
    <row r="1639" spans="1:30" x14ac:dyDescent="0.2">
      <c r="A1639" t="s">
        <v>143</v>
      </c>
      <c r="B1639" t="s">
        <v>128</v>
      </c>
      <c r="C1639" s="137" t="s">
        <v>17</v>
      </c>
      <c r="D1639" s="155">
        <v>37057</v>
      </c>
      <c r="E1639">
        <v>2001</v>
      </c>
      <c r="F1639">
        <v>1</v>
      </c>
      <c r="G1639">
        <v>12</v>
      </c>
      <c r="H1639">
        <v>29.996195121951214</v>
      </c>
      <c r="I1639">
        <v>2.3121898174285889</v>
      </c>
      <c r="J1639" s="14" t="s">
        <v>17</v>
      </c>
      <c r="K1639" s="14" t="s">
        <v>17</v>
      </c>
      <c r="L1639" s="14" t="s">
        <v>17</v>
      </c>
      <c r="M1639" s="14" t="s">
        <v>17</v>
      </c>
      <c r="N1639" s="14" t="s">
        <v>17</v>
      </c>
      <c r="O1639" s="14" t="s">
        <v>17</v>
      </c>
      <c r="P1639" s="14" t="s">
        <v>17</v>
      </c>
      <c r="Q1639" s="14" t="s">
        <v>17</v>
      </c>
      <c r="R1639" s="14" t="s">
        <v>17</v>
      </c>
      <c r="S1639" s="14" t="s">
        <v>17</v>
      </c>
      <c r="X1639" s="14" t="s">
        <v>17</v>
      </c>
      <c r="Y1639" s="14" t="s">
        <v>17</v>
      </c>
      <c r="AD1639" s="14" t="s">
        <v>17</v>
      </c>
    </row>
    <row r="1640" spans="1:30" x14ac:dyDescent="0.2">
      <c r="A1640" t="s">
        <v>143</v>
      </c>
      <c r="B1640" t="s">
        <v>128</v>
      </c>
      <c r="C1640" s="137" t="s">
        <v>17</v>
      </c>
      <c r="D1640" s="155">
        <v>37057</v>
      </c>
      <c r="E1640">
        <v>2001</v>
      </c>
      <c r="F1640">
        <v>1</v>
      </c>
      <c r="G1640">
        <v>13</v>
      </c>
      <c r="H1640">
        <v>36.221851707317079</v>
      </c>
      <c r="I1640">
        <v>2.2989346981048584</v>
      </c>
      <c r="J1640" s="14" t="s">
        <v>17</v>
      </c>
      <c r="K1640" s="14" t="s">
        <v>17</v>
      </c>
      <c r="L1640" s="14" t="s">
        <v>17</v>
      </c>
      <c r="M1640" s="14" t="s">
        <v>17</v>
      </c>
      <c r="N1640" s="14" t="s">
        <v>17</v>
      </c>
      <c r="O1640" s="14" t="s">
        <v>17</v>
      </c>
      <c r="P1640" s="14" t="s">
        <v>17</v>
      </c>
      <c r="Q1640" s="14" t="s">
        <v>17</v>
      </c>
      <c r="R1640" s="14" t="s">
        <v>17</v>
      </c>
      <c r="S1640" s="14" t="s">
        <v>17</v>
      </c>
      <c r="X1640" s="14" t="s">
        <v>17</v>
      </c>
      <c r="Y1640" s="14" t="s">
        <v>17</v>
      </c>
      <c r="AD1640" s="14" t="s">
        <v>17</v>
      </c>
    </row>
    <row r="1641" spans="1:30" x14ac:dyDescent="0.2">
      <c r="A1641" t="s">
        <v>143</v>
      </c>
      <c r="B1641" t="s">
        <v>128</v>
      </c>
      <c r="C1641" s="137" t="s">
        <v>17</v>
      </c>
      <c r="D1641" s="155">
        <v>37057</v>
      </c>
      <c r="E1641">
        <v>2001</v>
      </c>
      <c r="F1641">
        <v>1</v>
      </c>
      <c r="G1641">
        <v>14</v>
      </c>
      <c r="H1641">
        <v>30.624214634146334</v>
      </c>
      <c r="I1641">
        <v>2.1271746158599854</v>
      </c>
      <c r="J1641" s="14" t="s">
        <v>17</v>
      </c>
      <c r="K1641" s="14" t="s">
        <v>17</v>
      </c>
      <c r="L1641" s="14" t="s">
        <v>17</v>
      </c>
      <c r="M1641" s="14" t="s">
        <v>17</v>
      </c>
      <c r="N1641" s="14" t="s">
        <v>17</v>
      </c>
      <c r="O1641" s="14" t="s">
        <v>17</v>
      </c>
      <c r="P1641" s="14" t="s">
        <v>17</v>
      </c>
      <c r="Q1641" s="14" t="s">
        <v>17</v>
      </c>
      <c r="R1641" s="14" t="s">
        <v>17</v>
      </c>
      <c r="S1641" s="14" t="s">
        <v>17</v>
      </c>
      <c r="X1641" s="14" t="s">
        <v>17</v>
      </c>
      <c r="Y1641" s="14" t="s">
        <v>17</v>
      </c>
      <c r="AD1641" s="14" t="s">
        <v>17</v>
      </c>
    </row>
    <row r="1642" spans="1:30" x14ac:dyDescent="0.2">
      <c r="A1642" t="s">
        <v>143</v>
      </c>
      <c r="B1642" t="s">
        <v>128</v>
      </c>
      <c r="C1642" s="137" t="s">
        <v>17</v>
      </c>
      <c r="D1642" s="155">
        <v>37057</v>
      </c>
      <c r="E1642">
        <v>2001</v>
      </c>
      <c r="F1642">
        <v>2</v>
      </c>
      <c r="G1642">
        <v>1</v>
      </c>
      <c r="H1642">
        <v>18.893264634146341</v>
      </c>
      <c r="I1642">
        <v>1.9059998989105225</v>
      </c>
      <c r="J1642" s="14" t="s">
        <v>17</v>
      </c>
      <c r="K1642" s="14" t="s">
        <v>17</v>
      </c>
      <c r="L1642" s="14" t="s">
        <v>17</v>
      </c>
      <c r="M1642" s="14" t="s">
        <v>17</v>
      </c>
      <c r="N1642" s="14" t="s">
        <v>17</v>
      </c>
      <c r="O1642" s="14" t="s">
        <v>17</v>
      </c>
      <c r="P1642" s="14" t="s">
        <v>17</v>
      </c>
      <c r="Q1642" s="14" t="s">
        <v>17</v>
      </c>
      <c r="R1642" s="14" t="s">
        <v>17</v>
      </c>
      <c r="S1642" s="14" t="s">
        <v>17</v>
      </c>
      <c r="X1642" s="167">
        <v>0.21876000000000001</v>
      </c>
      <c r="Y1642" s="14">
        <v>55</v>
      </c>
      <c r="AD1642" s="14">
        <f t="shared" si="1"/>
        <v>3.9774545454545453E-3</v>
      </c>
    </row>
    <row r="1643" spans="1:30" x14ac:dyDescent="0.2">
      <c r="A1643" t="s">
        <v>143</v>
      </c>
      <c r="B1643" t="s">
        <v>128</v>
      </c>
      <c r="C1643" s="137" t="s">
        <v>17</v>
      </c>
      <c r="D1643" s="155">
        <v>37057</v>
      </c>
      <c r="E1643">
        <v>2001</v>
      </c>
      <c r="F1643">
        <v>2</v>
      </c>
      <c r="G1643">
        <v>2</v>
      </c>
      <c r="H1643">
        <v>29.814399999999996</v>
      </c>
      <c r="I1643">
        <v>1.9390844106674194</v>
      </c>
      <c r="J1643" s="14" t="s">
        <v>17</v>
      </c>
      <c r="K1643" s="14" t="s">
        <v>17</v>
      </c>
      <c r="L1643" s="14" t="s">
        <v>17</v>
      </c>
      <c r="M1643" s="14" t="s">
        <v>17</v>
      </c>
      <c r="N1643" s="14" t="s">
        <v>17</v>
      </c>
      <c r="O1643" s="14" t="s">
        <v>17</v>
      </c>
      <c r="P1643" s="14" t="s">
        <v>17</v>
      </c>
      <c r="Q1643" s="14" t="s">
        <v>17</v>
      </c>
      <c r="R1643" s="14" t="s">
        <v>17</v>
      </c>
      <c r="S1643" s="14" t="s">
        <v>17</v>
      </c>
      <c r="X1643" s="167">
        <v>0.42808000000000002</v>
      </c>
      <c r="Y1643" s="14">
        <v>55</v>
      </c>
      <c r="AD1643" s="14">
        <f t="shared" si="1"/>
        <v>7.7832727272727272E-3</v>
      </c>
    </row>
    <row r="1644" spans="1:30" x14ac:dyDescent="0.2">
      <c r="A1644" t="s">
        <v>143</v>
      </c>
      <c r="B1644" t="s">
        <v>128</v>
      </c>
      <c r="C1644" s="137" t="s">
        <v>17</v>
      </c>
      <c r="D1644" s="155">
        <v>37057</v>
      </c>
      <c r="E1644">
        <v>2001</v>
      </c>
      <c r="F1644">
        <v>2</v>
      </c>
      <c r="G1644">
        <v>3</v>
      </c>
      <c r="H1644">
        <v>24.106033170731713</v>
      </c>
      <c r="I1644" s="4">
        <v>2.3204684257507324</v>
      </c>
      <c r="J1644" s="14" t="s">
        <v>17</v>
      </c>
      <c r="K1644" s="14" t="s">
        <v>17</v>
      </c>
      <c r="L1644" s="14" t="s">
        <v>17</v>
      </c>
      <c r="M1644" s="14" t="s">
        <v>17</v>
      </c>
      <c r="N1644" s="14" t="s">
        <v>17</v>
      </c>
      <c r="O1644" s="14" t="s">
        <v>17</v>
      </c>
      <c r="P1644" s="14" t="s">
        <v>17</v>
      </c>
      <c r="Q1644" s="14" t="s">
        <v>17</v>
      </c>
      <c r="R1644" s="14" t="s">
        <v>17</v>
      </c>
      <c r="S1644" s="14" t="s">
        <v>17</v>
      </c>
      <c r="X1644" s="167">
        <v>0.34223999999999999</v>
      </c>
      <c r="Y1644" s="14">
        <v>55</v>
      </c>
      <c r="AD1644" s="14">
        <f t="shared" si="1"/>
        <v>6.2225454545454546E-3</v>
      </c>
    </row>
    <row r="1645" spans="1:30" x14ac:dyDescent="0.2">
      <c r="A1645" t="s">
        <v>143</v>
      </c>
      <c r="B1645" t="s">
        <v>128</v>
      </c>
      <c r="C1645" s="137" t="s">
        <v>17</v>
      </c>
      <c r="D1645" s="155">
        <v>37057</v>
      </c>
      <c r="E1645">
        <v>2001</v>
      </c>
      <c r="F1645">
        <v>2</v>
      </c>
      <c r="G1645">
        <v>4</v>
      </c>
      <c r="H1645">
        <v>23.036334146341463</v>
      </c>
      <c r="I1645" s="4">
        <v>2.4736042022705078</v>
      </c>
      <c r="J1645" s="14" t="s">
        <v>17</v>
      </c>
      <c r="K1645" s="14" t="s">
        <v>17</v>
      </c>
      <c r="L1645" s="14" t="s">
        <v>17</v>
      </c>
      <c r="M1645" s="14" t="s">
        <v>17</v>
      </c>
      <c r="N1645" s="14" t="s">
        <v>17</v>
      </c>
      <c r="O1645" s="14" t="s">
        <v>17</v>
      </c>
      <c r="P1645" s="14" t="s">
        <v>17</v>
      </c>
      <c r="Q1645" s="14" t="s">
        <v>17</v>
      </c>
      <c r="R1645" s="14" t="s">
        <v>17</v>
      </c>
      <c r="S1645" s="14" t="s">
        <v>17</v>
      </c>
      <c r="X1645" s="167">
        <v>0.29127999999999998</v>
      </c>
      <c r="Y1645" s="14">
        <v>55</v>
      </c>
      <c r="AD1645" s="14">
        <f t="shared" ref="AD1645:AD1704" si="2">X1645/Y1645</f>
        <v>5.2959999999999995E-3</v>
      </c>
    </row>
    <row r="1646" spans="1:30" x14ac:dyDescent="0.2">
      <c r="A1646" t="s">
        <v>143</v>
      </c>
      <c r="B1646" t="s">
        <v>128</v>
      </c>
      <c r="C1646" s="137" t="s">
        <v>17</v>
      </c>
      <c r="D1646" s="155">
        <v>37057</v>
      </c>
      <c r="E1646">
        <v>2001</v>
      </c>
      <c r="F1646">
        <v>2</v>
      </c>
      <c r="G1646">
        <v>5</v>
      </c>
      <c r="H1646">
        <v>28.604842682926833</v>
      </c>
      <c r="I1646" s="4">
        <v>2.4157588481903076</v>
      </c>
      <c r="J1646" s="14" t="s">
        <v>17</v>
      </c>
      <c r="K1646" s="14" t="s">
        <v>17</v>
      </c>
      <c r="L1646" s="14" t="s">
        <v>17</v>
      </c>
      <c r="M1646" s="14" t="s">
        <v>17</v>
      </c>
      <c r="N1646" s="14" t="s">
        <v>17</v>
      </c>
      <c r="O1646" s="14" t="s">
        <v>17</v>
      </c>
      <c r="P1646" s="14" t="s">
        <v>17</v>
      </c>
      <c r="Q1646" s="14" t="s">
        <v>17</v>
      </c>
      <c r="R1646" s="14" t="s">
        <v>17</v>
      </c>
      <c r="S1646" s="14" t="s">
        <v>17</v>
      </c>
      <c r="X1646" s="167">
        <v>0.33574999999999999</v>
      </c>
      <c r="Y1646" s="14">
        <v>55</v>
      </c>
      <c r="AD1646" s="14">
        <f t="shared" si="2"/>
        <v>6.1045454545454545E-3</v>
      </c>
    </row>
    <row r="1647" spans="1:30" x14ac:dyDescent="0.2">
      <c r="A1647" t="s">
        <v>143</v>
      </c>
      <c r="B1647" t="s">
        <v>128</v>
      </c>
      <c r="C1647" s="137" t="s">
        <v>17</v>
      </c>
      <c r="D1647" s="155">
        <v>37057</v>
      </c>
      <c r="E1647">
        <v>2001</v>
      </c>
      <c r="F1647">
        <v>2</v>
      </c>
      <c r="G1647">
        <v>6</v>
      </c>
      <c r="H1647">
        <v>20.63787804878049</v>
      </c>
      <c r="I1647" s="4">
        <v>2.7410228252410889</v>
      </c>
      <c r="J1647" s="14" t="s">
        <v>17</v>
      </c>
      <c r="K1647" s="14" t="s">
        <v>17</v>
      </c>
      <c r="L1647" s="14" t="s">
        <v>17</v>
      </c>
      <c r="M1647" s="14" t="s">
        <v>17</v>
      </c>
      <c r="N1647" s="14" t="s">
        <v>17</v>
      </c>
      <c r="O1647" s="14" t="s">
        <v>17</v>
      </c>
      <c r="P1647" s="14" t="s">
        <v>17</v>
      </c>
      <c r="Q1647" s="14" t="s">
        <v>17</v>
      </c>
      <c r="R1647" s="14" t="s">
        <v>17</v>
      </c>
      <c r="S1647" s="14" t="s">
        <v>17</v>
      </c>
      <c r="X1647" s="167">
        <v>0.23104</v>
      </c>
      <c r="Y1647" s="14">
        <v>55</v>
      </c>
      <c r="AD1647" s="14">
        <f t="shared" si="2"/>
        <v>4.2007272727272726E-3</v>
      </c>
    </row>
    <row r="1648" spans="1:30" x14ac:dyDescent="0.2">
      <c r="A1648" t="s">
        <v>143</v>
      </c>
      <c r="B1648" t="s">
        <v>128</v>
      </c>
      <c r="C1648" s="137" t="s">
        <v>17</v>
      </c>
      <c r="D1648" s="155">
        <v>37057</v>
      </c>
      <c r="E1648">
        <v>2001</v>
      </c>
      <c r="F1648">
        <v>2</v>
      </c>
      <c r="G1648">
        <v>7</v>
      </c>
      <c r="H1648">
        <v>8.4038926829268288</v>
      </c>
      <c r="I1648" s="4">
        <v>2.506397008895874</v>
      </c>
      <c r="J1648" s="14" t="s">
        <v>17</v>
      </c>
      <c r="K1648" s="14" t="s">
        <v>17</v>
      </c>
      <c r="L1648" s="14" t="s">
        <v>17</v>
      </c>
      <c r="M1648" s="14" t="s">
        <v>17</v>
      </c>
      <c r="N1648" s="14" t="s">
        <v>17</v>
      </c>
      <c r="O1648" s="14" t="s">
        <v>17</v>
      </c>
      <c r="P1648" s="14" t="s">
        <v>17</v>
      </c>
      <c r="Q1648" s="14" t="s">
        <v>17</v>
      </c>
      <c r="R1648" s="14" t="s">
        <v>17</v>
      </c>
      <c r="S1648" s="14" t="s">
        <v>17</v>
      </c>
      <c r="X1648" s="167">
        <v>0.10492</v>
      </c>
      <c r="Y1648" s="14">
        <v>55</v>
      </c>
      <c r="AD1648" s="14">
        <f t="shared" si="2"/>
        <v>1.9076363636363635E-3</v>
      </c>
    </row>
    <row r="1649" spans="1:30" x14ac:dyDescent="0.2">
      <c r="A1649" t="s">
        <v>143</v>
      </c>
      <c r="B1649" t="s">
        <v>128</v>
      </c>
      <c r="C1649" s="137" t="s">
        <v>17</v>
      </c>
      <c r="D1649" s="155">
        <v>37057</v>
      </c>
      <c r="E1649">
        <v>2001</v>
      </c>
      <c r="F1649">
        <v>2</v>
      </c>
      <c r="G1649">
        <v>8</v>
      </c>
      <c r="H1649">
        <v>22.72397707317073</v>
      </c>
      <c r="I1649">
        <v>2.5476338863372803</v>
      </c>
      <c r="J1649" s="14" t="s">
        <v>17</v>
      </c>
      <c r="K1649" s="14" t="s">
        <v>17</v>
      </c>
      <c r="L1649" s="14" t="s">
        <v>17</v>
      </c>
      <c r="M1649" s="14" t="s">
        <v>17</v>
      </c>
      <c r="N1649" s="14" t="s">
        <v>17</v>
      </c>
      <c r="O1649" s="14" t="s">
        <v>17</v>
      </c>
      <c r="P1649" s="14" t="s">
        <v>17</v>
      </c>
      <c r="Q1649" s="14" t="s">
        <v>17</v>
      </c>
      <c r="R1649" s="14" t="s">
        <v>17</v>
      </c>
      <c r="S1649" s="14" t="s">
        <v>17</v>
      </c>
      <c r="X1649" s="14" t="s">
        <v>17</v>
      </c>
      <c r="Y1649" s="14" t="s">
        <v>17</v>
      </c>
      <c r="AD1649" s="14" t="s">
        <v>17</v>
      </c>
    </row>
    <row r="1650" spans="1:30" x14ac:dyDescent="0.2">
      <c r="A1650" t="s">
        <v>143</v>
      </c>
      <c r="B1650" t="s">
        <v>128</v>
      </c>
      <c r="C1650" s="137" t="s">
        <v>17</v>
      </c>
      <c r="D1650" s="155">
        <v>37057</v>
      </c>
      <c r="E1650">
        <v>2001</v>
      </c>
      <c r="F1650">
        <v>2</v>
      </c>
      <c r="G1650">
        <v>9</v>
      </c>
      <c r="H1650">
        <v>18.427208048780486</v>
      </c>
      <c r="I1650">
        <v>2.4127006530761719</v>
      </c>
      <c r="J1650" s="14" t="s">
        <v>17</v>
      </c>
      <c r="K1650" s="14" t="s">
        <v>17</v>
      </c>
      <c r="L1650" s="14" t="s">
        <v>17</v>
      </c>
      <c r="M1650" s="14" t="s">
        <v>17</v>
      </c>
      <c r="N1650" s="14" t="s">
        <v>17</v>
      </c>
      <c r="O1650" s="14" t="s">
        <v>17</v>
      </c>
      <c r="P1650" s="14" t="s">
        <v>17</v>
      </c>
      <c r="Q1650" s="14" t="s">
        <v>17</v>
      </c>
      <c r="R1650" s="14" t="s">
        <v>17</v>
      </c>
      <c r="S1650" s="14" t="s">
        <v>17</v>
      </c>
      <c r="X1650" s="14" t="s">
        <v>17</v>
      </c>
      <c r="Y1650" s="14" t="s">
        <v>17</v>
      </c>
      <c r="AD1650" s="14" t="s">
        <v>17</v>
      </c>
    </row>
    <row r="1651" spans="1:30" x14ac:dyDescent="0.2">
      <c r="A1651" t="s">
        <v>143</v>
      </c>
      <c r="B1651" t="s">
        <v>128</v>
      </c>
      <c r="C1651" s="137" t="s">
        <v>17</v>
      </c>
      <c r="D1651" s="155">
        <v>37057</v>
      </c>
      <c r="E1651">
        <v>2001</v>
      </c>
      <c r="F1651">
        <v>2</v>
      </c>
      <c r="G1651">
        <v>10</v>
      </c>
      <c r="H1651">
        <v>29.120273170731707</v>
      </c>
      <c r="I1651">
        <v>2.2262308597564697</v>
      </c>
      <c r="J1651" s="14" t="s">
        <v>17</v>
      </c>
      <c r="K1651" s="14" t="s">
        <v>17</v>
      </c>
      <c r="L1651" s="14" t="s">
        <v>17</v>
      </c>
      <c r="M1651" s="14" t="s">
        <v>17</v>
      </c>
      <c r="N1651" s="14" t="s">
        <v>17</v>
      </c>
      <c r="O1651" s="14" t="s">
        <v>17</v>
      </c>
      <c r="P1651" s="14" t="s">
        <v>17</v>
      </c>
      <c r="Q1651" s="14" t="s">
        <v>17</v>
      </c>
      <c r="R1651" s="14" t="s">
        <v>17</v>
      </c>
      <c r="S1651" s="14" t="s">
        <v>17</v>
      </c>
      <c r="X1651" s="14" t="s">
        <v>17</v>
      </c>
      <c r="Y1651" s="14" t="s">
        <v>17</v>
      </c>
      <c r="AD1651" s="14" t="s">
        <v>17</v>
      </c>
    </row>
    <row r="1652" spans="1:30" x14ac:dyDescent="0.2">
      <c r="A1652" t="s">
        <v>143</v>
      </c>
      <c r="B1652" t="s">
        <v>128</v>
      </c>
      <c r="C1652" s="137" t="s">
        <v>17</v>
      </c>
      <c r="D1652" s="155">
        <v>37057</v>
      </c>
      <c r="E1652">
        <v>2001</v>
      </c>
      <c r="F1652">
        <v>2</v>
      </c>
      <c r="G1652">
        <v>11</v>
      </c>
      <c r="H1652">
        <v>32.68056536585366</v>
      </c>
      <c r="I1652">
        <v>2.1784656047821045</v>
      </c>
      <c r="J1652" s="14" t="s">
        <v>17</v>
      </c>
      <c r="K1652" s="14" t="s">
        <v>17</v>
      </c>
      <c r="L1652" s="14" t="s">
        <v>17</v>
      </c>
      <c r="M1652" s="14" t="s">
        <v>17</v>
      </c>
      <c r="N1652" s="14" t="s">
        <v>17</v>
      </c>
      <c r="O1652" s="14" t="s">
        <v>17</v>
      </c>
      <c r="P1652" s="14" t="s">
        <v>17</v>
      </c>
      <c r="Q1652" s="14" t="s">
        <v>17</v>
      </c>
      <c r="R1652" s="14" t="s">
        <v>17</v>
      </c>
      <c r="S1652" s="14" t="s">
        <v>17</v>
      </c>
      <c r="X1652" s="14" t="s">
        <v>17</v>
      </c>
      <c r="Y1652" s="14" t="s">
        <v>17</v>
      </c>
      <c r="AD1652" s="14" t="s">
        <v>17</v>
      </c>
    </row>
    <row r="1653" spans="1:30" x14ac:dyDescent="0.2">
      <c r="A1653" t="s">
        <v>143</v>
      </c>
      <c r="B1653" t="s">
        <v>128</v>
      </c>
      <c r="C1653" s="137" t="s">
        <v>17</v>
      </c>
      <c r="D1653" s="155">
        <v>37057</v>
      </c>
      <c r="E1653">
        <v>2001</v>
      </c>
      <c r="F1653">
        <v>2</v>
      </c>
      <c r="G1653">
        <v>12</v>
      </c>
      <c r="H1653">
        <v>15.798202682926826</v>
      </c>
      <c r="I1653">
        <v>2.3331050872802734</v>
      </c>
      <c r="J1653" s="14" t="s">
        <v>17</v>
      </c>
      <c r="K1653" s="14" t="s">
        <v>17</v>
      </c>
      <c r="L1653" s="14" t="s">
        <v>17</v>
      </c>
      <c r="M1653" s="14" t="s">
        <v>17</v>
      </c>
      <c r="N1653" s="14" t="s">
        <v>17</v>
      </c>
      <c r="O1653" s="14" t="s">
        <v>17</v>
      </c>
      <c r="P1653" s="14" t="s">
        <v>17</v>
      </c>
      <c r="Q1653" s="14" t="s">
        <v>17</v>
      </c>
      <c r="R1653" s="14" t="s">
        <v>17</v>
      </c>
      <c r="S1653" s="14" t="s">
        <v>17</v>
      </c>
      <c r="X1653" s="14" t="s">
        <v>17</v>
      </c>
      <c r="Y1653" s="14" t="s">
        <v>17</v>
      </c>
      <c r="AD1653" s="14" t="s">
        <v>17</v>
      </c>
    </row>
    <row r="1654" spans="1:30" x14ac:dyDescent="0.2">
      <c r="A1654" t="s">
        <v>143</v>
      </c>
      <c r="B1654" t="s">
        <v>128</v>
      </c>
      <c r="C1654" s="137" t="s">
        <v>17</v>
      </c>
      <c r="D1654" s="155">
        <v>37057</v>
      </c>
      <c r="E1654">
        <v>2001</v>
      </c>
      <c r="F1654">
        <v>2</v>
      </c>
      <c r="G1654">
        <v>13</v>
      </c>
      <c r="H1654">
        <v>26.150608536585363</v>
      </c>
      <c r="I1654">
        <v>2.5702559947967529</v>
      </c>
      <c r="J1654" s="14" t="s">
        <v>17</v>
      </c>
      <c r="K1654" s="14" t="s">
        <v>17</v>
      </c>
      <c r="L1654" s="14" t="s">
        <v>17</v>
      </c>
      <c r="M1654" s="14" t="s">
        <v>17</v>
      </c>
      <c r="N1654" s="14" t="s">
        <v>17</v>
      </c>
      <c r="O1654" s="14" t="s">
        <v>17</v>
      </c>
      <c r="P1654" s="14" t="s">
        <v>17</v>
      </c>
      <c r="Q1654" s="14" t="s">
        <v>17</v>
      </c>
      <c r="R1654" s="14" t="s">
        <v>17</v>
      </c>
      <c r="S1654" s="14" t="s">
        <v>17</v>
      </c>
      <c r="X1654" s="14" t="s">
        <v>17</v>
      </c>
      <c r="Y1654" s="14" t="s">
        <v>17</v>
      </c>
      <c r="AD1654" s="14" t="s">
        <v>17</v>
      </c>
    </row>
    <row r="1655" spans="1:30" x14ac:dyDescent="0.2">
      <c r="A1655" t="s">
        <v>143</v>
      </c>
      <c r="B1655" t="s">
        <v>128</v>
      </c>
      <c r="C1655" s="137" t="s">
        <v>17</v>
      </c>
      <c r="D1655" s="155">
        <v>37057</v>
      </c>
      <c r="E1655">
        <v>2001</v>
      </c>
      <c r="F1655">
        <v>2</v>
      </c>
      <c r="G1655">
        <v>14</v>
      </c>
      <c r="H1655">
        <v>26.02975609756097</v>
      </c>
      <c r="I1655">
        <v>2.3002283573150635</v>
      </c>
      <c r="J1655" s="14" t="s">
        <v>17</v>
      </c>
      <c r="K1655" s="14" t="s">
        <v>17</v>
      </c>
      <c r="L1655" s="14" t="s">
        <v>17</v>
      </c>
      <c r="M1655" s="14" t="s">
        <v>17</v>
      </c>
      <c r="N1655" s="14" t="s">
        <v>17</v>
      </c>
      <c r="O1655" s="14" t="s">
        <v>17</v>
      </c>
      <c r="P1655" s="14" t="s">
        <v>17</v>
      </c>
      <c r="Q1655" s="14" t="s">
        <v>17</v>
      </c>
      <c r="R1655" s="14" t="s">
        <v>17</v>
      </c>
      <c r="S1655" s="14" t="s">
        <v>17</v>
      </c>
      <c r="X1655" s="14" t="s">
        <v>17</v>
      </c>
      <c r="Y1655" s="14" t="s">
        <v>17</v>
      </c>
      <c r="AD1655" s="14" t="s">
        <v>17</v>
      </c>
    </row>
    <row r="1656" spans="1:30" x14ac:dyDescent="0.2">
      <c r="A1656" t="s">
        <v>143</v>
      </c>
      <c r="B1656" t="s">
        <v>128</v>
      </c>
      <c r="C1656" s="137" t="s">
        <v>17</v>
      </c>
      <c r="D1656" s="155">
        <v>37057</v>
      </c>
      <c r="E1656">
        <v>2001</v>
      </c>
      <c r="F1656">
        <v>3</v>
      </c>
      <c r="G1656">
        <v>1</v>
      </c>
      <c r="H1656">
        <v>16.250004878048777</v>
      </c>
      <c r="I1656">
        <v>2.5285003185272217</v>
      </c>
      <c r="J1656" s="14" t="s">
        <v>17</v>
      </c>
      <c r="K1656" s="14" t="s">
        <v>17</v>
      </c>
      <c r="L1656" s="14" t="s">
        <v>17</v>
      </c>
      <c r="M1656" s="14" t="s">
        <v>17</v>
      </c>
      <c r="N1656" s="14" t="s">
        <v>17</v>
      </c>
      <c r="O1656" s="14" t="s">
        <v>17</v>
      </c>
      <c r="P1656" s="14" t="s">
        <v>17</v>
      </c>
      <c r="Q1656" s="14" t="s">
        <v>17</v>
      </c>
      <c r="R1656" s="14" t="s">
        <v>17</v>
      </c>
      <c r="S1656" s="14" t="s">
        <v>17</v>
      </c>
      <c r="X1656" s="167">
        <v>0.19403999999999999</v>
      </c>
      <c r="Y1656" s="14">
        <v>55</v>
      </c>
      <c r="AD1656" s="14">
        <f t="shared" si="2"/>
        <v>3.5279999999999999E-3</v>
      </c>
    </row>
    <row r="1657" spans="1:30" x14ac:dyDescent="0.2">
      <c r="A1657" t="s">
        <v>143</v>
      </c>
      <c r="B1657" t="s">
        <v>128</v>
      </c>
      <c r="C1657" s="137" t="s">
        <v>17</v>
      </c>
      <c r="D1657" s="155">
        <v>37057</v>
      </c>
      <c r="E1657">
        <v>2001</v>
      </c>
      <c r="F1657">
        <v>3</v>
      </c>
      <c r="G1657">
        <v>2</v>
      </c>
      <c r="H1657">
        <v>28.708341951219509</v>
      </c>
      <c r="I1657">
        <v>1.8582679033279419</v>
      </c>
      <c r="J1657" s="14" t="s">
        <v>17</v>
      </c>
      <c r="K1657" s="14" t="s">
        <v>17</v>
      </c>
      <c r="L1657" s="14" t="s">
        <v>17</v>
      </c>
      <c r="M1657" s="14" t="s">
        <v>17</v>
      </c>
      <c r="N1657" s="14" t="s">
        <v>17</v>
      </c>
      <c r="O1657" s="14" t="s">
        <v>17</v>
      </c>
      <c r="P1657" s="14" t="s">
        <v>17</v>
      </c>
      <c r="Q1657" s="14" t="s">
        <v>17</v>
      </c>
      <c r="R1657" s="14" t="s">
        <v>17</v>
      </c>
      <c r="S1657" s="14" t="s">
        <v>17</v>
      </c>
      <c r="X1657" s="167">
        <v>0.38422000000000001</v>
      </c>
      <c r="Y1657" s="14">
        <v>55</v>
      </c>
      <c r="AD1657" s="14">
        <f t="shared" si="2"/>
        <v>6.9858181818181816E-3</v>
      </c>
    </row>
    <row r="1658" spans="1:30" x14ac:dyDescent="0.2">
      <c r="A1658" t="s">
        <v>143</v>
      </c>
      <c r="B1658" t="s">
        <v>128</v>
      </c>
      <c r="C1658" s="137" t="s">
        <v>17</v>
      </c>
      <c r="D1658" s="155">
        <v>37057</v>
      </c>
      <c r="E1658">
        <v>2001</v>
      </c>
      <c r="F1658">
        <v>3</v>
      </c>
      <c r="G1658">
        <v>3</v>
      </c>
      <c r="H1658">
        <v>15.166671219512192</v>
      </c>
      <c r="I1658" s="4">
        <v>2.7043232917785645</v>
      </c>
      <c r="J1658" s="14" t="s">
        <v>17</v>
      </c>
      <c r="K1658" s="14" t="s">
        <v>17</v>
      </c>
      <c r="L1658" s="14" t="s">
        <v>17</v>
      </c>
      <c r="M1658" s="14" t="s">
        <v>17</v>
      </c>
      <c r="N1658" s="14" t="s">
        <v>17</v>
      </c>
      <c r="O1658" s="14" t="s">
        <v>17</v>
      </c>
      <c r="P1658" s="14" t="s">
        <v>17</v>
      </c>
      <c r="Q1658" s="14" t="s">
        <v>17</v>
      </c>
      <c r="R1658" s="14" t="s">
        <v>17</v>
      </c>
      <c r="S1658" s="14" t="s">
        <v>17</v>
      </c>
      <c r="X1658" s="167">
        <v>0.19603000000000001</v>
      </c>
      <c r="Y1658" s="14">
        <v>55</v>
      </c>
      <c r="AD1658" s="14">
        <f t="shared" si="2"/>
        <v>3.5641818181818183E-3</v>
      </c>
    </row>
    <row r="1659" spans="1:30" x14ac:dyDescent="0.2">
      <c r="A1659" t="s">
        <v>143</v>
      </c>
      <c r="B1659" t="s">
        <v>128</v>
      </c>
      <c r="C1659" s="137" t="s">
        <v>17</v>
      </c>
      <c r="D1659" s="155">
        <v>37057</v>
      </c>
      <c r="E1659">
        <v>2001</v>
      </c>
      <c r="F1659">
        <v>3</v>
      </c>
      <c r="G1659">
        <v>4</v>
      </c>
      <c r="H1659">
        <v>21.548919512195127</v>
      </c>
      <c r="I1659" s="4">
        <v>2.4195446968078613</v>
      </c>
      <c r="J1659" s="14" t="s">
        <v>17</v>
      </c>
      <c r="K1659" s="14" t="s">
        <v>17</v>
      </c>
      <c r="L1659" s="14" t="s">
        <v>17</v>
      </c>
      <c r="M1659" s="14" t="s">
        <v>17</v>
      </c>
      <c r="N1659" s="14" t="s">
        <v>17</v>
      </c>
      <c r="O1659" s="14" t="s">
        <v>17</v>
      </c>
      <c r="P1659" s="14" t="s">
        <v>17</v>
      </c>
      <c r="Q1659" s="14" t="s">
        <v>17</v>
      </c>
      <c r="R1659" s="14" t="s">
        <v>17</v>
      </c>
      <c r="S1659" s="14" t="s">
        <v>17</v>
      </c>
      <c r="X1659" s="167">
        <v>0.27284000000000003</v>
      </c>
      <c r="Y1659" s="14">
        <v>55</v>
      </c>
      <c r="AD1659" s="14">
        <f t="shared" si="2"/>
        <v>4.9607272727272729E-3</v>
      </c>
    </row>
    <row r="1660" spans="1:30" x14ac:dyDescent="0.2">
      <c r="A1660" t="s">
        <v>143</v>
      </c>
      <c r="B1660" t="s">
        <v>128</v>
      </c>
      <c r="C1660" s="137" t="s">
        <v>17</v>
      </c>
      <c r="D1660" s="155">
        <v>37057</v>
      </c>
      <c r="E1660">
        <v>2001</v>
      </c>
      <c r="F1660">
        <v>3</v>
      </c>
      <c r="G1660">
        <v>5</v>
      </c>
      <c r="H1660">
        <v>31.616857317073176</v>
      </c>
      <c r="I1660" s="4">
        <v>2.4616053104400635</v>
      </c>
      <c r="J1660" s="14" t="s">
        <v>17</v>
      </c>
      <c r="K1660" s="14" t="s">
        <v>17</v>
      </c>
      <c r="L1660" s="14" t="s">
        <v>17</v>
      </c>
      <c r="M1660" s="14" t="s">
        <v>17</v>
      </c>
      <c r="N1660" s="14" t="s">
        <v>17</v>
      </c>
      <c r="O1660" s="14" t="s">
        <v>17</v>
      </c>
      <c r="P1660" s="14" t="s">
        <v>17</v>
      </c>
      <c r="Q1660" s="14" t="s">
        <v>17</v>
      </c>
      <c r="R1660" s="14" t="s">
        <v>17</v>
      </c>
      <c r="S1660" s="14" t="s">
        <v>17</v>
      </c>
      <c r="X1660" s="167">
        <v>0.37007000000000001</v>
      </c>
      <c r="Y1660" s="14">
        <v>55</v>
      </c>
      <c r="AD1660" s="14">
        <f t="shared" si="2"/>
        <v>6.7285454545454549E-3</v>
      </c>
    </row>
    <row r="1661" spans="1:30" x14ac:dyDescent="0.2">
      <c r="A1661" t="s">
        <v>143</v>
      </c>
      <c r="B1661" t="s">
        <v>128</v>
      </c>
      <c r="C1661" s="137" t="s">
        <v>17</v>
      </c>
      <c r="D1661" s="155">
        <v>37057</v>
      </c>
      <c r="E1661">
        <v>2001</v>
      </c>
      <c r="F1661">
        <v>3</v>
      </c>
      <c r="G1661">
        <v>6</v>
      </c>
      <c r="H1661">
        <v>26.41958268292683</v>
      </c>
      <c r="I1661" s="4">
        <v>2.7018177509307861</v>
      </c>
      <c r="J1661" s="14" t="s">
        <v>17</v>
      </c>
      <c r="K1661" s="14" t="s">
        <v>17</v>
      </c>
      <c r="L1661" s="14" t="s">
        <v>17</v>
      </c>
      <c r="M1661" s="14" t="s">
        <v>17</v>
      </c>
      <c r="N1661" s="14" t="s">
        <v>17</v>
      </c>
      <c r="O1661" s="14" t="s">
        <v>17</v>
      </c>
      <c r="P1661" s="14" t="s">
        <v>17</v>
      </c>
      <c r="Q1661" s="14" t="s">
        <v>17</v>
      </c>
      <c r="R1661" s="14" t="s">
        <v>17</v>
      </c>
      <c r="S1661" s="14" t="s">
        <v>17</v>
      </c>
      <c r="X1661" s="167">
        <v>0.29607</v>
      </c>
      <c r="Y1661" s="14">
        <v>55</v>
      </c>
      <c r="AD1661" s="14">
        <f t="shared" si="2"/>
        <v>5.3830909090909094E-3</v>
      </c>
    </row>
    <row r="1662" spans="1:30" x14ac:dyDescent="0.2">
      <c r="A1662" t="s">
        <v>143</v>
      </c>
      <c r="B1662" t="s">
        <v>128</v>
      </c>
      <c r="C1662" s="137" t="s">
        <v>17</v>
      </c>
      <c r="D1662" s="155">
        <v>37057</v>
      </c>
      <c r="E1662">
        <v>2001</v>
      </c>
      <c r="F1662">
        <v>3</v>
      </c>
      <c r="G1662">
        <v>7</v>
      </c>
      <c r="H1662">
        <v>20.339775365853662</v>
      </c>
      <c r="I1662" s="4">
        <v>2.7302510738372803</v>
      </c>
      <c r="J1662" s="14" t="s">
        <v>17</v>
      </c>
      <c r="K1662" s="14" t="s">
        <v>17</v>
      </c>
      <c r="L1662" s="14" t="s">
        <v>17</v>
      </c>
      <c r="M1662" s="14" t="s">
        <v>17</v>
      </c>
      <c r="N1662" s="14" t="s">
        <v>17</v>
      </c>
      <c r="O1662" s="14" t="s">
        <v>17</v>
      </c>
      <c r="P1662" s="14" t="s">
        <v>17</v>
      </c>
      <c r="Q1662" s="14" t="s">
        <v>17</v>
      </c>
      <c r="R1662" s="14" t="s">
        <v>17</v>
      </c>
      <c r="S1662" s="14" t="s">
        <v>17</v>
      </c>
      <c r="X1662" s="167">
        <v>0.32894000000000001</v>
      </c>
      <c r="Y1662" s="14">
        <v>55</v>
      </c>
      <c r="AD1662" s="14">
        <f t="shared" si="2"/>
        <v>5.980727272727273E-3</v>
      </c>
    </row>
    <row r="1663" spans="1:30" x14ac:dyDescent="0.2">
      <c r="A1663" t="s">
        <v>143</v>
      </c>
      <c r="B1663" t="s">
        <v>128</v>
      </c>
      <c r="C1663" s="137" t="s">
        <v>17</v>
      </c>
      <c r="D1663" s="155">
        <v>37057</v>
      </c>
      <c r="E1663">
        <v>2001</v>
      </c>
      <c r="F1663">
        <v>3</v>
      </c>
      <c r="G1663">
        <v>8</v>
      </c>
      <c r="H1663">
        <v>23.426780487804873</v>
      </c>
      <c r="I1663">
        <v>2.2809088230133057</v>
      </c>
      <c r="J1663" s="14" t="s">
        <v>17</v>
      </c>
      <c r="K1663" s="14" t="s">
        <v>17</v>
      </c>
      <c r="L1663" s="14" t="s">
        <v>17</v>
      </c>
      <c r="M1663" s="14" t="s">
        <v>17</v>
      </c>
      <c r="N1663" s="14" t="s">
        <v>17</v>
      </c>
      <c r="O1663" s="14" t="s">
        <v>17</v>
      </c>
      <c r="P1663" s="14" t="s">
        <v>17</v>
      </c>
      <c r="Q1663" s="14" t="s">
        <v>17</v>
      </c>
      <c r="R1663" s="14" t="s">
        <v>17</v>
      </c>
      <c r="S1663" s="14" t="s">
        <v>17</v>
      </c>
      <c r="X1663" s="14" t="s">
        <v>17</v>
      </c>
      <c r="Y1663" s="14" t="s">
        <v>17</v>
      </c>
      <c r="AD1663" s="14" t="s">
        <v>17</v>
      </c>
    </row>
    <row r="1664" spans="1:30" x14ac:dyDescent="0.2">
      <c r="A1664" t="s">
        <v>143</v>
      </c>
      <c r="B1664" t="s">
        <v>128</v>
      </c>
      <c r="C1664" s="137" t="s">
        <v>17</v>
      </c>
      <c r="D1664" s="155">
        <v>37057</v>
      </c>
      <c r="E1664">
        <v>2001</v>
      </c>
      <c r="F1664">
        <v>3</v>
      </c>
      <c r="G1664">
        <v>9</v>
      </c>
      <c r="H1664">
        <v>28.938271463414633</v>
      </c>
      <c r="I1664">
        <v>2.4612185955047607</v>
      </c>
      <c r="J1664" s="14" t="s">
        <v>17</v>
      </c>
      <c r="K1664" s="14" t="s">
        <v>17</v>
      </c>
      <c r="L1664" s="14" t="s">
        <v>17</v>
      </c>
      <c r="M1664" s="14" t="s">
        <v>17</v>
      </c>
      <c r="N1664" s="14" t="s">
        <v>17</v>
      </c>
      <c r="O1664" s="14" t="s">
        <v>17</v>
      </c>
      <c r="P1664" s="14" t="s">
        <v>17</v>
      </c>
      <c r="Q1664" s="14" t="s">
        <v>17</v>
      </c>
      <c r="R1664" s="14" t="s">
        <v>17</v>
      </c>
      <c r="S1664" s="14" t="s">
        <v>17</v>
      </c>
      <c r="X1664" s="14" t="s">
        <v>17</v>
      </c>
      <c r="Y1664" s="14" t="s">
        <v>17</v>
      </c>
      <c r="AD1664" s="14" t="s">
        <v>17</v>
      </c>
    </row>
    <row r="1665" spans="1:30" x14ac:dyDescent="0.2">
      <c r="A1665" t="s">
        <v>143</v>
      </c>
      <c r="B1665" t="s">
        <v>128</v>
      </c>
      <c r="C1665" s="137" t="s">
        <v>17</v>
      </c>
      <c r="D1665" s="155">
        <v>37057</v>
      </c>
      <c r="E1665">
        <v>2001</v>
      </c>
      <c r="F1665">
        <v>3</v>
      </c>
      <c r="G1665">
        <v>10</v>
      </c>
      <c r="H1665">
        <v>30.098454878048777</v>
      </c>
      <c r="I1665">
        <v>2.4558348655700684</v>
      </c>
      <c r="J1665" s="14" t="s">
        <v>17</v>
      </c>
      <c r="K1665" s="14" t="s">
        <v>17</v>
      </c>
      <c r="L1665" s="14" t="s">
        <v>17</v>
      </c>
      <c r="M1665" s="14" t="s">
        <v>17</v>
      </c>
      <c r="N1665" s="14" t="s">
        <v>17</v>
      </c>
      <c r="O1665" s="14" t="s">
        <v>17</v>
      </c>
      <c r="P1665" s="14" t="s">
        <v>17</v>
      </c>
      <c r="Q1665" s="14" t="s">
        <v>17</v>
      </c>
      <c r="R1665" s="14" t="s">
        <v>17</v>
      </c>
      <c r="S1665" s="14" t="s">
        <v>17</v>
      </c>
      <c r="X1665" s="14" t="s">
        <v>17</v>
      </c>
      <c r="Y1665" s="14" t="s">
        <v>17</v>
      </c>
      <c r="AD1665" s="14" t="s">
        <v>17</v>
      </c>
    </row>
    <row r="1666" spans="1:30" x14ac:dyDescent="0.2">
      <c r="A1666" t="s">
        <v>143</v>
      </c>
      <c r="B1666" t="s">
        <v>128</v>
      </c>
      <c r="C1666" s="137" t="s">
        <v>17</v>
      </c>
      <c r="D1666" s="155">
        <v>37057</v>
      </c>
      <c r="E1666">
        <v>2001</v>
      </c>
      <c r="F1666">
        <v>3</v>
      </c>
      <c r="G1666">
        <v>11</v>
      </c>
      <c r="H1666">
        <v>27.263897073170725</v>
      </c>
      <c r="I1666">
        <v>2.6301701068878174</v>
      </c>
      <c r="J1666" s="14" t="s">
        <v>17</v>
      </c>
      <c r="K1666" s="14" t="s">
        <v>17</v>
      </c>
      <c r="L1666" s="14" t="s">
        <v>17</v>
      </c>
      <c r="M1666" s="14" t="s">
        <v>17</v>
      </c>
      <c r="N1666" s="14" t="s">
        <v>17</v>
      </c>
      <c r="O1666" s="14" t="s">
        <v>17</v>
      </c>
      <c r="P1666" s="14" t="s">
        <v>17</v>
      </c>
      <c r="Q1666" s="14" t="s">
        <v>17</v>
      </c>
      <c r="R1666" s="14" t="s">
        <v>17</v>
      </c>
      <c r="S1666" s="14" t="s">
        <v>17</v>
      </c>
      <c r="X1666" s="14" t="s">
        <v>17</v>
      </c>
      <c r="Y1666" s="14" t="s">
        <v>17</v>
      </c>
      <c r="AD1666" s="14" t="s">
        <v>17</v>
      </c>
    </row>
    <row r="1667" spans="1:30" x14ac:dyDescent="0.2">
      <c r="A1667" t="s">
        <v>143</v>
      </c>
      <c r="B1667" t="s">
        <v>128</v>
      </c>
      <c r="C1667" s="137" t="s">
        <v>17</v>
      </c>
      <c r="D1667" s="155">
        <v>37057</v>
      </c>
      <c r="E1667">
        <v>2001</v>
      </c>
      <c r="F1667">
        <v>3</v>
      </c>
      <c r="G1667">
        <v>12</v>
      </c>
      <c r="H1667">
        <v>34.807361707317071</v>
      </c>
      <c r="I1667">
        <v>2.0152280330657959</v>
      </c>
      <c r="J1667" s="14" t="s">
        <v>17</v>
      </c>
      <c r="K1667" s="14" t="s">
        <v>17</v>
      </c>
      <c r="L1667" s="14" t="s">
        <v>17</v>
      </c>
      <c r="M1667" s="14" t="s">
        <v>17</v>
      </c>
      <c r="N1667" s="14" t="s">
        <v>17</v>
      </c>
      <c r="O1667" s="14" t="s">
        <v>17</v>
      </c>
      <c r="P1667" s="14" t="s">
        <v>17</v>
      </c>
      <c r="Q1667" s="14" t="s">
        <v>17</v>
      </c>
      <c r="R1667" s="14" t="s">
        <v>17</v>
      </c>
      <c r="S1667" s="14" t="s">
        <v>17</v>
      </c>
      <c r="X1667" s="14" t="s">
        <v>17</v>
      </c>
      <c r="Y1667" s="14" t="s">
        <v>17</v>
      </c>
      <c r="AD1667" s="14" t="s">
        <v>17</v>
      </c>
    </row>
    <row r="1668" spans="1:30" x14ac:dyDescent="0.2">
      <c r="A1668" t="s">
        <v>143</v>
      </c>
      <c r="B1668" t="s">
        <v>128</v>
      </c>
      <c r="C1668" s="137" t="s">
        <v>17</v>
      </c>
      <c r="D1668" s="155">
        <v>37057</v>
      </c>
      <c r="E1668">
        <v>2001</v>
      </c>
      <c r="F1668">
        <v>3</v>
      </c>
      <c r="G1668">
        <v>13</v>
      </c>
      <c r="H1668">
        <v>29.746639999999996</v>
      </c>
      <c r="I1668">
        <v>2.5533089637756348</v>
      </c>
      <c r="J1668" s="14" t="s">
        <v>17</v>
      </c>
      <c r="K1668" s="14" t="s">
        <v>17</v>
      </c>
      <c r="L1668" s="14" t="s">
        <v>17</v>
      </c>
      <c r="M1668" s="14" t="s">
        <v>17</v>
      </c>
      <c r="N1668" s="14" t="s">
        <v>17</v>
      </c>
      <c r="O1668" s="14" t="s">
        <v>17</v>
      </c>
      <c r="P1668" s="14" t="s">
        <v>17</v>
      </c>
      <c r="Q1668" s="14" t="s">
        <v>17</v>
      </c>
      <c r="R1668" s="14" t="s">
        <v>17</v>
      </c>
      <c r="S1668" s="14" t="s">
        <v>17</v>
      </c>
      <c r="X1668" s="14" t="s">
        <v>17</v>
      </c>
      <c r="Y1668" s="14" t="s">
        <v>17</v>
      </c>
      <c r="AD1668" s="14" t="s">
        <v>17</v>
      </c>
    </row>
    <row r="1669" spans="1:30" x14ac:dyDescent="0.2">
      <c r="A1669" t="s">
        <v>143</v>
      </c>
      <c r="B1669" t="s">
        <v>128</v>
      </c>
      <c r="C1669" s="137" t="s">
        <v>17</v>
      </c>
      <c r="D1669" s="155">
        <v>37057</v>
      </c>
      <c r="E1669">
        <v>2001</v>
      </c>
      <c r="F1669">
        <v>3</v>
      </c>
      <c r="G1669">
        <v>14</v>
      </c>
      <c r="H1669">
        <v>28.185061219512193</v>
      </c>
      <c r="I1669">
        <v>2.283851146697998</v>
      </c>
      <c r="J1669" s="14" t="s">
        <v>17</v>
      </c>
      <c r="K1669" s="14" t="s">
        <v>17</v>
      </c>
      <c r="L1669" s="14" t="s">
        <v>17</v>
      </c>
      <c r="M1669" s="14" t="s">
        <v>17</v>
      </c>
      <c r="N1669" s="14" t="s">
        <v>17</v>
      </c>
      <c r="O1669" s="14" t="s">
        <v>17</v>
      </c>
      <c r="P1669" s="14" t="s">
        <v>17</v>
      </c>
      <c r="Q1669" s="14" t="s">
        <v>17</v>
      </c>
      <c r="R1669" s="14" t="s">
        <v>17</v>
      </c>
      <c r="S1669" s="14" t="s">
        <v>17</v>
      </c>
      <c r="X1669" s="14" t="s">
        <v>17</v>
      </c>
      <c r="Y1669" s="14" t="s">
        <v>17</v>
      </c>
      <c r="AD1669" s="14" t="s">
        <v>17</v>
      </c>
    </row>
    <row r="1670" spans="1:30" x14ac:dyDescent="0.2">
      <c r="A1670" t="s">
        <v>143</v>
      </c>
      <c r="B1670" t="s">
        <v>128</v>
      </c>
      <c r="C1670" s="137" t="s">
        <v>17</v>
      </c>
      <c r="D1670" s="155">
        <v>37057</v>
      </c>
      <c r="E1670">
        <v>2001</v>
      </c>
      <c r="F1670">
        <v>4</v>
      </c>
      <c r="G1670">
        <v>1</v>
      </c>
      <c r="H1670">
        <v>19.632427073170735</v>
      </c>
      <c r="I1670">
        <v>2.2555255889892578</v>
      </c>
      <c r="J1670" s="14" t="s">
        <v>17</v>
      </c>
      <c r="K1670" s="14" t="s">
        <v>17</v>
      </c>
      <c r="L1670" s="14" t="s">
        <v>17</v>
      </c>
      <c r="M1670" s="14" t="s">
        <v>17</v>
      </c>
      <c r="N1670" s="14" t="s">
        <v>17</v>
      </c>
      <c r="O1670" s="14" t="s">
        <v>17</v>
      </c>
      <c r="P1670" s="14" t="s">
        <v>17</v>
      </c>
      <c r="Q1670" s="14" t="s">
        <v>17</v>
      </c>
      <c r="R1670" s="14" t="s">
        <v>17</v>
      </c>
      <c r="S1670" s="14" t="s">
        <v>17</v>
      </c>
      <c r="X1670" s="167">
        <v>0.22944999999999999</v>
      </c>
      <c r="Y1670" s="14">
        <v>55</v>
      </c>
      <c r="AD1670" s="14">
        <f t="shared" si="2"/>
        <v>4.1718181818181819E-3</v>
      </c>
    </row>
    <row r="1671" spans="1:30" x14ac:dyDescent="0.2">
      <c r="A1671" t="s">
        <v>143</v>
      </c>
      <c r="B1671" t="s">
        <v>128</v>
      </c>
      <c r="C1671" s="137" t="s">
        <v>17</v>
      </c>
      <c r="D1671" s="155">
        <v>37057</v>
      </c>
      <c r="E1671">
        <v>2001</v>
      </c>
      <c r="F1671">
        <v>4</v>
      </c>
      <c r="G1671">
        <v>2</v>
      </c>
      <c r="H1671">
        <v>29.689415853658538</v>
      </c>
      <c r="I1671">
        <v>2.0128376483917236</v>
      </c>
      <c r="J1671" s="14" t="s">
        <v>17</v>
      </c>
      <c r="K1671" s="14" t="s">
        <v>17</v>
      </c>
      <c r="L1671" s="14" t="s">
        <v>17</v>
      </c>
      <c r="M1671" s="14" t="s">
        <v>17</v>
      </c>
      <c r="N1671" s="14" t="s">
        <v>17</v>
      </c>
      <c r="O1671" s="14" t="s">
        <v>17</v>
      </c>
      <c r="P1671" s="14" t="s">
        <v>17</v>
      </c>
      <c r="Q1671" s="14" t="s">
        <v>17</v>
      </c>
      <c r="R1671" s="14" t="s">
        <v>17</v>
      </c>
      <c r="S1671" s="14" t="s">
        <v>17</v>
      </c>
      <c r="X1671" s="167">
        <v>0.29524</v>
      </c>
      <c r="Y1671" s="14">
        <v>55</v>
      </c>
      <c r="AD1671" s="14">
        <f t="shared" si="2"/>
        <v>5.3680000000000004E-3</v>
      </c>
    </row>
    <row r="1672" spans="1:30" x14ac:dyDescent="0.2">
      <c r="A1672" t="s">
        <v>143</v>
      </c>
      <c r="B1672" t="s">
        <v>128</v>
      </c>
      <c r="C1672" s="137" t="s">
        <v>17</v>
      </c>
      <c r="D1672" s="155">
        <v>37057</v>
      </c>
      <c r="E1672">
        <v>2001</v>
      </c>
      <c r="F1672">
        <v>4</v>
      </c>
      <c r="G1672">
        <v>3</v>
      </c>
      <c r="H1672" t="s">
        <v>17</v>
      </c>
      <c r="I1672" s="4">
        <v>2.4653749465942383</v>
      </c>
      <c r="J1672" s="14" t="s">
        <v>17</v>
      </c>
      <c r="K1672" s="14" t="s">
        <v>17</v>
      </c>
      <c r="L1672" s="14" t="s">
        <v>17</v>
      </c>
      <c r="M1672" s="14" t="s">
        <v>17</v>
      </c>
      <c r="N1672" s="14" t="s">
        <v>17</v>
      </c>
      <c r="O1672" s="14" t="s">
        <v>17</v>
      </c>
      <c r="P1672" s="14" t="s">
        <v>17</v>
      </c>
      <c r="Q1672" s="14" t="s">
        <v>17</v>
      </c>
      <c r="R1672" s="14" t="s">
        <v>17</v>
      </c>
      <c r="S1672" s="14" t="s">
        <v>17</v>
      </c>
      <c r="X1672" s="167">
        <v>0.23227</v>
      </c>
      <c r="Y1672" s="14">
        <v>55</v>
      </c>
      <c r="AD1672" s="14">
        <f t="shared" si="2"/>
        <v>4.223090909090909E-3</v>
      </c>
    </row>
    <row r="1673" spans="1:30" x14ac:dyDescent="0.2">
      <c r="A1673" t="s">
        <v>143</v>
      </c>
      <c r="B1673" t="s">
        <v>128</v>
      </c>
      <c r="C1673" s="137" t="s">
        <v>17</v>
      </c>
      <c r="D1673" s="155">
        <v>37057</v>
      </c>
      <c r="E1673">
        <v>2001</v>
      </c>
      <c r="F1673">
        <v>4</v>
      </c>
      <c r="G1673">
        <v>4</v>
      </c>
      <c r="H1673">
        <v>29.718544390243906</v>
      </c>
      <c r="I1673" s="4">
        <v>2.4275298118591309</v>
      </c>
      <c r="J1673" s="14" t="s">
        <v>17</v>
      </c>
      <c r="K1673" s="14" t="s">
        <v>17</v>
      </c>
      <c r="L1673" s="14" t="s">
        <v>17</v>
      </c>
      <c r="M1673" s="14" t="s">
        <v>17</v>
      </c>
      <c r="N1673" s="14" t="s">
        <v>17</v>
      </c>
      <c r="O1673" s="14" t="s">
        <v>17</v>
      </c>
      <c r="P1673" s="14" t="s">
        <v>17</v>
      </c>
      <c r="Q1673" s="14" t="s">
        <v>17</v>
      </c>
      <c r="R1673" s="14" t="s">
        <v>17</v>
      </c>
      <c r="S1673" s="14" t="s">
        <v>17</v>
      </c>
      <c r="X1673" s="167">
        <v>0.25584000000000001</v>
      </c>
      <c r="Y1673" s="14">
        <v>55</v>
      </c>
      <c r="AD1673" s="14">
        <f t="shared" si="2"/>
        <v>4.6516363636363639E-3</v>
      </c>
    </row>
    <row r="1674" spans="1:30" x14ac:dyDescent="0.2">
      <c r="A1674" t="s">
        <v>143</v>
      </c>
      <c r="B1674" t="s">
        <v>128</v>
      </c>
      <c r="C1674" s="137" t="s">
        <v>17</v>
      </c>
      <c r="D1674" s="155">
        <v>37057</v>
      </c>
      <c r="E1674">
        <v>2001</v>
      </c>
      <c r="F1674">
        <v>4</v>
      </c>
      <c r="G1674">
        <v>5</v>
      </c>
      <c r="H1674">
        <v>25.895269024390245</v>
      </c>
      <c r="I1674" s="4">
        <v>2.6154611110687256</v>
      </c>
      <c r="J1674" s="14" t="s">
        <v>17</v>
      </c>
      <c r="K1674" s="14" t="s">
        <v>17</v>
      </c>
      <c r="L1674" s="14" t="s">
        <v>17</v>
      </c>
      <c r="M1674" s="14" t="s">
        <v>17</v>
      </c>
      <c r="N1674" s="14" t="s">
        <v>17</v>
      </c>
      <c r="O1674" s="14" t="s">
        <v>17</v>
      </c>
      <c r="P1674" s="14" t="s">
        <v>17</v>
      </c>
      <c r="Q1674" s="14" t="s">
        <v>17</v>
      </c>
      <c r="R1674" s="14" t="s">
        <v>17</v>
      </c>
      <c r="S1674" s="14" t="s">
        <v>17</v>
      </c>
      <c r="X1674" s="167">
        <v>0.30593999999999999</v>
      </c>
      <c r="Y1674" s="14">
        <v>55</v>
      </c>
      <c r="AD1674" s="14">
        <f t="shared" si="2"/>
        <v>5.5625454545454546E-3</v>
      </c>
    </row>
    <row r="1675" spans="1:30" x14ac:dyDescent="0.2">
      <c r="A1675" t="s">
        <v>143</v>
      </c>
      <c r="B1675" t="s">
        <v>128</v>
      </c>
      <c r="C1675" s="137" t="s">
        <v>17</v>
      </c>
      <c r="D1675" s="155">
        <v>37057</v>
      </c>
      <c r="E1675">
        <v>2001</v>
      </c>
      <c r="F1675">
        <v>4</v>
      </c>
      <c r="G1675">
        <v>6</v>
      </c>
      <c r="H1675">
        <v>24.542341463414637</v>
      </c>
      <c r="I1675" s="4">
        <v>2.5392673015594482</v>
      </c>
      <c r="J1675" s="14" t="s">
        <v>17</v>
      </c>
      <c r="K1675" s="14" t="s">
        <v>17</v>
      </c>
      <c r="L1675" s="14" t="s">
        <v>17</v>
      </c>
      <c r="M1675" s="14" t="s">
        <v>17</v>
      </c>
      <c r="N1675" s="14" t="s">
        <v>17</v>
      </c>
      <c r="O1675" s="14" t="s">
        <v>17</v>
      </c>
      <c r="P1675" s="14" t="s">
        <v>17</v>
      </c>
      <c r="Q1675" s="14" t="s">
        <v>17</v>
      </c>
      <c r="R1675" s="14" t="s">
        <v>17</v>
      </c>
      <c r="S1675" s="14" t="s">
        <v>17</v>
      </c>
      <c r="X1675" s="167">
        <v>0.19993</v>
      </c>
      <c r="Y1675" s="14">
        <v>55</v>
      </c>
      <c r="AD1675" s="14">
        <f t="shared" si="2"/>
        <v>3.635090909090909E-3</v>
      </c>
    </row>
    <row r="1676" spans="1:30" x14ac:dyDescent="0.2">
      <c r="A1676" t="s">
        <v>143</v>
      </c>
      <c r="B1676" t="s">
        <v>128</v>
      </c>
      <c r="C1676" s="137" t="s">
        <v>17</v>
      </c>
      <c r="D1676" s="155">
        <v>37057</v>
      </c>
      <c r="E1676">
        <v>2001</v>
      </c>
      <c r="F1676">
        <v>4</v>
      </c>
      <c r="G1676">
        <v>7</v>
      </c>
      <c r="H1676">
        <v>28.004299024390242</v>
      </c>
      <c r="I1676" s="4">
        <v>2.6466310024261475</v>
      </c>
      <c r="J1676" s="14" t="s">
        <v>17</v>
      </c>
      <c r="K1676" s="14" t="s">
        <v>17</v>
      </c>
      <c r="L1676" s="14" t="s">
        <v>17</v>
      </c>
      <c r="M1676" s="14" t="s">
        <v>17</v>
      </c>
      <c r="N1676" s="14" t="s">
        <v>17</v>
      </c>
      <c r="O1676" s="14" t="s">
        <v>17</v>
      </c>
      <c r="P1676" s="14" t="s">
        <v>17</v>
      </c>
      <c r="Q1676" s="14" t="s">
        <v>17</v>
      </c>
      <c r="R1676" s="14" t="s">
        <v>17</v>
      </c>
      <c r="S1676" s="14" t="s">
        <v>17</v>
      </c>
      <c r="X1676" s="167">
        <v>0.29831999999999997</v>
      </c>
      <c r="Y1676" s="14">
        <v>55</v>
      </c>
      <c r="AD1676" s="14">
        <f t="shared" si="2"/>
        <v>5.4239999999999991E-3</v>
      </c>
    </row>
    <row r="1677" spans="1:30" x14ac:dyDescent="0.2">
      <c r="A1677" t="s">
        <v>143</v>
      </c>
      <c r="B1677" t="s">
        <v>128</v>
      </c>
      <c r="C1677" s="137" t="s">
        <v>17</v>
      </c>
      <c r="D1677" s="155">
        <v>37057</v>
      </c>
      <c r="E1677">
        <v>2001</v>
      </c>
      <c r="F1677">
        <v>4</v>
      </c>
      <c r="G1677">
        <v>8</v>
      </c>
      <c r="H1677">
        <v>23.21916219512195</v>
      </c>
      <c r="I1677">
        <v>2.3297531604766846</v>
      </c>
      <c r="J1677" s="14" t="s">
        <v>17</v>
      </c>
      <c r="K1677" s="14" t="s">
        <v>17</v>
      </c>
      <c r="L1677" s="14" t="s">
        <v>17</v>
      </c>
      <c r="M1677" s="14" t="s">
        <v>17</v>
      </c>
      <c r="N1677" s="14" t="s">
        <v>17</v>
      </c>
      <c r="O1677" s="14" t="s">
        <v>17</v>
      </c>
      <c r="P1677" s="14" t="s">
        <v>17</v>
      </c>
      <c r="Q1677" s="14" t="s">
        <v>17</v>
      </c>
      <c r="R1677" s="14" t="s">
        <v>17</v>
      </c>
      <c r="S1677" s="14" t="s">
        <v>17</v>
      </c>
      <c r="X1677" s="14" t="s">
        <v>17</v>
      </c>
      <c r="Y1677" s="14" t="s">
        <v>17</v>
      </c>
      <c r="AD1677" s="14" t="s">
        <v>17</v>
      </c>
    </row>
    <row r="1678" spans="1:30" x14ac:dyDescent="0.2">
      <c r="A1678" t="s">
        <v>143</v>
      </c>
      <c r="B1678" t="s">
        <v>128</v>
      </c>
      <c r="C1678" s="137" t="s">
        <v>17</v>
      </c>
      <c r="D1678" s="155">
        <v>37057</v>
      </c>
      <c r="E1678">
        <v>2001</v>
      </c>
      <c r="F1678">
        <v>4</v>
      </c>
      <c r="G1678">
        <v>9</v>
      </c>
      <c r="H1678">
        <v>24.570230487804874</v>
      </c>
      <c r="I1678">
        <v>2.316577672958374</v>
      </c>
      <c r="J1678" s="14" t="s">
        <v>17</v>
      </c>
      <c r="K1678" s="14" t="s">
        <v>17</v>
      </c>
      <c r="L1678" s="14" t="s">
        <v>17</v>
      </c>
      <c r="M1678" s="14" t="s">
        <v>17</v>
      </c>
      <c r="N1678" s="14" t="s">
        <v>17</v>
      </c>
      <c r="O1678" s="14" t="s">
        <v>17</v>
      </c>
      <c r="P1678" s="14" t="s">
        <v>17</v>
      </c>
      <c r="Q1678" s="14" t="s">
        <v>17</v>
      </c>
      <c r="R1678" s="14" t="s">
        <v>17</v>
      </c>
      <c r="S1678" s="14" t="s">
        <v>17</v>
      </c>
      <c r="X1678" s="14" t="s">
        <v>17</v>
      </c>
      <c r="Y1678" s="14" t="s">
        <v>17</v>
      </c>
      <c r="AD1678" s="14" t="s">
        <v>17</v>
      </c>
    </row>
    <row r="1679" spans="1:30" x14ac:dyDescent="0.2">
      <c r="A1679" t="s">
        <v>143</v>
      </c>
      <c r="B1679" t="s">
        <v>128</v>
      </c>
      <c r="C1679" s="137" t="s">
        <v>17</v>
      </c>
      <c r="D1679" s="155">
        <v>37057</v>
      </c>
      <c r="E1679">
        <v>2001</v>
      </c>
      <c r="F1679">
        <v>4</v>
      </c>
      <c r="G1679">
        <v>10</v>
      </c>
      <c r="H1679">
        <v>33.918424878048775</v>
      </c>
      <c r="I1679">
        <v>2.2817764282226562</v>
      </c>
      <c r="J1679" s="14" t="s">
        <v>17</v>
      </c>
      <c r="K1679" s="14" t="s">
        <v>17</v>
      </c>
      <c r="L1679" s="14" t="s">
        <v>17</v>
      </c>
      <c r="M1679" s="14" t="s">
        <v>17</v>
      </c>
      <c r="N1679" s="14" t="s">
        <v>17</v>
      </c>
      <c r="O1679" s="14" t="s">
        <v>17</v>
      </c>
      <c r="P1679" s="14" t="s">
        <v>17</v>
      </c>
      <c r="Q1679" s="14" t="s">
        <v>17</v>
      </c>
      <c r="R1679" s="14" t="s">
        <v>17</v>
      </c>
      <c r="S1679" s="14" t="s">
        <v>17</v>
      </c>
      <c r="X1679" s="14" t="s">
        <v>17</v>
      </c>
      <c r="Y1679" s="14" t="s">
        <v>17</v>
      </c>
      <c r="AD1679" s="14" t="s">
        <v>17</v>
      </c>
    </row>
    <row r="1680" spans="1:30" x14ac:dyDescent="0.2">
      <c r="A1680" t="s">
        <v>143</v>
      </c>
      <c r="B1680" t="s">
        <v>128</v>
      </c>
      <c r="C1680" s="137" t="s">
        <v>17</v>
      </c>
      <c r="D1680" s="155">
        <v>37057</v>
      </c>
      <c r="E1680">
        <v>2001</v>
      </c>
      <c r="F1680">
        <v>4</v>
      </c>
      <c r="G1680">
        <v>11</v>
      </c>
      <c r="H1680">
        <v>29.326858536585359</v>
      </c>
      <c r="I1680">
        <v>2.2143385410308838</v>
      </c>
      <c r="J1680" s="14" t="s">
        <v>17</v>
      </c>
      <c r="K1680" s="14" t="s">
        <v>17</v>
      </c>
      <c r="L1680" s="14" t="s">
        <v>17</v>
      </c>
      <c r="M1680" s="14" t="s">
        <v>17</v>
      </c>
      <c r="N1680" s="14" t="s">
        <v>17</v>
      </c>
      <c r="O1680" s="14" t="s">
        <v>17</v>
      </c>
      <c r="P1680" s="14" t="s">
        <v>17</v>
      </c>
      <c r="Q1680" s="14" t="s">
        <v>17</v>
      </c>
      <c r="R1680" s="14" t="s">
        <v>17</v>
      </c>
      <c r="S1680" s="14" t="s">
        <v>17</v>
      </c>
      <c r="X1680" s="14" t="s">
        <v>17</v>
      </c>
      <c r="Y1680" s="14" t="s">
        <v>17</v>
      </c>
      <c r="AD1680" s="14" t="s">
        <v>17</v>
      </c>
    </row>
    <row r="1681" spans="1:30" x14ac:dyDescent="0.2">
      <c r="A1681" t="s">
        <v>143</v>
      </c>
      <c r="B1681" t="s">
        <v>128</v>
      </c>
      <c r="C1681" s="137" t="s">
        <v>17</v>
      </c>
      <c r="D1681" s="155">
        <v>37057</v>
      </c>
      <c r="E1681">
        <v>2001</v>
      </c>
      <c r="F1681">
        <v>4</v>
      </c>
      <c r="G1681">
        <v>12</v>
      </c>
      <c r="H1681">
        <v>27.877868780487802</v>
      </c>
      <c r="I1681">
        <v>2.4478564262390137</v>
      </c>
      <c r="J1681" s="14" t="s">
        <v>17</v>
      </c>
      <c r="K1681" s="14" t="s">
        <v>17</v>
      </c>
      <c r="L1681" s="14" t="s">
        <v>17</v>
      </c>
      <c r="M1681" s="14" t="s">
        <v>17</v>
      </c>
      <c r="N1681" s="14" t="s">
        <v>17</v>
      </c>
      <c r="O1681" s="14" t="s">
        <v>17</v>
      </c>
      <c r="P1681" s="14" t="s">
        <v>17</v>
      </c>
      <c r="Q1681" s="14" t="s">
        <v>17</v>
      </c>
      <c r="R1681" s="14" t="s">
        <v>17</v>
      </c>
      <c r="S1681" s="14" t="s">
        <v>17</v>
      </c>
      <c r="X1681" s="14" t="s">
        <v>17</v>
      </c>
      <c r="Y1681" s="14" t="s">
        <v>17</v>
      </c>
      <c r="AD1681" s="14" t="s">
        <v>17</v>
      </c>
    </row>
    <row r="1682" spans="1:30" x14ac:dyDescent="0.2">
      <c r="A1682" t="s">
        <v>143</v>
      </c>
      <c r="B1682" t="s">
        <v>128</v>
      </c>
      <c r="C1682" s="137" t="s">
        <v>17</v>
      </c>
      <c r="D1682" s="155">
        <v>37057</v>
      </c>
      <c r="E1682">
        <v>2001</v>
      </c>
      <c r="F1682">
        <v>4</v>
      </c>
      <c r="G1682">
        <v>13</v>
      </c>
      <c r="H1682">
        <v>27.858036585365848</v>
      </c>
      <c r="I1682">
        <v>2.3527202606201172</v>
      </c>
      <c r="J1682" s="14" t="s">
        <v>17</v>
      </c>
      <c r="K1682" s="14" t="s">
        <v>17</v>
      </c>
      <c r="L1682" s="14" t="s">
        <v>17</v>
      </c>
      <c r="M1682" s="14" t="s">
        <v>17</v>
      </c>
      <c r="N1682" s="14" t="s">
        <v>17</v>
      </c>
      <c r="O1682" s="14" t="s">
        <v>17</v>
      </c>
      <c r="P1682" s="14" t="s">
        <v>17</v>
      </c>
      <c r="Q1682" s="14" t="s">
        <v>17</v>
      </c>
      <c r="R1682" s="14" t="s">
        <v>17</v>
      </c>
      <c r="S1682" s="14" t="s">
        <v>17</v>
      </c>
      <c r="X1682" s="14" t="s">
        <v>17</v>
      </c>
      <c r="Y1682" s="14" t="s">
        <v>17</v>
      </c>
      <c r="AD1682" s="14" t="s">
        <v>17</v>
      </c>
    </row>
    <row r="1683" spans="1:30" x14ac:dyDescent="0.2">
      <c r="A1683" t="s">
        <v>143</v>
      </c>
      <c r="B1683" t="s">
        <v>128</v>
      </c>
      <c r="C1683" s="137" t="s">
        <v>17</v>
      </c>
      <c r="D1683" s="155">
        <v>37057</v>
      </c>
      <c r="E1683">
        <v>2001</v>
      </c>
      <c r="F1683">
        <v>4</v>
      </c>
      <c r="G1683">
        <v>14</v>
      </c>
      <c r="H1683">
        <v>29.40783999999999</v>
      </c>
      <c r="I1683">
        <v>2.1864137649536133</v>
      </c>
      <c r="J1683" s="14" t="s">
        <v>17</v>
      </c>
      <c r="K1683" s="14" t="s">
        <v>17</v>
      </c>
      <c r="L1683" s="14" t="s">
        <v>17</v>
      </c>
      <c r="M1683" s="14" t="s">
        <v>17</v>
      </c>
      <c r="N1683" s="14" t="s">
        <v>17</v>
      </c>
      <c r="O1683" s="14" t="s">
        <v>17</v>
      </c>
      <c r="P1683" s="14" t="s">
        <v>17</v>
      </c>
      <c r="Q1683" s="14" t="s">
        <v>17</v>
      </c>
      <c r="R1683" s="14" t="s">
        <v>17</v>
      </c>
      <c r="S1683" s="14" t="s">
        <v>17</v>
      </c>
      <c r="X1683" s="14" t="s">
        <v>17</v>
      </c>
      <c r="Y1683" s="14" t="s">
        <v>17</v>
      </c>
      <c r="AD1683" s="14" t="s">
        <v>17</v>
      </c>
    </row>
    <row r="1684" spans="1:30" x14ac:dyDescent="0.2">
      <c r="A1684" t="s">
        <v>143</v>
      </c>
      <c r="B1684" t="s">
        <v>128</v>
      </c>
      <c r="C1684" s="155">
        <v>37216</v>
      </c>
      <c r="D1684" s="155">
        <v>37432</v>
      </c>
      <c r="E1684">
        <v>2002</v>
      </c>
      <c r="F1684">
        <v>1</v>
      </c>
      <c r="G1684">
        <v>1</v>
      </c>
      <c r="H1684">
        <v>31.45055609756098</v>
      </c>
      <c r="I1684">
        <v>1.9719483852386475</v>
      </c>
      <c r="J1684" s="14" t="s">
        <v>17</v>
      </c>
      <c r="K1684" s="14" t="s">
        <v>17</v>
      </c>
      <c r="L1684" s="14" t="s">
        <v>17</v>
      </c>
      <c r="M1684" s="14" t="s">
        <v>17</v>
      </c>
      <c r="N1684" s="14" t="s">
        <v>17</v>
      </c>
      <c r="O1684" s="14" t="s">
        <v>17</v>
      </c>
      <c r="P1684" s="14" t="s">
        <v>17</v>
      </c>
      <c r="Q1684" s="14" t="s">
        <v>17</v>
      </c>
      <c r="R1684" s="14" t="s">
        <v>17</v>
      </c>
      <c r="S1684" s="14" t="s">
        <v>17</v>
      </c>
      <c r="X1684" s="171">
        <v>0.26109851200000006</v>
      </c>
      <c r="Y1684" s="14">
        <v>74</v>
      </c>
      <c r="AD1684" s="14">
        <f t="shared" si="2"/>
        <v>3.5283582702702711E-3</v>
      </c>
    </row>
    <row r="1685" spans="1:30" x14ac:dyDescent="0.2">
      <c r="A1685" t="s">
        <v>143</v>
      </c>
      <c r="B1685" t="s">
        <v>128</v>
      </c>
      <c r="C1685" s="155">
        <v>37216</v>
      </c>
      <c r="D1685" s="155">
        <v>37432</v>
      </c>
      <c r="E1685">
        <v>2002</v>
      </c>
      <c r="F1685">
        <v>1</v>
      </c>
      <c r="G1685">
        <v>2</v>
      </c>
      <c r="H1685">
        <v>32.356432926829264</v>
      </c>
      <c r="I1685">
        <v>1.8746379613876343</v>
      </c>
      <c r="J1685" s="14" t="s">
        <v>17</v>
      </c>
      <c r="K1685" s="14" t="s">
        <v>17</v>
      </c>
      <c r="L1685" s="14" t="s">
        <v>17</v>
      </c>
      <c r="M1685" s="14" t="s">
        <v>17</v>
      </c>
      <c r="N1685" s="14" t="s">
        <v>17</v>
      </c>
      <c r="O1685" s="14" t="s">
        <v>17</v>
      </c>
      <c r="P1685" s="176">
        <v>6.2489999999999997E-2</v>
      </c>
      <c r="Q1685" s="176">
        <v>0.78700000000000003</v>
      </c>
      <c r="R1685" s="14" t="s">
        <v>17</v>
      </c>
      <c r="S1685" s="14" t="s">
        <v>17</v>
      </c>
      <c r="X1685" s="172">
        <v>0.14172793200000006</v>
      </c>
      <c r="Y1685" s="14">
        <v>74</v>
      </c>
      <c r="AD1685" s="14">
        <f t="shared" si="2"/>
        <v>1.9152423243243252E-3</v>
      </c>
    </row>
    <row r="1686" spans="1:30" x14ac:dyDescent="0.2">
      <c r="A1686" t="s">
        <v>143</v>
      </c>
      <c r="B1686" t="s">
        <v>128</v>
      </c>
      <c r="C1686" s="155">
        <v>37216</v>
      </c>
      <c r="D1686" s="155">
        <v>37432</v>
      </c>
      <c r="E1686">
        <v>2002</v>
      </c>
      <c r="F1686">
        <v>1</v>
      </c>
      <c r="G1686">
        <v>3</v>
      </c>
      <c r="H1686">
        <v>52.871392682926803</v>
      </c>
      <c r="I1686">
        <v>1.9373047351837158</v>
      </c>
      <c r="J1686" s="14" t="s">
        <v>17</v>
      </c>
      <c r="K1686" s="14" t="s">
        <v>17</v>
      </c>
      <c r="L1686" s="176">
        <v>6.2850000000000001</v>
      </c>
      <c r="M1686" s="14" t="s">
        <v>17</v>
      </c>
      <c r="N1686" s="176">
        <v>62.10575</v>
      </c>
      <c r="O1686" s="14" t="s">
        <v>17</v>
      </c>
      <c r="P1686" s="176">
        <v>9.1263333333333321E-2</v>
      </c>
      <c r="Q1686" s="176">
        <v>0.96766666666666667</v>
      </c>
      <c r="R1686" s="14" t="s">
        <v>17</v>
      </c>
      <c r="S1686" s="14" t="s">
        <v>17</v>
      </c>
      <c r="X1686" s="172">
        <v>0.50835934799999993</v>
      </c>
      <c r="Y1686" s="14">
        <v>74</v>
      </c>
      <c r="AD1686" s="14">
        <f t="shared" si="2"/>
        <v>6.8697209189189177E-3</v>
      </c>
    </row>
    <row r="1687" spans="1:30" x14ac:dyDescent="0.2">
      <c r="A1687" t="s">
        <v>143</v>
      </c>
      <c r="B1687" t="s">
        <v>128</v>
      </c>
      <c r="C1687" s="155">
        <v>37216</v>
      </c>
      <c r="D1687" s="155">
        <v>37432</v>
      </c>
      <c r="E1687">
        <v>2002</v>
      </c>
      <c r="F1687">
        <v>1</v>
      </c>
      <c r="G1687">
        <v>4</v>
      </c>
      <c r="H1687">
        <v>43.183365365853668</v>
      </c>
      <c r="I1687">
        <v>2.0914719104766846</v>
      </c>
      <c r="J1687" s="14" t="s">
        <v>17</v>
      </c>
      <c r="K1687" s="14" t="s">
        <v>17</v>
      </c>
      <c r="L1687" s="176">
        <v>6.2050000000000001</v>
      </c>
      <c r="M1687" s="14" t="s">
        <v>17</v>
      </c>
      <c r="N1687" s="176">
        <v>54.869080000000004</v>
      </c>
      <c r="O1687" s="14" t="s">
        <v>17</v>
      </c>
      <c r="P1687" s="176">
        <v>6.747333333333333E-2</v>
      </c>
      <c r="Q1687" s="176">
        <v>0.83066666666666666</v>
      </c>
      <c r="R1687" s="14" t="s">
        <v>17</v>
      </c>
      <c r="S1687" s="14" t="s">
        <v>17</v>
      </c>
      <c r="X1687" s="172">
        <v>0.30345230799999995</v>
      </c>
      <c r="Y1687" s="14">
        <v>74</v>
      </c>
      <c r="AD1687" s="14">
        <f t="shared" si="2"/>
        <v>4.1007068648648646E-3</v>
      </c>
    </row>
    <row r="1688" spans="1:30" x14ac:dyDescent="0.2">
      <c r="A1688" t="s">
        <v>143</v>
      </c>
      <c r="B1688" t="s">
        <v>128</v>
      </c>
      <c r="C1688" s="155">
        <v>37216</v>
      </c>
      <c r="D1688" s="155">
        <v>37432</v>
      </c>
      <c r="E1688">
        <v>2002</v>
      </c>
      <c r="F1688">
        <v>1</v>
      </c>
      <c r="G1688">
        <v>5</v>
      </c>
      <c r="H1688">
        <v>41.637693658536591</v>
      </c>
      <c r="I1688">
        <v>2.5064704418182373</v>
      </c>
      <c r="J1688" s="14" t="s">
        <v>17</v>
      </c>
      <c r="K1688" s="14" t="s">
        <v>17</v>
      </c>
      <c r="L1688" s="176">
        <v>5.5949999999999998</v>
      </c>
      <c r="M1688" s="14" t="s">
        <v>17</v>
      </c>
      <c r="N1688" s="176">
        <v>85.975960000000015</v>
      </c>
      <c r="O1688" s="14" t="s">
        <v>17</v>
      </c>
      <c r="P1688" s="176">
        <v>8.445666666666668E-2</v>
      </c>
      <c r="Q1688" s="176">
        <v>0.93100000000000005</v>
      </c>
      <c r="R1688" s="14" t="s">
        <v>17</v>
      </c>
      <c r="S1688" s="14" t="s">
        <v>17</v>
      </c>
      <c r="X1688" s="172">
        <v>0.32084494800000002</v>
      </c>
      <c r="Y1688" s="14">
        <v>74</v>
      </c>
      <c r="AD1688" s="14">
        <f t="shared" si="2"/>
        <v>4.3357425405405412E-3</v>
      </c>
    </row>
    <row r="1689" spans="1:30" x14ac:dyDescent="0.2">
      <c r="A1689" t="s">
        <v>143</v>
      </c>
      <c r="B1689" t="s">
        <v>128</v>
      </c>
      <c r="C1689" s="155">
        <v>37216</v>
      </c>
      <c r="D1689" s="155">
        <v>37432</v>
      </c>
      <c r="E1689">
        <v>2002</v>
      </c>
      <c r="F1689">
        <v>1</v>
      </c>
      <c r="G1689">
        <v>6</v>
      </c>
      <c r="H1689">
        <v>45.524184146341469</v>
      </c>
      <c r="I1689">
        <v>2.5266757011413574</v>
      </c>
      <c r="J1689" s="14" t="s">
        <v>17</v>
      </c>
      <c r="K1689" s="14" t="s">
        <v>17</v>
      </c>
      <c r="L1689" s="176">
        <v>5.9</v>
      </c>
      <c r="M1689" s="14" t="s">
        <v>17</v>
      </c>
      <c r="N1689" s="176">
        <v>75.769014999999996</v>
      </c>
      <c r="O1689" s="14" t="s">
        <v>17</v>
      </c>
      <c r="P1689" s="176">
        <v>9.3413333333333348E-2</v>
      </c>
      <c r="Q1689" s="176">
        <v>0.93266666666666664</v>
      </c>
      <c r="R1689" s="14" t="s">
        <v>17</v>
      </c>
      <c r="S1689" s="14" t="s">
        <v>17</v>
      </c>
      <c r="X1689" s="172">
        <v>0.57200553999999992</v>
      </c>
      <c r="Y1689" s="14">
        <v>74</v>
      </c>
      <c r="AD1689" s="14">
        <f t="shared" si="2"/>
        <v>7.7298045945945939E-3</v>
      </c>
    </row>
    <row r="1690" spans="1:30" x14ac:dyDescent="0.2">
      <c r="A1690" t="s">
        <v>143</v>
      </c>
      <c r="B1690" t="s">
        <v>128</v>
      </c>
      <c r="C1690" s="155">
        <v>37216</v>
      </c>
      <c r="D1690" s="155">
        <v>37432</v>
      </c>
      <c r="E1690">
        <v>2002</v>
      </c>
      <c r="F1690">
        <v>1</v>
      </c>
      <c r="G1690">
        <v>7</v>
      </c>
      <c r="H1690">
        <v>45.760311219512204</v>
      </c>
      <c r="I1690">
        <v>2.6303417682647705</v>
      </c>
      <c r="J1690" s="14" t="s">
        <v>17</v>
      </c>
      <c r="K1690" s="14" t="s">
        <v>17</v>
      </c>
      <c r="L1690" s="176">
        <v>6.09</v>
      </c>
      <c r="M1690" s="14" t="s">
        <v>17</v>
      </c>
      <c r="N1690" s="176">
        <v>85.165885000000003</v>
      </c>
      <c r="O1690" s="14" t="s">
        <v>17</v>
      </c>
      <c r="P1690" s="176">
        <v>9.9419999999999994E-2</v>
      </c>
      <c r="Q1690" s="176">
        <v>0.98433333333333339</v>
      </c>
      <c r="R1690" s="14" t="s">
        <v>17</v>
      </c>
      <c r="S1690" s="14" t="s">
        <v>17</v>
      </c>
      <c r="X1690" s="172">
        <v>0.369082348</v>
      </c>
      <c r="Y1690" s="14">
        <v>74</v>
      </c>
      <c r="AD1690" s="14">
        <f t="shared" si="2"/>
        <v>4.9875992972972976E-3</v>
      </c>
    </row>
    <row r="1691" spans="1:30" x14ac:dyDescent="0.2">
      <c r="A1691" t="s">
        <v>143</v>
      </c>
      <c r="B1691" t="s">
        <v>128</v>
      </c>
      <c r="C1691" s="155">
        <v>37216</v>
      </c>
      <c r="D1691" s="155">
        <v>37432</v>
      </c>
      <c r="E1691">
        <v>2002</v>
      </c>
      <c r="F1691">
        <v>1</v>
      </c>
      <c r="G1691">
        <v>8</v>
      </c>
      <c r="H1691">
        <v>26.663146829268289</v>
      </c>
      <c r="I1691">
        <v>2.5030362606048584</v>
      </c>
      <c r="J1691" s="14" t="s">
        <v>17</v>
      </c>
      <c r="K1691" s="14" t="s">
        <v>17</v>
      </c>
      <c r="L1691" s="14" t="s">
        <v>17</v>
      </c>
      <c r="M1691" s="14" t="s">
        <v>17</v>
      </c>
      <c r="N1691" s="14" t="s">
        <v>17</v>
      </c>
      <c r="O1691" s="14" t="s">
        <v>17</v>
      </c>
      <c r="P1691" s="14" t="s">
        <v>17</v>
      </c>
      <c r="Q1691" s="14" t="s">
        <v>17</v>
      </c>
      <c r="R1691" s="14" t="s">
        <v>17</v>
      </c>
      <c r="S1691" s="14" t="s">
        <v>17</v>
      </c>
      <c r="X1691" s="14" t="s">
        <v>17</v>
      </c>
      <c r="Y1691" s="14" t="s">
        <v>17</v>
      </c>
      <c r="AD1691" s="14" t="s">
        <v>17</v>
      </c>
    </row>
    <row r="1692" spans="1:30" x14ac:dyDescent="0.2">
      <c r="A1692" t="s">
        <v>143</v>
      </c>
      <c r="B1692" t="s">
        <v>128</v>
      </c>
      <c r="C1692" s="155">
        <v>37216</v>
      </c>
      <c r="D1692" s="155">
        <v>37432</v>
      </c>
      <c r="E1692">
        <v>2002</v>
      </c>
      <c r="F1692">
        <v>1</v>
      </c>
      <c r="G1692">
        <v>9</v>
      </c>
      <c r="H1692">
        <v>40.70475414634145</v>
      </c>
      <c r="I1692">
        <v>2.5487105846405029</v>
      </c>
      <c r="J1692" s="14" t="s">
        <v>17</v>
      </c>
      <c r="K1692" s="14" t="s">
        <v>17</v>
      </c>
      <c r="L1692" s="14" t="s">
        <v>17</v>
      </c>
      <c r="M1692" s="14" t="s">
        <v>17</v>
      </c>
      <c r="N1692" s="14" t="s">
        <v>17</v>
      </c>
      <c r="O1692" s="14" t="s">
        <v>17</v>
      </c>
      <c r="P1692" s="14" t="s">
        <v>17</v>
      </c>
      <c r="Q1692" s="14" t="s">
        <v>17</v>
      </c>
      <c r="R1692" s="14" t="s">
        <v>17</v>
      </c>
      <c r="S1692" s="14" t="s">
        <v>17</v>
      </c>
      <c r="X1692" s="14" t="s">
        <v>17</v>
      </c>
      <c r="Y1692" s="14" t="s">
        <v>17</v>
      </c>
      <c r="AD1692" s="14" t="s">
        <v>17</v>
      </c>
    </row>
    <row r="1693" spans="1:30" x14ac:dyDescent="0.2">
      <c r="A1693" t="s">
        <v>143</v>
      </c>
      <c r="B1693" t="s">
        <v>128</v>
      </c>
      <c r="C1693" s="155">
        <v>37216</v>
      </c>
      <c r="D1693" s="155">
        <v>37432</v>
      </c>
      <c r="E1693">
        <v>2002</v>
      </c>
      <c r="F1693">
        <v>1</v>
      </c>
      <c r="G1693">
        <v>10</v>
      </c>
      <c r="H1693">
        <v>48.08274390243902</v>
      </c>
      <c r="I1693">
        <v>2.5033195018768311</v>
      </c>
      <c r="J1693" s="14" t="s">
        <v>17</v>
      </c>
      <c r="K1693" s="14" t="s">
        <v>17</v>
      </c>
      <c r="L1693" s="14" t="s">
        <v>17</v>
      </c>
      <c r="M1693" s="14" t="s">
        <v>17</v>
      </c>
      <c r="N1693" s="14" t="s">
        <v>17</v>
      </c>
      <c r="O1693" s="14" t="s">
        <v>17</v>
      </c>
      <c r="P1693" s="14" t="s">
        <v>17</v>
      </c>
      <c r="Q1693" s="14" t="s">
        <v>17</v>
      </c>
      <c r="R1693" s="14" t="s">
        <v>17</v>
      </c>
      <c r="S1693" s="14" t="s">
        <v>17</v>
      </c>
      <c r="X1693" s="14" t="s">
        <v>17</v>
      </c>
      <c r="Y1693" s="14" t="s">
        <v>17</v>
      </c>
      <c r="AD1693" s="14" t="s">
        <v>17</v>
      </c>
    </row>
    <row r="1694" spans="1:30" x14ac:dyDescent="0.2">
      <c r="A1694" t="s">
        <v>143</v>
      </c>
      <c r="B1694" t="s">
        <v>128</v>
      </c>
      <c r="C1694" s="155">
        <v>37216</v>
      </c>
      <c r="D1694" s="155">
        <v>37432</v>
      </c>
      <c r="E1694">
        <v>2002</v>
      </c>
      <c r="F1694">
        <v>1</v>
      </c>
      <c r="G1694">
        <v>11</v>
      </c>
      <c r="H1694">
        <v>49.755259024390242</v>
      </c>
      <c r="I1694">
        <v>2.6516683101654053</v>
      </c>
      <c r="J1694" s="14" t="s">
        <v>17</v>
      </c>
      <c r="K1694" s="14" t="s">
        <v>17</v>
      </c>
      <c r="L1694" s="14" t="s">
        <v>17</v>
      </c>
      <c r="M1694" s="14" t="s">
        <v>17</v>
      </c>
      <c r="N1694" s="14" t="s">
        <v>17</v>
      </c>
      <c r="O1694" s="14" t="s">
        <v>17</v>
      </c>
      <c r="P1694" s="14" t="s">
        <v>17</v>
      </c>
      <c r="Q1694" s="14" t="s">
        <v>17</v>
      </c>
      <c r="R1694" s="14" t="s">
        <v>17</v>
      </c>
      <c r="S1694" s="14" t="s">
        <v>17</v>
      </c>
      <c r="X1694" s="14" t="s">
        <v>17</v>
      </c>
      <c r="Y1694" s="14" t="s">
        <v>17</v>
      </c>
      <c r="AD1694" s="14" t="s">
        <v>17</v>
      </c>
    </row>
    <row r="1695" spans="1:30" x14ac:dyDescent="0.2">
      <c r="A1695" t="s">
        <v>143</v>
      </c>
      <c r="B1695" t="s">
        <v>128</v>
      </c>
      <c r="C1695" s="155">
        <v>37216</v>
      </c>
      <c r="D1695" s="155">
        <v>37432</v>
      </c>
      <c r="E1695">
        <v>2002</v>
      </c>
      <c r="F1695">
        <v>1</v>
      </c>
      <c r="G1695">
        <v>12</v>
      </c>
      <c r="H1695">
        <v>44.948843902439016</v>
      </c>
      <c r="I1695">
        <v>2.459930419921875</v>
      </c>
      <c r="J1695" s="14" t="s">
        <v>17</v>
      </c>
      <c r="K1695" s="14" t="s">
        <v>17</v>
      </c>
      <c r="L1695" s="14" t="s">
        <v>17</v>
      </c>
      <c r="M1695" s="14" t="s">
        <v>17</v>
      </c>
      <c r="N1695" s="14" t="s">
        <v>17</v>
      </c>
      <c r="O1695" s="14" t="s">
        <v>17</v>
      </c>
      <c r="P1695" s="14" t="s">
        <v>17</v>
      </c>
      <c r="Q1695" s="14" t="s">
        <v>17</v>
      </c>
      <c r="R1695" s="14" t="s">
        <v>17</v>
      </c>
      <c r="S1695" s="14" t="s">
        <v>17</v>
      </c>
      <c r="X1695" s="14" t="s">
        <v>17</v>
      </c>
      <c r="Y1695" s="14" t="s">
        <v>17</v>
      </c>
      <c r="AD1695" s="14" t="s">
        <v>17</v>
      </c>
    </row>
    <row r="1696" spans="1:30" x14ac:dyDescent="0.2">
      <c r="A1696" t="s">
        <v>143</v>
      </c>
      <c r="B1696" t="s">
        <v>128</v>
      </c>
      <c r="C1696" s="155">
        <v>37216</v>
      </c>
      <c r="D1696" s="155">
        <v>37432</v>
      </c>
      <c r="E1696">
        <v>2002</v>
      </c>
      <c r="F1696">
        <v>1</v>
      </c>
      <c r="G1696">
        <v>13</v>
      </c>
      <c r="H1696">
        <v>54.720331707317072</v>
      </c>
      <c r="I1696">
        <v>2.7310118675231934</v>
      </c>
      <c r="J1696" s="14" t="s">
        <v>17</v>
      </c>
      <c r="K1696" s="14" t="s">
        <v>17</v>
      </c>
      <c r="L1696" s="14" t="s">
        <v>17</v>
      </c>
      <c r="M1696" s="14" t="s">
        <v>17</v>
      </c>
      <c r="N1696" s="14" t="s">
        <v>17</v>
      </c>
      <c r="O1696" s="14" t="s">
        <v>17</v>
      </c>
      <c r="P1696" s="14" t="s">
        <v>17</v>
      </c>
      <c r="Q1696" s="14" t="s">
        <v>17</v>
      </c>
      <c r="R1696" s="14" t="s">
        <v>17</v>
      </c>
      <c r="S1696" s="14" t="s">
        <v>17</v>
      </c>
      <c r="X1696" s="14" t="s">
        <v>17</v>
      </c>
      <c r="Y1696" s="14" t="s">
        <v>17</v>
      </c>
      <c r="AD1696" s="14" t="s">
        <v>17</v>
      </c>
    </row>
    <row r="1697" spans="1:30" x14ac:dyDescent="0.2">
      <c r="A1697" t="s">
        <v>143</v>
      </c>
      <c r="B1697" t="s">
        <v>128</v>
      </c>
      <c r="C1697" s="155">
        <v>37216</v>
      </c>
      <c r="D1697" s="155">
        <v>37432</v>
      </c>
      <c r="E1697">
        <v>2002</v>
      </c>
      <c r="F1697">
        <v>1</v>
      </c>
      <c r="G1697">
        <v>14</v>
      </c>
      <c r="H1697">
        <v>43.925213414634143</v>
      </c>
      <c r="I1697">
        <v>2.4157013893127441</v>
      </c>
      <c r="J1697" s="14" t="s">
        <v>17</v>
      </c>
      <c r="K1697" s="14" t="s">
        <v>17</v>
      </c>
      <c r="L1697" s="14" t="s">
        <v>17</v>
      </c>
      <c r="M1697" s="14" t="s">
        <v>17</v>
      </c>
      <c r="N1697" s="14" t="s">
        <v>17</v>
      </c>
      <c r="O1697" s="14" t="s">
        <v>17</v>
      </c>
      <c r="P1697" s="14" t="s">
        <v>17</v>
      </c>
      <c r="Q1697" s="14" t="s">
        <v>17</v>
      </c>
      <c r="R1697" s="14" t="s">
        <v>17</v>
      </c>
      <c r="S1697" s="14" t="s">
        <v>17</v>
      </c>
      <c r="X1697" s="14" t="s">
        <v>17</v>
      </c>
      <c r="Y1697" s="14" t="s">
        <v>17</v>
      </c>
      <c r="AD1697" s="14" t="s">
        <v>17</v>
      </c>
    </row>
    <row r="1698" spans="1:30" x14ac:dyDescent="0.2">
      <c r="A1698" t="s">
        <v>143</v>
      </c>
      <c r="B1698" t="s">
        <v>128</v>
      </c>
      <c r="C1698" s="155">
        <v>37216</v>
      </c>
      <c r="D1698" s="155">
        <v>37432</v>
      </c>
      <c r="E1698">
        <v>2002</v>
      </c>
      <c r="F1698">
        <v>2</v>
      </c>
      <c r="G1698">
        <v>1</v>
      </c>
      <c r="H1698">
        <v>25.183375853658536</v>
      </c>
      <c r="I1698">
        <v>2.0048251152038574</v>
      </c>
      <c r="J1698" s="14" t="s">
        <v>17</v>
      </c>
      <c r="K1698" s="14" t="s">
        <v>17</v>
      </c>
      <c r="L1698" s="14" t="s">
        <v>17</v>
      </c>
      <c r="M1698" s="14" t="s">
        <v>17</v>
      </c>
      <c r="N1698" s="14" t="s">
        <v>17</v>
      </c>
      <c r="O1698" s="14" t="s">
        <v>17</v>
      </c>
      <c r="P1698" s="14" t="s">
        <v>17</v>
      </c>
      <c r="Q1698" s="14" t="s">
        <v>17</v>
      </c>
      <c r="R1698" s="14" t="s">
        <v>17</v>
      </c>
      <c r="S1698" s="14" t="s">
        <v>17</v>
      </c>
      <c r="X1698" s="172">
        <v>0.32573662799999997</v>
      </c>
      <c r="Y1698" s="14">
        <v>74</v>
      </c>
      <c r="AD1698" s="14">
        <f t="shared" si="2"/>
        <v>4.4018463243243235E-3</v>
      </c>
    </row>
    <row r="1699" spans="1:30" x14ac:dyDescent="0.2">
      <c r="A1699" t="s">
        <v>143</v>
      </c>
      <c r="B1699" t="s">
        <v>128</v>
      </c>
      <c r="C1699" s="155">
        <v>37216</v>
      </c>
      <c r="D1699" s="155">
        <v>37432</v>
      </c>
      <c r="E1699">
        <v>2002</v>
      </c>
      <c r="F1699">
        <v>2</v>
      </c>
      <c r="G1699">
        <v>2</v>
      </c>
      <c r="H1699">
        <v>38.124709512195111</v>
      </c>
      <c r="I1699">
        <v>1.750579833984375</v>
      </c>
      <c r="J1699" s="14" t="s">
        <v>17</v>
      </c>
      <c r="K1699" s="14" t="s">
        <v>17</v>
      </c>
      <c r="L1699" s="14" t="s">
        <v>17</v>
      </c>
      <c r="M1699" s="14" t="s">
        <v>17</v>
      </c>
      <c r="N1699" s="14" t="s">
        <v>17</v>
      </c>
      <c r="O1699" s="14" t="s">
        <v>17</v>
      </c>
      <c r="P1699" s="176">
        <v>6.8070000000000006E-2</v>
      </c>
      <c r="Q1699" s="176">
        <v>0.84</v>
      </c>
      <c r="R1699" s="14" t="s">
        <v>17</v>
      </c>
      <c r="S1699" s="14" t="s">
        <v>17</v>
      </c>
      <c r="X1699" s="172">
        <v>0.43275571600000001</v>
      </c>
      <c r="Y1699" s="14">
        <v>74</v>
      </c>
      <c r="AD1699" s="14">
        <f t="shared" si="2"/>
        <v>5.8480502162162164E-3</v>
      </c>
    </row>
    <row r="1700" spans="1:30" x14ac:dyDescent="0.2">
      <c r="A1700" t="s">
        <v>143</v>
      </c>
      <c r="B1700" t="s">
        <v>128</v>
      </c>
      <c r="C1700" s="155">
        <v>37216</v>
      </c>
      <c r="D1700" s="155">
        <v>37432</v>
      </c>
      <c r="E1700">
        <v>2002</v>
      </c>
      <c r="F1700">
        <v>2</v>
      </c>
      <c r="G1700">
        <v>3</v>
      </c>
      <c r="H1700">
        <v>47.116337560975609</v>
      </c>
      <c r="I1700">
        <v>2.0401661396026611</v>
      </c>
      <c r="J1700" s="14" t="s">
        <v>17</v>
      </c>
      <c r="K1700" s="14" t="s">
        <v>17</v>
      </c>
      <c r="L1700" s="176">
        <v>6.7349999999999994</v>
      </c>
      <c r="M1700" s="14" t="s">
        <v>17</v>
      </c>
      <c r="N1700" s="176">
        <v>61.727715000000003</v>
      </c>
      <c r="O1700" s="14" t="s">
        <v>17</v>
      </c>
      <c r="P1700" s="176">
        <v>7.8443333333333323E-2</v>
      </c>
      <c r="Q1700" s="176">
        <v>0.87700000000000011</v>
      </c>
      <c r="R1700" s="14" t="s">
        <v>17</v>
      </c>
      <c r="S1700" s="14" t="s">
        <v>17</v>
      </c>
      <c r="X1700" s="172">
        <v>0.39462778800000003</v>
      </c>
      <c r="Y1700" s="14">
        <v>74</v>
      </c>
      <c r="AD1700" s="14">
        <f t="shared" si="2"/>
        <v>5.3328079459459467E-3</v>
      </c>
    </row>
    <row r="1701" spans="1:30" x14ac:dyDescent="0.2">
      <c r="A1701" t="s">
        <v>143</v>
      </c>
      <c r="B1701" t="s">
        <v>128</v>
      </c>
      <c r="C1701" s="155">
        <v>37216</v>
      </c>
      <c r="D1701" s="155">
        <v>37432</v>
      </c>
      <c r="E1701">
        <v>2002</v>
      </c>
      <c r="F1701">
        <v>2</v>
      </c>
      <c r="G1701">
        <v>4</v>
      </c>
      <c r="H1701">
        <v>37.212635121951216</v>
      </c>
      <c r="I1701">
        <v>2.4253149032592773</v>
      </c>
      <c r="J1701" s="14" t="s">
        <v>17</v>
      </c>
      <c r="K1701" s="14" t="s">
        <v>17</v>
      </c>
      <c r="L1701" s="176">
        <v>6.33</v>
      </c>
      <c r="M1701" s="14" t="s">
        <v>17</v>
      </c>
      <c r="N1701" s="176">
        <v>49.25256000000001</v>
      </c>
      <c r="O1701" s="14" t="s">
        <v>17</v>
      </c>
      <c r="P1701" s="176">
        <v>8.4110000000000004E-2</v>
      </c>
      <c r="Q1701" s="176">
        <v>0.89866666666666672</v>
      </c>
      <c r="R1701" s="14" t="s">
        <v>17</v>
      </c>
      <c r="S1701" s="14" t="s">
        <v>17</v>
      </c>
      <c r="X1701" s="172">
        <v>0.18226093599999998</v>
      </c>
      <c r="Y1701" s="14">
        <v>74</v>
      </c>
      <c r="AD1701" s="14">
        <f t="shared" si="2"/>
        <v>2.4629856216216214E-3</v>
      </c>
    </row>
    <row r="1702" spans="1:30" x14ac:dyDescent="0.2">
      <c r="A1702" t="s">
        <v>143</v>
      </c>
      <c r="B1702" t="s">
        <v>128</v>
      </c>
      <c r="C1702" s="155">
        <v>37216</v>
      </c>
      <c r="D1702" s="155">
        <v>37432</v>
      </c>
      <c r="E1702">
        <v>2002</v>
      </c>
      <c r="F1702">
        <v>2</v>
      </c>
      <c r="G1702">
        <v>5</v>
      </c>
      <c r="H1702">
        <v>53.249443902439019</v>
      </c>
      <c r="I1702">
        <v>2.3660225868225098</v>
      </c>
      <c r="J1702" s="14" t="s">
        <v>17</v>
      </c>
      <c r="K1702" s="14" t="s">
        <v>17</v>
      </c>
      <c r="L1702" s="176">
        <v>6.34</v>
      </c>
      <c r="M1702" s="14" t="s">
        <v>17</v>
      </c>
      <c r="N1702" s="176">
        <v>62.213760000000001</v>
      </c>
      <c r="O1702" s="14" t="s">
        <v>17</v>
      </c>
      <c r="P1702" s="176">
        <v>8.6300000000000002E-2</v>
      </c>
      <c r="Q1702" s="176">
        <v>0.95133333333333336</v>
      </c>
      <c r="R1702" s="14" t="s">
        <v>17</v>
      </c>
      <c r="S1702" s="14" t="s">
        <v>17</v>
      </c>
      <c r="X1702" s="172">
        <v>0.46856009599999998</v>
      </c>
      <c r="Y1702" s="14">
        <v>74</v>
      </c>
      <c r="AD1702" s="14">
        <f t="shared" si="2"/>
        <v>6.3318931891891885E-3</v>
      </c>
    </row>
    <row r="1703" spans="1:30" x14ac:dyDescent="0.2">
      <c r="A1703" t="s">
        <v>143</v>
      </c>
      <c r="B1703" t="s">
        <v>128</v>
      </c>
      <c r="C1703" s="155">
        <v>37216</v>
      </c>
      <c r="D1703" s="155">
        <v>37432</v>
      </c>
      <c r="E1703">
        <v>2002</v>
      </c>
      <c r="F1703">
        <v>2</v>
      </c>
      <c r="G1703">
        <v>6</v>
      </c>
      <c r="H1703">
        <v>47.063038536585374</v>
      </c>
      <c r="I1703">
        <v>2.3906002044677734</v>
      </c>
      <c r="J1703" s="14" t="s">
        <v>17</v>
      </c>
      <c r="K1703" s="14" t="s">
        <v>17</v>
      </c>
      <c r="L1703" s="176">
        <v>5.99</v>
      </c>
      <c r="M1703" s="14" t="s">
        <v>17</v>
      </c>
      <c r="N1703" s="176">
        <v>79.765385000000009</v>
      </c>
      <c r="O1703" s="14" t="s">
        <v>17</v>
      </c>
      <c r="P1703" s="176">
        <v>8.3383333333333323E-2</v>
      </c>
      <c r="Q1703" s="176">
        <v>0.93</v>
      </c>
      <c r="R1703" s="14" t="s">
        <v>17</v>
      </c>
      <c r="S1703" s="14" t="s">
        <v>17</v>
      </c>
      <c r="X1703" s="172">
        <v>0.16670267599999994</v>
      </c>
      <c r="Y1703" s="14">
        <v>74</v>
      </c>
      <c r="AD1703" s="14">
        <f t="shared" si="2"/>
        <v>2.252738864864864E-3</v>
      </c>
    </row>
    <row r="1704" spans="1:30" x14ac:dyDescent="0.2">
      <c r="A1704" t="s">
        <v>143</v>
      </c>
      <c r="B1704" t="s">
        <v>128</v>
      </c>
      <c r="C1704" s="155">
        <v>37216</v>
      </c>
      <c r="D1704" s="155">
        <v>37432</v>
      </c>
      <c r="E1704">
        <v>2002</v>
      </c>
      <c r="F1704">
        <v>2</v>
      </c>
      <c r="G1704">
        <v>7</v>
      </c>
      <c r="H1704">
        <v>39.446236097560977</v>
      </c>
      <c r="I1704">
        <v>2.4016907215118408</v>
      </c>
      <c r="J1704" s="14" t="s">
        <v>17</v>
      </c>
      <c r="K1704" s="14" t="s">
        <v>17</v>
      </c>
      <c r="L1704" s="176">
        <v>5.2349999999999994</v>
      </c>
      <c r="M1704" s="14" t="s">
        <v>17</v>
      </c>
      <c r="N1704" s="176">
        <v>104.87771000000002</v>
      </c>
      <c r="O1704" s="14" t="s">
        <v>17</v>
      </c>
      <c r="P1704" s="176">
        <v>9.0223333333333322E-2</v>
      </c>
      <c r="Q1704" s="176">
        <v>1.028</v>
      </c>
      <c r="R1704" s="14" t="s">
        <v>17</v>
      </c>
      <c r="S1704" s="14" t="s">
        <v>17</v>
      </c>
      <c r="X1704" s="172">
        <v>0.34587404400000005</v>
      </c>
      <c r="Y1704" s="14">
        <v>74</v>
      </c>
      <c r="AD1704" s="14">
        <f t="shared" si="2"/>
        <v>4.6739735675675681E-3</v>
      </c>
    </row>
    <row r="1705" spans="1:30" x14ac:dyDescent="0.2">
      <c r="A1705" t="s">
        <v>143</v>
      </c>
      <c r="B1705" t="s">
        <v>128</v>
      </c>
      <c r="C1705" s="155">
        <v>37216</v>
      </c>
      <c r="D1705" s="155">
        <v>37432</v>
      </c>
      <c r="E1705">
        <v>2002</v>
      </c>
      <c r="F1705">
        <v>2</v>
      </c>
      <c r="G1705">
        <v>8</v>
      </c>
      <c r="H1705">
        <v>35.186445853658547</v>
      </c>
      <c r="I1705">
        <v>2.4813487529754639</v>
      </c>
      <c r="J1705" s="14" t="s">
        <v>17</v>
      </c>
      <c r="K1705" s="14" t="s">
        <v>17</v>
      </c>
      <c r="L1705" s="14" t="s">
        <v>17</v>
      </c>
      <c r="M1705" s="14" t="s">
        <v>17</v>
      </c>
      <c r="N1705" s="14" t="s">
        <v>17</v>
      </c>
      <c r="O1705" s="14" t="s">
        <v>17</v>
      </c>
      <c r="P1705" s="14" t="s">
        <v>17</v>
      </c>
      <c r="Q1705" s="14" t="s">
        <v>17</v>
      </c>
      <c r="R1705" s="14" t="s">
        <v>17</v>
      </c>
      <c r="S1705" s="14" t="s">
        <v>17</v>
      </c>
      <c r="X1705" s="14" t="s">
        <v>17</v>
      </c>
      <c r="Y1705" s="14" t="s">
        <v>17</v>
      </c>
      <c r="AD1705" s="14" t="s">
        <v>17</v>
      </c>
    </row>
    <row r="1706" spans="1:30" x14ac:dyDescent="0.2">
      <c r="A1706" t="s">
        <v>143</v>
      </c>
      <c r="B1706" t="s">
        <v>128</v>
      </c>
      <c r="C1706" s="155">
        <v>37216</v>
      </c>
      <c r="D1706" s="155">
        <v>37432</v>
      </c>
      <c r="E1706">
        <v>2002</v>
      </c>
      <c r="F1706">
        <v>2</v>
      </c>
      <c r="G1706">
        <v>9</v>
      </c>
      <c r="H1706">
        <v>39.586920731707309</v>
      </c>
      <c r="I1706">
        <v>2.4799263477325439</v>
      </c>
      <c r="J1706" s="14" t="s">
        <v>17</v>
      </c>
      <c r="K1706" s="14" t="s">
        <v>17</v>
      </c>
      <c r="L1706" s="14" t="s">
        <v>17</v>
      </c>
      <c r="M1706" s="14" t="s">
        <v>17</v>
      </c>
      <c r="N1706" s="14" t="s">
        <v>17</v>
      </c>
      <c r="O1706" s="14" t="s">
        <v>17</v>
      </c>
      <c r="P1706" s="14" t="s">
        <v>17</v>
      </c>
      <c r="Q1706" s="14" t="s">
        <v>17</v>
      </c>
      <c r="R1706" s="14" t="s">
        <v>17</v>
      </c>
      <c r="S1706" s="14" t="s">
        <v>17</v>
      </c>
      <c r="X1706" s="14" t="s">
        <v>17</v>
      </c>
      <c r="Y1706" s="14" t="s">
        <v>17</v>
      </c>
      <c r="AD1706" s="14" t="s">
        <v>17</v>
      </c>
    </row>
    <row r="1707" spans="1:30" x14ac:dyDescent="0.2">
      <c r="A1707" t="s">
        <v>143</v>
      </c>
      <c r="B1707" t="s">
        <v>128</v>
      </c>
      <c r="C1707" s="155">
        <v>37216</v>
      </c>
      <c r="D1707" s="155">
        <v>37432</v>
      </c>
      <c r="E1707">
        <v>2002</v>
      </c>
      <c r="F1707">
        <v>2</v>
      </c>
      <c r="G1707">
        <v>10</v>
      </c>
      <c r="H1707">
        <v>45.778284146341456</v>
      </c>
      <c r="I1707">
        <v>2.5689821243286133</v>
      </c>
      <c r="J1707" s="14" t="s">
        <v>17</v>
      </c>
      <c r="K1707" s="14" t="s">
        <v>17</v>
      </c>
      <c r="L1707" s="14" t="s">
        <v>17</v>
      </c>
      <c r="M1707" s="14" t="s">
        <v>17</v>
      </c>
      <c r="N1707" s="14" t="s">
        <v>17</v>
      </c>
      <c r="O1707" s="14" t="s">
        <v>17</v>
      </c>
      <c r="P1707" s="14" t="s">
        <v>17</v>
      </c>
      <c r="Q1707" s="14" t="s">
        <v>17</v>
      </c>
      <c r="R1707" s="14" t="s">
        <v>17</v>
      </c>
      <c r="S1707" s="14" t="s">
        <v>17</v>
      </c>
      <c r="X1707" s="14" t="s">
        <v>17</v>
      </c>
      <c r="Y1707" s="14" t="s">
        <v>17</v>
      </c>
      <c r="AD1707" s="14" t="s">
        <v>17</v>
      </c>
    </row>
    <row r="1708" spans="1:30" x14ac:dyDescent="0.2">
      <c r="A1708" t="s">
        <v>143</v>
      </c>
      <c r="B1708" t="s">
        <v>128</v>
      </c>
      <c r="C1708" s="155">
        <v>37216</v>
      </c>
      <c r="D1708" s="155">
        <v>37432</v>
      </c>
      <c r="E1708">
        <v>2002</v>
      </c>
      <c r="F1708">
        <v>2</v>
      </c>
      <c r="G1708">
        <v>11</v>
      </c>
      <c r="H1708">
        <v>48.359568292682916</v>
      </c>
      <c r="I1708">
        <v>2.4563968181610107</v>
      </c>
      <c r="J1708" s="14" t="s">
        <v>17</v>
      </c>
      <c r="K1708" s="14" t="s">
        <v>17</v>
      </c>
      <c r="L1708" s="14" t="s">
        <v>17</v>
      </c>
      <c r="M1708" s="14" t="s">
        <v>17</v>
      </c>
      <c r="N1708" s="14" t="s">
        <v>17</v>
      </c>
      <c r="O1708" s="14" t="s">
        <v>17</v>
      </c>
      <c r="P1708" s="14" t="s">
        <v>17</v>
      </c>
      <c r="Q1708" s="14" t="s">
        <v>17</v>
      </c>
      <c r="R1708" s="14" t="s">
        <v>17</v>
      </c>
      <c r="S1708" s="14" t="s">
        <v>17</v>
      </c>
      <c r="X1708" s="14" t="s">
        <v>17</v>
      </c>
      <c r="Y1708" s="14" t="s">
        <v>17</v>
      </c>
      <c r="AD1708" s="14" t="s">
        <v>17</v>
      </c>
    </row>
    <row r="1709" spans="1:30" x14ac:dyDescent="0.2">
      <c r="A1709" t="s">
        <v>143</v>
      </c>
      <c r="B1709" t="s">
        <v>128</v>
      </c>
      <c r="C1709" s="155">
        <v>37216</v>
      </c>
      <c r="D1709" s="155">
        <v>37432</v>
      </c>
      <c r="E1709">
        <v>2002</v>
      </c>
      <c r="F1709">
        <v>2</v>
      </c>
      <c r="G1709">
        <v>12</v>
      </c>
      <c r="H1709">
        <v>42.448954390243898</v>
      </c>
      <c r="I1709">
        <v>2.4778900146484375</v>
      </c>
      <c r="J1709" s="14" t="s">
        <v>17</v>
      </c>
      <c r="K1709" s="14" t="s">
        <v>17</v>
      </c>
      <c r="L1709" s="14" t="s">
        <v>17</v>
      </c>
      <c r="M1709" s="14" t="s">
        <v>17</v>
      </c>
      <c r="N1709" s="14" t="s">
        <v>17</v>
      </c>
      <c r="O1709" s="14" t="s">
        <v>17</v>
      </c>
      <c r="P1709" s="14" t="s">
        <v>17</v>
      </c>
      <c r="Q1709" s="14" t="s">
        <v>17</v>
      </c>
      <c r="R1709" s="14" t="s">
        <v>17</v>
      </c>
      <c r="S1709" s="14" t="s">
        <v>17</v>
      </c>
      <c r="X1709" s="14" t="s">
        <v>17</v>
      </c>
      <c r="Y1709" s="14" t="s">
        <v>17</v>
      </c>
      <c r="AD1709" s="14" t="s">
        <v>17</v>
      </c>
    </row>
    <row r="1710" spans="1:30" x14ac:dyDescent="0.2">
      <c r="A1710" t="s">
        <v>143</v>
      </c>
      <c r="B1710" t="s">
        <v>128</v>
      </c>
      <c r="C1710" s="155">
        <v>37216</v>
      </c>
      <c r="D1710" s="155">
        <v>37432</v>
      </c>
      <c r="E1710">
        <v>2002</v>
      </c>
      <c r="F1710">
        <v>2</v>
      </c>
      <c r="G1710">
        <v>13</v>
      </c>
      <c r="H1710">
        <v>36.6751</v>
      </c>
      <c r="I1710">
        <v>2.5899620056152344</v>
      </c>
      <c r="J1710" s="14" t="s">
        <v>17</v>
      </c>
      <c r="K1710" s="14" t="s">
        <v>17</v>
      </c>
      <c r="L1710" s="14" t="s">
        <v>17</v>
      </c>
      <c r="M1710" s="14" t="s">
        <v>17</v>
      </c>
      <c r="N1710" s="14" t="s">
        <v>17</v>
      </c>
      <c r="O1710" s="14" t="s">
        <v>17</v>
      </c>
      <c r="P1710" s="14" t="s">
        <v>17</v>
      </c>
      <c r="Q1710" s="14" t="s">
        <v>17</v>
      </c>
      <c r="R1710" s="14" t="s">
        <v>17</v>
      </c>
      <c r="S1710" s="14" t="s">
        <v>17</v>
      </c>
      <c r="X1710" s="14" t="s">
        <v>17</v>
      </c>
      <c r="Y1710" s="14" t="s">
        <v>17</v>
      </c>
      <c r="AD1710" s="14" t="s">
        <v>17</v>
      </c>
    </row>
    <row r="1711" spans="1:30" x14ac:dyDescent="0.2">
      <c r="A1711" t="s">
        <v>143</v>
      </c>
      <c r="B1711" t="s">
        <v>128</v>
      </c>
      <c r="C1711" s="155">
        <v>37216</v>
      </c>
      <c r="D1711" s="155">
        <v>37432</v>
      </c>
      <c r="E1711">
        <v>2002</v>
      </c>
      <c r="F1711">
        <v>2</v>
      </c>
      <c r="G1711">
        <v>14</v>
      </c>
      <c r="H1711">
        <v>46.980817560975602</v>
      </c>
      <c r="I1711">
        <v>2.2398295402526855</v>
      </c>
      <c r="J1711" s="14" t="s">
        <v>17</v>
      </c>
      <c r="K1711" s="14" t="s">
        <v>17</v>
      </c>
      <c r="L1711" s="14" t="s">
        <v>17</v>
      </c>
      <c r="M1711" s="14" t="s">
        <v>17</v>
      </c>
      <c r="N1711" s="14" t="s">
        <v>17</v>
      </c>
      <c r="O1711" s="14" t="s">
        <v>17</v>
      </c>
      <c r="P1711" s="14" t="s">
        <v>17</v>
      </c>
      <c r="Q1711" s="14" t="s">
        <v>17</v>
      </c>
      <c r="R1711" s="14" t="s">
        <v>17</v>
      </c>
      <c r="S1711" s="14" t="s">
        <v>17</v>
      </c>
      <c r="X1711" s="14" t="s">
        <v>17</v>
      </c>
      <c r="Y1711" s="14" t="s">
        <v>17</v>
      </c>
      <c r="AD1711" s="14" t="s">
        <v>17</v>
      </c>
    </row>
    <row r="1712" spans="1:30" x14ac:dyDescent="0.2">
      <c r="A1712" t="s">
        <v>143</v>
      </c>
      <c r="B1712" t="s">
        <v>128</v>
      </c>
      <c r="C1712" s="155">
        <v>37216</v>
      </c>
      <c r="D1712" s="155">
        <v>37432</v>
      </c>
      <c r="E1712">
        <v>2002</v>
      </c>
      <c r="F1712">
        <v>3</v>
      </c>
      <c r="G1712">
        <v>1</v>
      </c>
      <c r="H1712">
        <v>37.469627317073169</v>
      </c>
      <c r="I1712">
        <v>1.8836150169372559</v>
      </c>
      <c r="J1712" s="14" t="s">
        <v>17</v>
      </c>
      <c r="K1712" s="14" t="s">
        <v>17</v>
      </c>
      <c r="L1712" s="14" t="s">
        <v>17</v>
      </c>
      <c r="M1712" s="14" t="s">
        <v>17</v>
      </c>
      <c r="N1712" s="14" t="s">
        <v>17</v>
      </c>
      <c r="O1712" s="14" t="s">
        <v>17</v>
      </c>
      <c r="P1712" s="14" t="s">
        <v>17</v>
      </c>
      <c r="Q1712" s="14" t="s">
        <v>17</v>
      </c>
      <c r="R1712" s="14" t="s">
        <v>17</v>
      </c>
      <c r="S1712" s="14" t="s">
        <v>17</v>
      </c>
      <c r="X1712" s="172">
        <v>0.31237962400000002</v>
      </c>
      <c r="Y1712" s="14">
        <v>74</v>
      </c>
      <c r="AD1712" s="14">
        <f t="shared" ref="AD1712:AD1772" si="3">X1712/Y1712</f>
        <v>4.2213462702702705E-3</v>
      </c>
    </row>
    <row r="1713" spans="1:30" x14ac:dyDescent="0.2">
      <c r="A1713" t="s">
        <v>143</v>
      </c>
      <c r="B1713" t="s">
        <v>128</v>
      </c>
      <c r="C1713" s="155">
        <v>37216</v>
      </c>
      <c r="D1713" s="155">
        <v>37432</v>
      </c>
      <c r="E1713">
        <v>2002</v>
      </c>
      <c r="F1713">
        <v>3</v>
      </c>
      <c r="G1713">
        <v>2</v>
      </c>
      <c r="H1713">
        <v>38.683109756097551</v>
      </c>
      <c r="I1713">
        <v>1.8406641483306885</v>
      </c>
      <c r="J1713" s="14" t="s">
        <v>17</v>
      </c>
      <c r="K1713" s="14" t="s">
        <v>17</v>
      </c>
      <c r="L1713" s="14" t="s">
        <v>17</v>
      </c>
      <c r="M1713" s="14" t="s">
        <v>17</v>
      </c>
      <c r="N1713" s="14" t="s">
        <v>17</v>
      </c>
      <c r="O1713" s="14" t="s">
        <v>17</v>
      </c>
      <c r="P1713" s="176">
        <v>8.3449999999999996E-2</v>
      </c>
      <c r="Q1713" s="176">
        <v>0.85699999999999998</v>
      </c>
      <c r="R1713" s="14" t="s">
        <v>17</v>
      </c>
      <c r="S1713" s="14" t="s">
        <v>17</v>
      </c>
      <c r="X1713" s="172">
        <v>0.45671136000000007</v>
      </c>
      <c r="Y1713" s="14">
        <v>74</v>
      </c>
      <c r="AD1713" s="14">
        <f t="shared" si="3"/>
        <v>6.1717751351351357E-3</v>
      </c>
    </row>
    <row r="1714" spans="1:30" x14ac:dyDescent="0.2">
      <c r="A1714" t="s">
        <v>143</v>
      </c>
      <c r="B1714" t="s">
        <v>128</v>
      </c>
      <c r="C1714" s="155">
        <v>37216</v>
      </c>
      <c r="D1714" s="155">
        <v>37432</v>
      </c>
      <c r="E1714">
        <v>2002</v>
      </c>
      <c r="F1714">
        <v>3</v>
      </c>
      <c r="G1714">
        <v>3</v>
      </c>
      <c r="H1714">
        <v>42.185558048780493</v>
      </c>
      <c r="I1714">
        <v>2.0725944042205811</v>
      </c>
      <c r="J1714" s="14" t="s">
        <v>17</v>
      </c>
      <c r="K1714" s="14" t="s">
        <v>17</v>
      </c>
      <c r="L1714" s="176">
        <v>6.24</v>
      </c>
      <c r="M1714" s="14" t="s">
        <v>17</v>
      </c>
      <c r="N1714" s="176">
        <v>87.81213000000001</v>
      </c>
      <c r="O1714" s="14" t="s">
        <v>17</v>
      </c>
      <c r="P1714" s="176">
        <v>9.1086666666666663E-2</v>
      </c>
      <c r="Q1714" s="176">
        <v>0.92833333333333334</v>
      </c>
      <c r="R1714" s="14" t="s">
        <v>17</v>
      </c>
      <c r="S1714" s="14" t="s">
        <v>17</v>
      </c>
      <c r="X1714" s="172">
        <v>0.53366020400000003</v>
      </c>
      <c r="Y1714" s="14">
        <v>74</v>
      </c>
      <c r="AD1714" s="14">
        <f t="shared" si="3"/>
        <v>7.2116243783783788E-3</v>
      </c>
    </row>
    <row r="1715" spans="1:30" x14ac:dyDescent="0.2">
      <c r="A1715" t="s">
        <v>143</v>
      </c>
      <c r="B1715" t="s">
        <v>128</v>
      </c>
      <c r="C1715" s="155">
        <v>37216</v>
      </c>
      <c r="D1715" s="155">
        <v>37432</v>
      </c>
      <c r="E1715">
        <v>2002</v>
      </c>
      <c r="F1715">
        <v>3</v>
      </c>
      <c r="G1715">
        <v>4</v>
      </c>
      <c r="H1715">
        <v>51.64303609756098</v>
      </c>
      <c r="I1715">
        <v>2.4050576686859131</v>
      </c>
      <c r="J1715" s="14" t="s">
        <v>17</v>
      </c>
      <c r="K1715" s="14" t="s">
        <v>17</v>
      </c>
      <c r="L1715" s="176">
        <v>6.0649999999999995</v>
      </c>
      <c r="M1715" s="14" t="s">
        <v>17</v>
      </c>
      <c r="N1715" s="176">
        <v>90.458375000000018</v>
      </c>
      <c r="O1715" s="14" t="s">
        <v>17</v>
      </c>
      <c r="P1715" s="176">
        <v>7.9073333333333329E-2</v>
      </c>
      <c r="Q1715" s="176">
        <v>0.91500000000000004</v>
      </c>
      <c r="R1715" s="14" t="s">
        <v>17</v>
      </c>
      <c r="S1715" s="14" t="s">
        <v>17</v>
      </c>
      <c r="X1715" s="172">
        <v>0.51012578800000008</v>
      </c>
      <c r="Y1715" s="14">
        <v>74</v>
      </c>
      <c r="AD1715" s="14">
        <f t="shared" si="3"/>
        <v>6.8935917297297308E-3</v>
      </c>
    </row>
    <row r="1716" spans="1:30" x14ac:dyDescent="0.2">
      <c r="A1716" t="s">
        <v>143</v>
      </c>
      <c r="B1716" t="s">
        <v>128</v>
      </c>
      <c r="C1716" s="155">
        <v>37216</v>
      </c>
      <c r="D1716" s="155">
        <v>37432</v>
      </c>
      <c r="E1716">
        <v>2002</v>
      </c>
      <c r="F1716">
        <v>3</v>
      </c>
      <c r="G1716">
        <v>5</v>
      </c>
      <c r="H1716">
        <v>49.140460975609763</v>
      </c>
      <c r="I1716">
        <v>2.6628131866455078</v>
      </c>
      <c r="J1716" s="14" t="s">
        <v>17</v>
      </c>
      <c r="K1716" s="14" t="s">
        <v>17</v>
      </c>
      <c r="L1716" s="176">
        <v>5.835</v>
      </c>
      <c r="M1716" s="14" t="s">
        <v>17</v>
      </c>
      <c r="N1716" s="176">
        <v>88.946235000000016</v>
      </c>
      <c r="O1716" s="14" t="s">
        <v>17</v>
      </c>
      <c r="P1716" s="176">
        <v>9.5136666666666661E-2</v>
      </c>
      <c r="Q1716" s="176">
        <v>0.97266666666666668</v>
      </c>
      <c r="R1716" s="14" t="s">
        <v>17</v>
      </c>
      <c r="S1716" s="14" t="s">
        <v>17</v>
      </c>
      <c r="X1716" s="172">
        <v>0.53261392799999996</v>
      </c>
      <c r="Y1716" s="14">
        <v>74</v>
      </c>
      <c r="AD1716" s="14">
        <f t="shared" si="3"/>
        <v>7.197485513513513E-3</v>
      </c>
    </row>
    <row r="1717" spans="1:30" x14ac:dyDescent="0.2">
      <c r="A1717" t="s">
        <v>143</v>
      </c>
      <c r="B1717" t="s">
        <v>128</v>
      </c>
      <c r="C1717" s="155">
        <v>37216</v>
      </c>
      <c r="D1717" s="155">
        <v>37432</v>
      </c>
      <c r="E1717">
        <v>2002</v>
      </c>
      <c r="F1717">
        <v>3</v>
      </c>
      <c r="G1717">
        <v>6</v>
      </c>
      <c r="H1717">
        <v>35.218260000000001</v>
      </c>
      <c r="I1717">
        <v>2.411937952041626</v>
      </c>
      <c r="J1717" s="14" t="s">
        <v>17</v>
      </c>
      <c r="K1717" s="14" t="s">
        <v>17</v>
      </c>
      <c r="L1717" s="176">
        <v>5.96</v>
      </c>
      <c r="M1717" s="14" t="s">
        <v>17</v>
      </c>
      <c r="N1717" s="176">
        <v>74.580905000000001</v>
      </c>
      <c r="O1717" s="14" t="s">
        <v>17</v>
      </c>
      <c r="P1717" s="176">
        <v>7.9103333333333345E-2</v>
      </c>
      <c r="Q1717" s="176">
        <v>0.88133333333333341</v>
      </c>
      <c r="R1717" s="14" t="s">
        <v>17</v>
      </c>
      <c r="S1717" s="14" t="s">
        <v>17</v>
      </c>
      <c r="X1717" s="172">
        <v>0.360426792</v>
      </c>
      <c r="Y1717" s="14">
        <v>74</v>
      </c>
      <c r="AD1717" s="14">
        <f t="shared" si="3"/>
        <v>4.8706323243243241E-3</v>
      </c>
    </row>
    <row r="1718" spans="1:30" x14ac:dyDescent="0.2">
      <c r="A1718" t="s">
        <v>143</v>
      </c>
      <c r="B1718" t="s">
        <v>128</v>
      </c>
      <c r="C1718" s="155">
        <v>37216</v>
      </c>
      <c r="D1718" s="155">
        <v>37432</v>
      </c>
      <c r="E1718">
        <v>2002</v>
      </c>
      <c r="F1718">
        <v>3</v>
      </c>
      <c r="G1718">
        <v>7</v>
      </c>
      <c r="H1718">
        <v>38.898371707317075</v>
      </c>
      <c r="I1718">
        <v>2.499781608581543</v>
      </c>
      <c r="J1718" s="14" t="s">
        <v>17</v>
      </c>
      <c r="K1718" s="14" t="s">
        <v>17</v>
      </c>
      <c r="L1718" s="176">
        <v>5.9399999999999995</v>
      </c>
      <c r="M1718" s="14" t="s">
        <v>17</v>
      </c>
      <c r="N1718" s="176">
        <v>83.221705000000014</v>
      </c>
      <c r="O1718" s="14" t="s">
        <v>17</v>
      </c>
      <c r="P1718" s="176">
        <v>0.10102666666666667</v>
      </c>
      <c r="Q1718" s="176">
        <v>0.95866666666666667</v>
      </c>
      <c r="R1718" s="14" t="s">
        <v>17</v>
      </c>
      <c r="S1718" s="14" t="s">
        <v>17</v>
      </c>
      <c r="X1718" s="172">
        <v>0.22466908400000002</v>
      </c>
      <c r="Y1718" s="14">
        <v>74</v>
      </c>
      <c r="AD1718" s="14">
        <f t="shared" si="3"/>
        <v>3.0360687027027032E-3</v>
      </c>
    </row>
    <row r="1719" spans="1:30" x14ac:dyDescent="0.2">
      <c r="A1719" t="s">
        <v>143</v>
      </c>
      <c r="B1719" t="s">
        <v>128</v>
      </c>
      <c r="C1719" s="155">
        <v>37216</v>
      </c>
      <c r="D1719" s="155">
        <v>37432</v>
      </c>
      <c r="E1719">
        <v>2002</v>
      </c>
      <c r="F1719">
        <v>3</v>
      </c>
      <c r="G1719">
        <v>8</v>
      </c>
      <c r="H1719">
        <v>38.228002195121945</v>
      </c>
      <c r="I1719">
        <v>2.4031765460968018</v>
      </c>
      <c r="J1719" s="14" t="s">
        <v>17</v>
      </c>
      <c r="K1719" s="14" t="s">
        <v>17</v>
      </c>
      <c r="L1719" s="14" t="s">
        <v>17</v>
      </c>
      <c r="M1719" s="14" t="s">
        <v>17</v>
      </c>
      <c r="N1719" s="14" t="s">
        <v>17</v>
      </c>
      <c r="O1719" s="14" t="s">
        <v>17</v>
      </c>
      <c r="P1719" s="14" t="s">
        <v>17</v>
      </c>
      <c r="Q1719" s="14" t="s">
        <v>17</v>
      </c>
      <c r="R1719" s="14" t="s">
        <v>17</v>
      </c>
      <c r="S1719" s="14" t="s">
        <v>17</v>
      </c>
      <c r="X1719" s="14" t="s">
        <v>17</v>
      </c>
      <c r="Y1719" s="14" t="s">
        <v>17</v>
      </c>
      <c r="AD1719" s="14" t="s">
        <v>17</v>
      </c>
    </row>
    <row r="1720" spans="1:30" x14ac:dyDescent="0.2">
      <c r="A1720" t="s">
        <v>143</v>
      </c>
      <c r="B1720" t="s">
        <v>128</v>
      </c>
      <c r="C1720" s="155">
        <v>37216</v>
      </c>
      <c r="D1720" s="155">
        <v>37432</v>
      </c>
      <c r="E1720">
        <v>2002</v>
      </c>
      <c r="F1720">
        <v>3</v>
      </c>
      <c r="G1720">
        <v>9</v>
      </c>
      <c r="H1720">
        <v>49.776330731707311</v>
      </c>
      <c r="I1720">
        <v>2.5203790664672852</v>
      </c>
      <c r="J1720" s="14" t="s">
        <v>17</v>
      </c>
      <c r="K1720" s="14" t="s">
        <v>17</v>
      </c>
      <c r="L1720" s="14" t="s">
        <v>17</v>
      </c>
      <c r="M1720" s="14" t="s">
        <v>17</v>
      </c>
      <c r="N1720" s="14" t="s">
        <v>17</v>
      </c>
      <c r="O1720" s="14" t="s">
        <v>17</v>
      </c>
      <c r="P1720" s="14" t="s">
        <v>17</v>
      </c>
      <c r="Q1720" s="14" t="s">
        <v>17</v>
      </c>
      <c r="R1720" s="14" t="s">
        <v>17</v>
      </c>
      <c r="S1720" s="14" t="s">
        <v>17</v>
      </c>
      <c r="X1720" s="14" t="s">
        <v>17</v>
      </c>
      <c r="Y1720" s="14" t="s">
        <v>17</v>
      </c>
      <c r="AD1720" s="14" t="s">
        <v>17</v>
      </c>
    </row>
    <row r="1721" spans="1:30" x14ac:dyDescent="0.2">
      <c r="A1721" t="s">
        <v>143</v>
      </c>
      <c r="B1721" t="s">
        <v>128</v>
      </c>
      <c r="C1721" s="155">
        <v>37216</v>
      </c>
      <c r="D1721" s="155">
        <v>37432</v>
      </c>
      <c r="E1721">
        <v>2002</v>
      </c>
      <c r="F1721">
        <v>3</v>
      </c>
      <c r="G1721">
        <v>10</v>
      </c>
      <c r="H1721">
        <v>45.215752195121951</v>
      </c>
      <c r="I1721">
        <v>2.4365859031677246</v>
      </c>
      <c r="J1721" s="14" t="s">
        <v>17</v>
      </c>
      <c r="K1721" s="14" t="s">
        <v>17</v>
      </c>
      <c r="L1721" s="14" t="s">
        <v>17</v>
      </c>
      <c r="M1721" s="14" t="s">
        <v>17</v>
      </c>
      <c r="N1721" s="14" t="s">
        <v>17</v>
      </c>
      <c r="O1721" s="14" t="s">
        <v>17</v>
      </c>
      <c r="P1721" s="14" t="s">
        <v>17</v>
      </c>
      <c r="Q1721" s="14" t="s">
        <v>17</v>
      </c>
      <c r="R1721" s="14" t="s">
        <v>17</v>
      </c>
      <c r="S1721" s="14" t="s">
        <v>17</v>
      </c>
      <c r="X1721" s="14" t="s">
        <v>17</v>
      </c>
      <c r="Y1721" s="14" t="s">
        <v>17</v>
      </c>
      <c r="AD1721" s="14" t="s">
        <v>17</v>
      </c>
    </row>
    <row r="1722" spans="1:30" x14ac:dyDescent="0.2">
      <c r="A1722" t="s">
        <v>143</v>
      </c>
      <c r="B1722" t="s">
        <v>128</v>
      </c>
      <c r="C1722" s="155">
        <v>37216</v>
      </c>
      <c r="D1722" s="155">
        <v>37432</v>
      </c>
      <c r="E1722">
        <v>2002</v>
      </c>
      <c r="F1722">
        <v>3</v>
      </c>
      <c r="G1722">
        <v>11</v>
      </c>
      <c r="H1722">
        <v>45.830963414634134</v>
      </c>
      <c r="I1722">
        <v>2.6150736808776855</v>
      </c>
      <c r="J1722" s="14" t="s">
        <v>17</v>
      </c>
      <c r="K1722" s="14" t="s">
        <v>17</v>
      </c>
      <c r="L1722" s="14" t="s">
        <v>17</v>
      </c>
      <c r="M1722" s="14" t="s">
        <v>17</v>
      </c>
      <c r="N1722" s="14" t="s">
        <v>17</v>
      </c>
      <c r="O1722" s="14" t="s">
        <v>17</v>
      </c>
      <c r="P1722" s="14" t="s">
        <v>17</v>
      </c>
      <c r="Q1722" s="14" t="s">
        <v>17</v>
      </c>
      <c r="R1722" s="14" t="s">
        <v>17</v>
      </c>
      <c r="S1722" s="14" t="s">
        <v>17</v>
      </c>
      <c r="X1722" s="14" t="s">
        <v>17</v>
      </c>
      <c r="Y1722" s="14" t="s">
        <v>17</v>
      </c>
      <c r="AD1722" s="14" t="s">
        <v>17</v>
      </c>
    </row>
    <row r="1723" spans="1:30" x14ac:dyDescent="0.2">
      <c r="A1723" t="s">
        <v>143</v>
      </c>
      <c r="B1723" t="s">
        <v>128</v>
      </c>
      <c r="C1723" s="155">
        <v>37216</v>
      </c>
      <c r="D1723" s="155">
        <v>37432</v>
      </c>
      <c r="E1723">
        <v>2002</v>
      </c>
      <c r="F1723">
        <v>3</v>
      </c>
      <c r="G1723">
        <v>12</v>
      </c>
      <c r="H1723">
        <v>44.701148048780489</v>
      </c>
      <c r="I1723">
        <v>2.6420543193817139</v>
      </c>
      <c r="J1723" s="14" t="s">
        <v>17</v>
      </c>
      <c r="K1723" s="14" t="s">
        <v>17</v>
      </c>
      <c r="L1723" s="14" t="s">
        <v>17</v>
      </c>
      <c r="M1723" s="14" t="s">
        <v>17</v>
      </c>
      <c r="N1723" s="14" t="s">
        <v>17</v>
      </c>
      <c r="O1723" s="14" t="s">
        <v>17</v>
      </c>
      <c r="P1723" s="14" t="s">
        <v>17</v>
      </c>
      <c r="Q1723" s="14" t="s">
        <v>17</v>
      </c>
      <c r="R1723" s="14" t="s">
        <v>17</v>
      </c>
      <c r="S1723" s="14" t="s">
        <v>17</v>
      </c>
      <c r="X1723" s="14" t="s">
        <v>17</v>
      </c>
      <c r="Y1723" s="14" t="s">
        <v>17</v>
      </c>
      <c r="AD1723" s="14" t="s">
        <v>17</v>
      </c>
    </row>
    <row r="1724" spans="1:30" x14ac:dyDescent="0.2">
      <c r="A1724" t="s">
        <v>143</v>
      </c>
      <c r="B1724" t="s">
        <v>128</v>
      </c>
      <c r="C1724" s="155">
        <v>37216</v>
      </c>
      <c r="D1724" s="155">
        <v>37432</v>
      </c>
      <c r="E1724">
        <v>2002</v>
      </c>
      <c r="F1724">
        <v>3</v>
      </c>
      <c r="G1724">
        <v>13</v>
      </c>
      <c r="H1724">
        <v>40.93117170731707</v>
      </c>
      <c r="I1724">
        <v>2.7179999351501465</v>
      </c>
      <c r="J1724" s="14" t="s">
        <v>17</v>
      </c>
      <c r="K1724" s="14" t="s">
        <v>17</v>
      </c>
      <c r="L1724" s="14" t="s">
        <v>17</v>
      </c>
      <c r="M1724" s="14" t="s">
        <v>17</v>
      </c>
      <c r="N1724" s="14" t="s">
        <v>17</v>
      </c>
      <c r="O1724" s="14" t="s">
        <v>17</v>
      </c>
      <c r="P1724" s="14" t="s">
        <v>17</v>
      </c>
      <c r="Q1724" s="14" t="s">
        <v>17</v>
      </c>
      <c r="R1724" s="14" t="s">
        <v>17</v>
      </c>
      <c r="S1724" s="14" t="s">
        <v>17</v>
      </c>
      <c r="X1724" s="14" t="s">
        <v>17</v>
      </c>
      <c r="Y1724" s="14" t="s">
        <v>17</v>
      </c>
      <c r="AD1724" s="14" t="s">
        <v>17</v>
      </c>
    </row>
    <row r="1725" spans="1:30" x14ac:dyDescent="0.2">
      <c r="A1725" t="s">
        <v>143</v>
      </c>
      <c r="B1725" t="s">
        <v>128</v>
      </c>
      <c r="C1725" s="155">
        <v>37216</v>
      </c>
      <c r="D1725" s="155">
        <v>37432</v>
      </c>
      <c r="E1725">
        <v>2002</v>
      </c>
      <c r="F1725">
        <v>3</v>
      </c>
      <c r="G1725">
        <v>14</v>
      </c>
      <c r="H1725">
        <v>48.471124390243901</v>
      </c>
      <c r="I1725">
        <v>2.4725940227508545</v>
      </c>
      <c r="J1725" s="14" t="s">
        <v>17</v>
      </c>
      <c r="K1725" s="14" t="s">
        <v>17</v>
      </c>
      <c r="L1725" s="14" t="s">
        <v>17</v>
      </c>
      <c r="M1725" s="14" t="s">
        <v>17</v>
      </c>
      <c r="N1725" s="14" t="s">
        <v>17</v>
      </c>
      <c r="O1725" s="14" t="s">
        <v>17</v>
      </c>
      <c r="P1725" s="14" t="s">
        <v>17</v>
      </c>
      <c r="Q1725" s="14" t="s">
        <v>17</v>
      </c>
      <c r="R1725" s="14" t="s">
        <v>17</v>
      </c>
      <c r="S1725" s="14" t="s">
        <v>17</v>
      </c>
      <c r="X1725" s="14" t="s">
        <v>17</v>
      </c>
      <c r="Y1725" s="14" t="s">
        <v>17</v>
      </c>
      <c r="AD1725" s="14" t="s">
        <v>17</v>
      </c>
    </row>
    <row r="1726" spans="1:30" x14ac:dyDescent="0.2">
      <c r="A1726" t="s">
        <v>143</v>
      </c>
      <c r="B1726" t="s">
        <v>128</v>
      </c>
      <c r="C1726" s="155">
        <v>37216</v>
      </c>
      <c r="D1726" s="155">
        <v>37432</v>
      </c>
      <c r="E1726">
        <v>2002</v>
      </c>
      <c r="F1726">
        <v>4</v>
      </c>
      <c r="G1726">
        <v>1</v>
      </c>
      <c r="H1726">
        <v>34.767490731707312</v>
      </c>
      <c r="I1726">
        <v>2.1274874210357666</v>
      </c>
      <c r="J1726" s="14" t="s">
        <v>17</v>
      </c>
      <c r="K1726" s="14" t="s">
        <v>17</v>
      </c>
      <c r="L1726" s="14" t="s">
        <v>17</v>
      </c>
      <c r="M1726" s="14" t="s">
        <v>17</v>
      </c>
      <c r="N1726" s="14" t="s">
        <v>17</v>
      </c>
      <c r="O1726" s="14" t="s">
        <v>17</v>
      </c>
      <c r="P1726" s="14" t="s">
        <v>17</v>
      </c>
      <c r="Q1726" s="14" t="s">
        <v>17</v>
      </c>
      <c r="R1726" s="14" t="s">
        <v>17</v>
      </c>
      <c r="S1726" s="14" t="s">
        <v>17</v>
      </c>
      <c r="X1726" s="172">
        <v>0.36429937200000001</v>
      </c>
      <c r="Y1726" s="14">
        <v>74</v>
      </c>
      <c r="AD1726" s="14">
        <f t="shared" si="3"/>
        <v>4.9229644864864867E-3</v>
      </c>
    </row>
    <row r="1727" spans="1:30" x14ac:dyDescent="0.2">
      <c r="A1727" t="s">
        <v>143</v>
      </c>
      <c r="B1727" t="s">
        <v>128</v>
      </c>
      <c r="C1727" s="155">
        <v>37216</v>
      </c>
      <c r="D1727" s="155">
        <v>37432</v>
      </c>
      <c r="E1727">
        <v>2002</v>
      </c>
      <c r="F1727">
        <v>4</v>
      </c>
      <c r="G1727">
        <v>2</v>
      </c>
      <c r="H1727">
        <v>36.430502926829263</v>
      </c>
      <c r="I1727">
        <v>2.0187234878540039</v>
      </c>
      <c r="J1727" s="14" t="s">
        <v>17</v>
      </c>
      <c r="K1727" s="14" t="s">
        <v>17</v>
      </c>
      <c r="L1727" s="14" t="s">
        <v>17</v>
      </c>
      <c r="M1727" s="14" t="s">
        <v>17</v>
      </c>
      <c r="N1727" s="14" t="s">
        <v>17</v>
      </c>
      <c r="O1727" s="14" t="s">
        <v>17</v>
      </c>
      <c r="P1727" s="176">
        <v>6.5329999999999999E-2</v>
      </c>
      <c r="Q1727" s="176">
        <v>0.85899999999999999</v>
      </c>
      <c r="R1727" s="14" t="s">
        <v>17</v>
      </c>
      <c r="S1727" s="14" t="s">
        <v>17</v>
      </c>
      <c r="X1727" s="172">
        <v>0.42703516799999991</v>
      </c>
      <c r="Y1727" s="14">
        <v>74</v>
      </c>
      <c r="AD1727" s="14">
        <f t="shared" si="3"/>
        <v>5.770745513513512E-3</v>
      </c>
    </row>
    <row r="1728" spans="1:30" x14ac:dyDescent="0.2">
      <c r="A1728" t="s">
        <v>143</v>
      </c>
      <c r="B1728" t="s">
        <v>128</v>
      </c>
      <c r="C1728" s="155">
        <v>37216</v>
      </c>
      <c r="D1728" s="155">
        <v>37432</v>
      </c>
      <c r="E1728">
        <v>2002</v>
      </c>
      <c r="F1728">
        <v>4</v>
      </c>
      <c r="G1728">
        <v>3</v>
      </c>
      <c r="H1728">
        <v>45.026519999999998</v>
      </c>
      <c r="I1728">
        <v>2.248833179473877</v>
      </c>
      <c r="J1728" s="14" t="s">
        <v>17</v>
      </c>
      <c r="K1728" s="14" t="s">
        <v>17</v>
      </c>
      <c r="L1728" s="176">
        <v>6.01</v>
      </c>
      <c r="M1728" s="14" t="s">
        <v>17</v>
      </c>
      <c r="N1728" s="176">
        <v>55.463135000000001</v>
      </c>
      <c r="O1728" s="14" t="s">
        <v>17</v>
      </c>
      <c r="P1728" s="176">
        <v>7.7350000000000002E-2</v>
      </c>
      <c r="Q1728" s="176">
        <v>0.86933333333333318</v>
      </c>
      <c r="R1728" s="14" t="s">
        <v>17</v>
      </c>
      <c r="S1728" s="14" t="s">
        <v>17</v>
      </c>
      <c r="X1728" s="172">
        <v>0.50868546000000014</v>
      </c>
      <c r="Y1728" s="14">
        <v>74</v>
      </c>
      <c r="AD1728" s="14">
        <f t="shared" si="3"/>
        <v>6.8741278378378397E-3</v>
      </c>
    </row>
    <row r="1729" spans="1:30" x14ac:dyDescent="0.2">
      <c r="A1729" t="s">
        <v>143</v>
      </c>
      <c r="B1729" t="s">
        <v>128</v>
      </c>
      <c r="C1729" s="155">
        <v>37216</v>
      </c>
      <c r="D1729" s="155">
        <v>37432</v>
      </c>
      <c r="E1729">
        <v>2002</v>
      </c>
      <c r="F1729">
        <v>4</v>
      </c>
      <c r="G1729">
        <v>4</v>
      </c>
      <c r="H1729">
        <v>60.333256097560977</v>
      </c>
      <c r="I1729">
        <v>2.1969661712646484</v>
      </c>
      <c r="J1729" s="14" t="s">
        <v>17</v>
      </c>
      <c r="K1729" s="14" t="s">
        <v>17</v>
      </c>
      <c r="L1729" s="176">
        <v>6.0149999999999997</v>
      </c>
      <c r="M1729" s="14" t="s">
        <v>17</v>
      </c>
      <c r="N1729" s="176">
        <v>77.065134999999998</v>
      </c>
      <c r="O1729" s="14" t="s">
        <v>17</v>
      </c>
      <c r="P1729" s="176">
        <v>8.0283333333333332E-2</v>
      </c>
      <c r="Q1729" s="176">
        <v>0.83166666666666667</v>
      </c>
      <c r="R1729" s="14" t="s">
        <v>17</v>
      </c>
      <c r="S1729" s="14" t="s">
        <v>17</v>
      </c>
      <c r="X1729" s="172">
        <v>0.58890901200000001</v>
      </c>
      <c r="Y1729" s="14">
        <v>74</v>
      </c>
      <c r="AD1729" s="14">
        <f t="shared" si="3"/>
        <v>7.9582298918918926E-3</v>
      </c>
    </row>
    <row r="1730" spans="1:30" x14ac:dyDescent="0.2">
      <c r="A1730" t="s">
        <v>143</v>
      </c>
      <c r="B1730" t="s">
        <v>128</v>
      </c>
      <c r="C1730" s="155">
        <v>37216</v>
      </c>
      <c r="D1730" s="155">
        <v>37432</v>
      </c>
      <c r="E1730">
        <v>2002</v>
      </c>
      <c r="F1730">
        <v>4</v>
      </c>
      <c r="G1730">
        <v>5</v>
      </c>
      <c r="H1730">
        <v>34.398322682926832</v>
      </c>
      <c r="I1730">
        <v>2.4685065746307373</v>
      </c>
      <c r="J1730" s="14" t="s">
        <v>17</v>
      </c>
      <c r="K1730" s="14" t="s">
        <v>17</v>
      </c>
      <c r="L1730" s="176">
        <v>5.9450000000000003</v>
      </c>
      <c r="M1730" s="14" t="s">
        <v>17</v>
      </c>
      <c r="N1730" s="176">
        <v>99.693230000000028</v>
      </c>
      <c r="O1730" s="14" t="s">
        <v>17</v>
      </c>
      <c r="P1730" s="176">
        <v>7.0019999999999999E-2</v>
      </c>
      <c r="Q1730" s="176">
        <v>0.90833333333333321</v>
      </c>
      <c r="R1730" s="14" t="s">
        <v>17</v>
      </c>
      <c r="S1730" s="14" t="s">
        <v>17</v>
      </c>
      <c r="X1730" s="172">
        <v>0.38692339199999998</v>
      </c>
      <c r="Y1730" s="14">
        <v>74</v>
      </c>
      <c r="AD1730" s="14">
        <f t="shared" si="3"/>
        <v>5.2286944864864864E-3</v>
      </c>
    </row>
    <row r="1731" spans="1:30" x14ac:dyDescent="0.2">
      <c r="A1731" t="s">
        <v>143</v>
      </c>
      <c r="B1731" t="s">
        <v>128</v>
      </c>
      <c r="C1731" s="155">
        <v>37216</v>
      </c>
      <c r="D1731" s="155">
        <v>37432</v>
      </c>
      <c r="E1731">
        <v>2002</v>
      </c>
      <c r="F1731">
        <v>4</v>
      </c>
      <c r="G1731">
        <v>6</v>
      </c>
      <c r="H1731">
        <v>42.391317073170732</v>
      </c>
      <c r="I1731">
        <v>2.7621397972106934</v>
      </c>
      <c r="J1731" s="14" t="s">
        <v>17</v>
      </c>
      <c r="K1731" s="14" t="s">
        <v>17</v>
      </c>
      <c r="L1731" s="176">
        <v>5.7750000000000004</v>
      </c>
      <c r="M1731" s="14" t="s">
        <v>17</v>
      </c>
      <c r="N1731" s="176">
        <v>93.158625000000001</v>
      </c>
      <c r="O1731" s="14" t="s">
        <v>17</v>
      </c>
      <c r="P1731" s="176">
        <v>7.9259999999999997E-2</v>
      </c>
      <c r="Q1731" s="176">
        <v>0.90433333333333332</v>
      </c>
      <c r="R1731" s="14" t="s">
        <v>17</v>
      </c>
      <c r="S1731" s="14" t="s">
        <v>17</v>
      </c>
      <c r="X1731" s="172">
        <v>0.53467930399999997</v>
      </c>
      <c r="Y1731" s="14">
        <v>74</v>
      </c>
      <c r="AD1731" s="14">
        <f t="shared" si="3"/>
        <v>7.2253959999999994E-3</v>
      </c>
    </row>
    <row r="1732" spans="1:30" x14ac:dyDescent="0.2">
      <c r="A1732" t="s">
        <v>143</v>
      </c>
      <c r="B1732" t="s">
        <v>128</v>
      </c>
      <c r="C1732" s="155">
        <v>37216</v>
      </c>
      <c r="D1732" s="155">
        <v>37432</v>
      </c>
      <c r="E1732">
        <v>2002</v>
      </c>
      <c r="F1732">
        <v>4</v>
      </c>
      <c r="G1732">
        <v>7</v>
      </c>
      <c r="H1732">
        <v>51.557509756097566</v>
      </c>
      <c r="I1732">
        <v>2.5299584865570068</v>
      </c>
      <c r="J1732" s="14" t="s">
        <v>17</v>
      </c>
      <c r="K1732" s="14" t="s">
        <v>17</v>
      </c>
      <c r="L1732" s="176">
        <v>5.5025000000000004</v>
      </c>
      <c r="M1732" s="14" t="s">
        <v>17</v>
      </c>
      <c r="N1732" s="176">
        <v>81.11551</v>
      </c>
      <c r="O1732" s="14" t="s">
        <v>17</v>
      </c>
      <c r="P1732" s="176">
        <v>9.0130000000000002E-2</v>
      </c>
      <c r="Q1732" s="176">
        <v>0.95400000000000007</v>
      </c>
      <c r="R1732" s="14" t="s">
        <v>17</v>
      </c>
      <c r="S1732" s="14" t="s">
        <v>17</v>
      </c>
      <c r="X1732" s="172">
        <v>0.55140613199999988</v>
      </c>
      <c r="Y1732" s="14">
        <v>74</v>
      </c>
      <c r="AD1732" s="14">
        <f t="shared" si="3"/>
        <v>7.4514342162162149E-3</v>
      </c>
    </row>
    <row r="1733" spans="1:30" x14ac:dyDescent="0.2">
      <c r="A1733" t="s">
        <v>143</v>
      </c>
      <c r="B1733" t="s">
        <v>128</v>
      </c>
      <c r="C1733" s="155">
        <v>37216</v>
      </c>
      <c r="D1733" s="155">
        <v>37432</v>
      </c>
      <c r="E1733">
        <v>2002</v>
      </c>
      <c r="F1733">
        <v>4</v>
      </c>
      <c r="G1733">
        <v>8</v>
      </c>
      <c r="H1733">
        <v>43.30091243902438</v>
      </c>
      <c r="I1733">
        <v>2.2140407562255859</v>
      </c>
      <c r="J1733" s="14" t="s">
        <v>17</v>
      </c>
      <c r="K1733" s="14" t="s">
        <v>17</v>
      </c>
      <c r="L1733" s="14" t="s">
        <v>17</v>
      </c>
      <c r="M1733" s="14" t="s">
        <v>17</v>
      </c>
      <c r="N1733" s="14" t="s">
        <v>17</v>
      </c>
      <c r="O1733" s="14" t="s">
        <v>17</v>
      </c>
      <c r="P1733" s="14" t="s">
        <v>17</v>
      </c>
      <c r="Q1733" s="14" t="s">
        <v>17</v>
      </c>
      <c r="R1733" s="14" t="s">
        <v>17</v>
      </c>
      <c r="S1733" s="14" t="s">
        <v>17</v>
      </c>
      <c r="X1733" s="14" t="s">
        <v>17</v>
      </c>
      <c r="Y1733" s="14" t="s">
        <v>17</v>
      </c>
      <c r="AD1733" s="14" t="s">
        <v>17</v>
      </c>
    </row>
    <row r="1734" spans="1:30" x14ac:dyDescent="0.2">
      <c r="A1734" t="s">
        <v>143</v>
      </c>
      <c r="B1734" t="s">
        <v>128</v>
      </c>
      <c r="C1734" s="155">
        <v>37216</v>
      </c>
      <c r="D1734" s="155">
        <v>37432</v>
      </c>
      <c r="E1734">
        <v>2002</v>
      </c>
      <c r="F1734">
        <v>4</v>
      </c>
      <c r="G1734">
        <v>9</v>
      </c>
      <c r="H1734">
        <v>45.883642682926833</v>
      </c>
      <c r="I1734">
        <v>2.2919292449951172</v>
      </c>
      <c r="J1734" s="14" t="s">
        <v>17</v>
      </c>
      <c r="K1734" s="14" t="s">
        <v>17</v>
      </c>
      <c r="L1734" s="14" t="s">
        <v>17</v>
      </c>
      <c r="M1734" s="14" t="s">
        <v>17</v>
      </c>
      <c r="N1734" s="14" t="s">
        <v>17</v>
      </c>
      <c r="O1734" s="14" t="s">
        <v>17</v>
      </c>
      <c r="P1734" s="14" t="s">
        <v>17</v>
      </c>
      <c r="Q1734" s="14" t="s">
        <v>17</v>
      </c>
      <c r="R1734" s="14" t="s">
        <v>17</v>
      </c>
      <c r="S1734" s="14" t="s">
        <v>17</v>
      </c>
      <c r="X1734" s="14" t="s">
        <v>17</v>
      </c>
      <c r="Y1734" s="14" t="s">
        <v>17</v>
      </c>
      <c r="AD1734" s="14" t="s">
        <v>17</v>
      </c>
    </row>
    <row r="1735" spans="1:30" x14ac:dyDescent="0.2">
      <c r="A1735" t="s">
        <v>143</v>
      </c>
      <c r="B1735" t="s">
        <v>128</v>
      </c>
      <c r="C1735" s="155">
        <v>37216</v>
      </c>
      <c r="D1735" s="155">
        <v>37432</v>
      </c>
      <c r="E1735">
        <v>2002</v>
      </c>
      <c r="F1735">
        <v>4</v>
      </c>
      <c r="G1735">
        <v>10</v>
      </c>
      <c r="H1735">
        <v>44.134897560975602</v>
      </c>
      <c r="I1735">
        <v>2.6328940391540527</v>
      </c>
      <c r="J1735" s="14" t="s">
        <v>17</v>
      </c>
      <c r="K1735" s="14" t="s">
        <v>17</v>
      </c>
      <c r="L1735" s="14" t="s">
        <v>17</v>
      </c>
      <c r="M1735" s="14" t="s">
        <v>17</v>
      </c>
      <c r="N1735" s="14" t="s">
        <v>17</v>
      </c>
      <c r="O1735" s="14" t="s">
        <v>17</v>
      </c>
      <c r="P1735" s="14" t="s">
        <v>17</v>
      </c>
      <c r="Q1735" s="14" t="s">
        <v>17</v>
      </c>
      <c r="R1735" s="14" t="s">
        <v>17</v>
      </c>
      <c r="S1735" s="14" t="s">
        <v>17</v>
      </c>
      <c r="X1735" s="14" t="s">
        <v>17</v>
      </c>
      <c r="Y1735" s="14" t="s">
        <v>17</v>
      </c>
      <c r="AD1735" s="14" t="s">
        <v>17</v>
      </c>
    </row>
    <row r="1736" spans="1:30" x14ac:dyDescent="0.2">
      <c r="A1736" t="s">
        <v>143</v>
      </c>
      <c r="B1736" t="s">
        <v>128</v>
      </c>
      <c r="C1736" s="155">
        <v>37216</v>
      </c>
      <c r="D1736" s="155">
        <v>37432</v>
      </c>
      <c r="E1736">
        <v>2002</v>
      </c>
      <c r="F1736">
        <v>4</v>
      </c>
      <c r="G1736">
        <v>11</v>
      </c>
      <c r="H1736">
        <v>51.340595121951225</v>
      </c>
      <c r="I1736">
        <v>2.4006681442260742</v>
      </c>
      <c r="J1736" s="14" t="s">
        <v>17</v>
      </c>
      <c r="K1736" s="14" t="s">
        <v>17</v>
      </c>
      <c r="L1736" s="14" t="s">
        <v>17</v>
      </c>
      <c r="M1736" s="14" t="s">
        <v>17</v>
      </c>
      <c r="N1736" s="14" t="s">
        <v>17</v>
      </c>
      <c r="O1736" s="14" t="s">
        <v>17</v>
      </c>
      <c r="P1736" s="14" t="s">
        <v>17</v>
      </c>
      <c r="Q1736" s="14" t="s">
        <v>17</v>
      </c>
      <c r="R1736" s="14" t="s">
        <v>17</v>
      </c>
      <c r="S1736" s="14" t="s">
        <v>17</v>
      </c>
      <c r="X1736" s="14" t="s">
        <v>17</v>
      </c>
      <c r="Y1736" s="14" t="s">
        <v>17</v>
      </c>
      <c r="AD1736" s="14" t="s">
        <v>17</v>
      </c>
    </row>
    <row r="1737" spans="1:30" x14ac:dyDescent="0.2">
      <c r="A1737" t="s">
        <v>143</v>
      </c>
      <c r="B1737" t="s">
        <v>128</v>
      </c>
      <c r="C1737" s="155">
        <v>37216</v>
      </c>
      <c r="D1737" s="155">
        <v>37432</v>
      </c>
      <c r="E1737">
        <v>2002</v>
      </c>
      <c r="F1737">
        <v>4</v>
      </c>
      <c r="G1737">
        <v>12</v>
      </c>
      <c r="H1737">
        <v>50.317377804878042</v>
      </c>
      <c r="I1737">
        <v>2.6083133220672607</v>
      </c>
      <c r="J1737" s="14" t="s">
        <v>17</v>
      </c>
      <c r="K1737" s="14" t="s">
        <v>17</v>
      </c>
      <c r="L1737" s="14" t="s">
        <v>17</v>
      </c>
      <c r="M1737" s="14" t="s">
        <v>17</v>
      </c>
      <c r="N1737" s="14" t="s">
        <v>17</v>
      </c>
      <c r="O1737" s="14" t="s">
        <v>17</v>
      </c>
      <c r="P1737" s="14" t="s">
        <v>17</v>
      </c>
      <c r="Q1737" s="14" t="s">
        <v>17</v>
      </c>
      <c r="R1737" s="14" t="s">
        <v>17</v>
      </c>
      <c r="S1737" s="14" t="s">
        <v>17</v>
      </c>
      <c r="X1737" s="14" t="s">
        <v>17</v>
      </c>
      <c r="Y1737" s="14" t="s">
        <v>17</v>
      </c>
      <c r="AD1737" s="14" t="s">
        <v>17</v>
      </c>
    </row>
    <row r="1738" spans="1:30" x14ac:dyDescent="0.2">
      <c r="A1738" t="s">
        <v>143</v>
      </c>
      <c r="B1738" t="s">
        <v>128</v>
      </c>
      <c r="C1738" s="155">
        <v>37216</v>
      </c>
      <c r="D1738" s="155">
        <v>37432</v>
      </c>
      <c r="E1738">
        <v>2002</v>
      </c>
      <c r="F1738">
        <v>4</v>
      </c>
      <c r="G1738">
        <v>13</v>
      </c>
      <c r="H1738">
        <v>33.944454634146346</v>
      </c>
      <c r="I1738">
        <v>2.4873178005218506</v>
      </c>
      <c r="J1738" s="14" t="s">
        <v>17</v>
      </c>
      <c r="K1738" s="14" t="s">
        <v>17</v>
      </c>
      <c r="L1738" s="14" t="s">
        <v>17</v>
      </c>
      <c r="M1738" s="14" t="s">
        <v>17</v>
      </c>
      <c r="N1738" s="14" t="s">
        <v>17</v>
      </c>
      <c r="O1738" s="14" t="s">
        <v>17</v>
      </c>
      <c r="P1738" s="14" t="s">
        <v>17</v>
      </c>
      <c r="Q1738" s="14" t="s">
        <v>17</v>
      </c>
      <c r="R1738" s="14" t="s">
        <v>17</v>
      </c>
      <c r="S1738" s="14" t="s">
        <v>17</v>
      </c>
      <c r="X1738" s="14" t="s">
        <v>17</v>
      </c>
      <c r="Y1738" s="14" t="s">
        <v>17</v>
      </c>
      <c r="AD1738" s="14" t="s">
        <v>17</v>
      </c>
    </row>
    <row r="1739" spans="1:30" x14ac:dyDescent="0.2">
      <c r="A1739" t="s">
        <v>143</v>
      </c>
      <c r="B1739" t="s">
        <v>128</v>
      </c>
      <c r="C1739" s="155">
        <v>37216</v>
      </c>
      <c r="D1739" s="155">
        <v>37432</v>
      </c>
      <c r="E1739">
        <v>2002</v>
      </c>
      <c r="F1739">
        <v>4</v>
      </c>
      <c r="G1739">
        <v>14</v>
      </c>
      <c r="H1739">
        <v>51.579820975609756</v>
      </c>
      <c r="I1739">
        <v>2.4550673961639404</v>
      </c>
      <c r="J1739" s="14" t="s">
        <v>17</v>
      </c>
      <c r="K1739" s="14" t="s">
        <v>17</v>
      </c>
      <c r="L1739" s="14" t="s">
        <v>17</v>
      </c>
      <c r="M1739" s="14" t="s">
        <v>17</v>
      </c>
      <c r="N1739" s="14" t="s">
        <v>17</v>
      </c>
      <c r="O1739" s="14" t="s">
        <v>17</v>
      </c>
      <c r="P1739" s="14" t="s">
        <v>17</v>
      </c>
      <c r="Q1739" s="14" t="s">
        <v>17</v>
      </c>
      <c r="R1739" s="14" t="s">
        <v>17</v>
      </c>
      <c r="S1739" s="14" t="s">
        <v>17</v>
      </c>
      <c r="X1739" s="14" t="s">
        <v>17</v>
      </c>
      <c r="Y1739" s="14" t="s">
        <v>17</v>
      </c>
      <c r="AD1739" s="14" t="s">
        <v>17</v>
      </c>
    </row>
    <row r="1740" spans="1:30" x14ac:dyDescent="0.2">
      <c r="A1740" t="s">
        <v>143</v>
      </c>
      <c r="B1740" t="s">
        <v>128</v>
      </c>
      <c r="C1740" s="155">
        <v>37537</v>
      </c>
      <c r="D1740" s="155">
        <v>37789</v>
      </c>
      <c r="E1740">
        <v>2003</v>
      </c>
      <c r="F1740">
        <v>1</v>
      </c>
      <c r="G1740">
        <v>1</v>
      </c>
      <c r="H1740">
        <v>29.881097560975618</v>
      </c>
      <c r="I1740" s="4">
        <v>1.9703879356384277</v>
      </c>
      <c r="J1740" s="14" t="s">
        <v>17</v>
      </c>
      <c r="K1740" s="14" t="s">
        <v>17</v>
      </c>
      <c r="L1740" s="14" t="s">
        <v>17</v>
      </c>
      <c r="M1740" s="14" t="s">
        <v>17</v>
      </c>
      <c r="N1740" s="14" t="s">
        <v>17</v>
      </c>
      <c r="O1740" s="14" t="s">
        <v>17</v>
      </c>
      <c r="P1740" s="14" t="s">
        <v>17</v>
      </c>
      <c r="Q1740" s="14" t="s">
        <v>17</v>
      </c>
      <c r="R1740" s="14" t="s">
        <v>17</v>
      </c>
      <c r="S1740" s="14" t="s">
        <v>17</v>
      </c>
      <c r="X1740" s="172">
        <v>0.46797389099999998</v>
      </c>
      <c r="Y1740" s="14">
        <v>89</v>
      </c>
      <c r="AD1740" s="14">
        <f t="shared" si="3"/>
        <v>5.2581336067415727E-3</v>
      </c>
    </row>
    <row r="1741" spans="1:30" x14ac:dyDescent="0.2">
      <c r="A1741" t="s">
        <v>143</v>
      </c>
      <c r="B1741" t="s">
        <v>128</v>
      </c>
      <c r="C1741" s="155">
        <v>37537</v>
      </c>
      <c r="D1741" s="155">
        <v>37789</v>
      </c>
      <c r="E1741">
        <v>2003</v>
      </c>
      <c r="F1741">
        <v>1</v>
      </c>
      <c r="G1741">
        <v>2</v>
      </c>
      <c r="H1741">
        <v>32.094512195121958</v>
      </c>
      <c r="I1741" s="4">
        <v>1.9146268367767334</v>
      </c>
      <c r="J1741" s="14" t="s">
        <v>17</v>
      </c>
      <c r="K1741" s="14" t="s">
        <v>17</v>
      </c>
      <c r="L1741" s="14" t="s">
        <v>17</v>
      </c>
      <c r="M1741" s="14" t="s">
        <v>17</v>
      </c>
      <c r="N1741" s="14" t="s">
        <v>17</v>
      </c>
      <c r="O1741" s="14" t="s">
        <v>17</v>
      </c>
      <c r="P1741" s="14" t="s">
        <v>17</v>
      </c>
      <c r="Q1741" s="14" t="s">
        <v>17</v>
      </c>
      <c r="R1741" s="14" t="s">
        <v>17</v>
      </c>
      <c r="S1741" s="14" t="s">
        <v>17</v>
      </c>
      <c r="X1741" s="172">
        <v>0.43982700000000002</v>
      </c>
      <c r="Y1741" s="14">
        <v>89</v>
      </c>
      <c r="AD1741" s="14">
        <f t="shared" si="3"/>
        <v>4.941876404494382E-3</v>
      </c>
    </row>
    <row r="1742" spans="1:30" x14ac:dyDescent="0.2">
      <c r="A1742" t="s">
        <v>143</v>
      </c>
      <c r="B1742" t="s">
        <v>128</v>
      </c>
      <c r="C1742" s="155">
        <v>37537</v>
      </c>
      <c r="D1742" s="155">
        <v>37789</v>
      </c>
      <c r="E1742">
        <v>2003</v>
      </c>
      <c r="F1742">
        <v>1</v>
      </c>
      <c r="G1742">
        <v>3</v>
      </c>
      <c r="H1742">
        <v>53.951981707317081</v>
      </c>
      <c r="I1742" s="4">
        <v>1.8519691228866577</v>
      </c>
      <c r="J1742" s="14" t="s">
        <v>17</v>
      </c>
      <c r="K1742" s="14" t="s">
        <v>17</v>
      </c>
      <c r="L1742" s="14" t="s">
        <v>17</v>
      </c>
      <c r="M1742" s="14" t="s">
        <v>17</v>
      </c>
      <c r="N1742" s="14" t="s">
        <v>17</v>
      </c>
      <c r="O1742" s="14" t="s">
        <v>17</v>
      </c>
      <c r="P1742" s="14" t="s">
        <v>17</v>
      </c>
      <c r="Q1742" s="14" t="s">
        <v>17</v>
      </c>
      <c r="R1742" s="14" t="s">
        <v>17</v>
      </c>
      <c r="S1742" s="14" t="s">
        <v>17</v>
      </c>
      <c r="X1742" s="172" t="s">
        <v>17</v>
      </c>
      <c r="Y1742" s="14">
        <v>89</v>
      </c>
    </row>
    <row r="1743" spans="1:30" x14ac:dyDescent="0.2">
      <c r="A1743" t="s">
        <v>143</v>
      </c>
      <c r="B1743" t="s">
        <v>128</v>
      </c>
      <c r="C1743" s="155">
        <v>37537</v>
      </c>
      <c r="D1743" s="155">
        <v>37789</v>
      </c>
      <c r="E1743">
        <v>2003</v>
      </c>
      <c r="F1743">
        <v>1</v>
      </c>
      <c r="G1743">
        <v>4</v>
      </c>
      <c r="H1743">
        <v>50.355182926829272</v>
      </c>
      <c r="I1743" s="4">
        <v>1.821092963218689</v>
      </c>
      <c r="J1743" s="14" t="s">
        <v>17</v>
      </c>
      <c r="K1743" s="14" t="s">
        <v>17</v>
      </c>
      <c r="L1743" s="14" t="s">
        <v>17</v>
      </c>
      <c r="M1743" s="14" t="s">
        <v>17</v>
      </c>
      <c r="N1743" s="14" t="s">
        <v>17</v>
      </c>
      <c r="O1743" s="14" t="s">
        <v>17</v>
      </c>
      <c r="P1743" s="14" t="s">
        <v>17</v>
      </c>
      <c r="Q1743" s="14" t="s">
        <v>17</v>
      </c>
      <c r="R1743" s="14" t="s">
        <v>17</v>
      </c>
      <c r="S1743" s="14" t="s">
        <v>17</v>
      </c>
      <c r="X1743" s="172">
        <v>0.70128621700000005</v>
      </c>
      <c r="Y1743" s="14">
        <v>89</v>
      </c>
      <c r="AD1743" s="14">
        <f t="shared" si="3"/>
        <v>7.8796204157303377E-3</v>
      </c>
    </row>
    <row r="1744" spans="1:30" x14ac:dyDescent="0.2">
      <c r="A1744" t="s">
        <v>143</v>
      </c>
      <c r="B1744" t="s">
        <v>128</v>
      </c>
      <c r="C1744" s="155">
        <v>37537</v>
      </c>
      <c r="D1744" s="155">
        <v>37789</v>
      </c>
      <c r="E1744">
        <v>2003</v>
      </c>
      <c r="F1744">
        <v>1</v>
      </c>
      <c r="G1744">
        <v>5</v>
      </c>
      <c r="H1744">
        <v>71.935975609756099</v>
      </c>
      <c r="I1744" s="4">
        <v>1.9638280868530273</v>
      </c>
      <c r="J1744" s="14" t="s">
        <v>17</v>
      </c>
      <c r="K1744" s="14" t="s">
        <v>17</v>
      </c>
      <c r="L1744" s="14" t="s">
        <v>17</v>
      </c>
      <c r="M1744" s="14" t="s">
        <v>17</v>
      </c>
      <c r="N1744" s="14" t="s">
        <v>17</v>
      </c>
      <c r="O1744" s="14" t="s">
        <v>17</v>
      </c>
      <c r="P1744" s="14" t="s">
        <v>17</v>
      </c>
      <c r="Q1744" s="14" t="s">
        <v>17</v>
      </c>
      <c r="R1744" s="14" t="s">
        <v>17</v>
      </c>
      <c r="S1744" s="14" t="s">
        <v>17</v>
      </c>
      <c r="X1744" s="172">
        <v>0.75533109799999998</v>
      </c>
      <c r="Y1744" s="14">
        <v>89</v>
      </c>
      <c r="AD1744" s="14">
        <f t="shared" si="3"/>
        <v>8.4868662696629214E-3</v>
      </c>
    </row>
    <row r="1745" spans="1:30" x14ac:dyDescent="0.2">
      <c r="A1745" t="s">
        <v>143</v>
      </c>
      <c r="B1745" t="s">
        <v>128</v>
      </c>
      <c r="C1745" s="155">
        <v>37537</v>
      </c>
      <c r="D1745" s="155">
        <v>37789</v>
      </c>
      <c r="E1745">
        <v>2003</v>
      </c>
      <c r="F1745">
        <v>1</v>
      </c>
      <c r="G1745">
        <v>6</v>
      </c>
      <c r="H1745">
        <v>80.78963414634147</v>
      </c>
      <c r="I1745" s="4">
        <v>2.2099466323852539</v>
      </c>
      <c r="J1745" s="14" t="s">
        <v>17</v>
      </c>
      <c r="K1745" s="14" t="s">
        <v>17</v>
      </c>
      <c r="L1745" s="14" t="s">
        <v>17</v>
      </c>
      <c r="M1745" s="14" t="s">
        <v>17</v>
      </c>
      <c r="N1745" s="14" t="s">
        <v>17</v>
      </c>
      <c r="O1745" s="14" t="s">
        <v>17</v>
      </c>
      <c r="P1745" s="14" t="s">
        <v>17</v>
      </c>
      <c r="Q1745" s="14" t="s">
        <v>17</v>
      </c>
      <c r="R1745" s="14" t="s">
        <v>17</v>
      </c>
      <c r="S1745" s="14" t="s">
        <v>17</v>
      </c>
      <c r="X1745" s="172">
        <v>0.76742703400000001</v>
      </c>
      <c r="Y1745" s="14">
        <v>89</v>
      </c>
      <c r="AD1745" s="14">
        <f t="shared" si="3"/>
        <v>8.6227756629213489E-3</v>
      </c>
    </row>
    <row r="1746" spans="1:30" x14ac:dyDescent="0.2">
      <c r="A1746" t="s">
        <v>143</v>
      </c>
      <c r="B1746" t="s">
        <v>128</v>
      </c>
      <c r="C1746" s="155">
        <v>37537</v>
      </c>
      <c r="D1746" s="155">
        <v>37789</v>
      </c>
      <c r="E1746">
        <v>2003</v>
      </c>
      <c r="F1746">
        <v>1</v>
      </c>
      <c r="G1746">
        <v>7</v>
      </c>
      <c r="H1746">
        <v>88.813262195121965</v>
      </c>
      <c r="I1746" s="4">
        <v>2.6728212833404541</v>
      </c>
      <c r="J1746" s="14" t="s">
        <v>17</v>
      </c>
      <c r="K1746" s="14" t="s">
        <v>17</v>
      </c>
      <c r="L1746" s="14" t="s">
        <v>17</v>
      </c>
      <c r="M1746" s="14" t="s">
        <v>17</v>
      </c>
      <c r="N1746" s="14" t="s">
        <v>17</v>
      </c>
      <c r="O1746" s="14" t="s">
        <v>17</v>
      </c>
      <c r="P1746" s="14" t="s">
        <v>17</v>
      </c>
      <c r="Q1746" s="14" t="s">
        <v>17</v>
      </c>
      <c r="R1746" s="14" t="s">
        <v>17</v>
      </c>
      <c r="S1746" s="14" t="s">
        <v>17</v>
      </c>
      <c r="X1746" s="172">
        <v>0.80169577400000003</v>
      </c>
      <c r="Y1746" s="14">
        <v>89</v>
      </c>
      <c r="AD1746" s="14">
        <f t="shared" si="3"/>
        <v>9.0078176853932591E-3</v>
      </c>
    </row>
    <row r="1747" spans="1:30" x14ac:dyDescent="0.2">
      <c r="A1747" t="s">
        <v>143</v>
      </c>
      <c r="B1747" t="s">
        <v>128</v>
      </c>
      <c r="C1747" s="155">
        <v>37537</v>
      </c>
      <c r="D1747" s="155">
        <v>37789</v>
      </c>
      <c r="E1747">
        <v>2003</v>
      </c>
      <c r="F1747">
        <v>1</v>
      </c>
      <c r="G1747">
        <v>8</v>
      </c>
      <c r="H1747">
        <v>70.275914634146346</v>
      </c>
      <c r="I1747" s="4">
        <v>2.5467772483825684</v>
      </c>
      <c r="J1747" s="14" t="s">
        <v>17</v>
      </c>
      <c r="K1747" s="14" t="s">
        <v>17</v>
      </c>
      <c r="L1747" s="14" t="s">
        <v>17</v>
      </c>
      <c r="M1747" s="14" t="s">
        <v>17</v>
      </c>
      <c r="N1747" s="14" t="s">
        <v>17</v>
      </c>
      <c r="O1747" s="14" t="s">
        <v>17</v>
      </c>
      <c r="P1747" s="14" t="s">
        <v>17</v>
      </c>
      <c r="Q1747" s="14" t="s">
        <v>17</v>
      </c>
      <c r="R1747" s="14" t="s">
        <v>17</v>
      </c>
      <c r="S1747" s="14" t="s">
        <v>17</v>
      </c>
      <c r="X1747" s="14" t="s">
        <v>17</v>
      </c>
      <c r="Y1747" s="14" t="s">
        <v>17</v>
      </c>
      <c r="AD1747" s="14" t="s">
        <v>17</v>
      </c>
    </row>
    <row r="1748" spans="1:30" x14ac:dyDescent="0.2">
      <c r="A1748" t="s">
        <v>143</v>
      </c>
      <c r="B1748" t="s">
        <v>128</v>
      </c>
      <c r="C1748" s="155">
        <v>37537</v>
      </c>
      <c r="D1748" s="155">
        <v>37789</v>
      </c>
      <c r="E1748">
        <v>2003</v>
      </c>
      <c r="F1748">
        <v>1</v>
      </c>
      <c r="G1748">
        <v>9</v>
      </c>
      <c r="H1748">
        <v>73.319359756097569</v>
      </c>
      <c r="I1748" s="4">
        <v>2.2185816764831543</v>
      </c>
      <c r="J1748" s="14" t="s">
        <v>17</v>
      </c>
      <c r="K1748" s="14" t="s">
        <v>17</v>
      </c>
      <c r="L1748" s="14" t="s">
        <v>17</v>
      </c>
      <c r="M1748" s="14" t="s">
        <v>17</v>
      </c>
      <c r="N1748" s="14" t="s">
        <v>17</v>
      </c>
      <c r="O1748" s="14" t="s">
        <v>17</v>
      </c>
      <c r="P1748" s="14" t="s">
        <v>17</v>
      </c>
      <c r="Q1748" s="14" t="s">
        <v>17</v>
      </c>
      <c r="R1748" s="14" t="s">
        <v>17</v>
      </c>
      <c r="S1748" s="14" t="s">
        <v>17</v>
      </c>
      <c r="X1748" s="14" t="s">
        <v>17</v>
      </c>
      <c r="Y1748" s="14" t="s">
        <v>17</v>
      </c>
      <c r="AD1748" s="14" t="s">
        <v>17</v>
      </c>
    </row>
    <row r="1749" spans="1:30" x14ac:dyDescent="0.2">
      <c r="A1749" t="s">
        <v>143</v>
      </c>
      <c r="B1749" t="s">
        <v>128</v>
      </c>
      <c r="C1749" s="155">
        <v>37537</v>
      </c>
      <c r="D1749" s="155">
        <v>37789</v>
      </c>
      <c r="E1749">
        <v>2003</v>
      </c>
      <c r="F1749">
        <v>1</v>
      </c>
      <c r="G1749">
        <v>10</v>
      </c>
      <c r="H1749">
        <v>83.279725609756113</v>
      </c>
      <c r="I1749" s="4">
        <v>2.1574103832244873</v>
      </c>
      <c r="J1749" s="14" t="s">
        <v>17</v>
      </c>
      <c r="K1749" s="14" t="s">
        <v>17</v>
      </c>
      <c r="L1749" s="14" t="s">
        <v>17</v>
      </c>
      <c r="M1749" s="14" t="s">
        <v>17</v>
      </c>
      <c r="N1749" s="14" t="s">
        <v>17</v>
      </c>
      <c r="O1749" s="14" t="s">
        <v>17</v>
      </c>
      <c r="P1749" s="14" t="s">
        <v>17</v>
      </c>
      <c r="Q1749" s="14" t="s">
        <v>17</v>
      </c>
      <c r="R1749" s="14" t="s">
        <v>17</v>
      </c>
      <c r="S1749" s="14" t="s">
        <v>17</v>
      </c>
      <c r="X1749" s="14" t="s">
        <v>17</v>
      </c>
      <c r="Y1749" s="14" t="s">
        <v>17</v>
      </c>
      <c r="AD1749" s="14" t="s">
        <v>17</v>
      </c>
    </row>
    <row r="1750" spans="1:30" x14ac:dyDescent="0.2">
      <c r="A1750" t="s">
        <v>143</v>
      </c>
      <c r="B1750" t="s">
        <v>128</v>
      </c>
      <c r="C1750" s="155">
        <v>37537</v>
      </c>
      <c r="D1750" s="155">
        <v>37789</v>
      </c>
      <c r="E1750">
        <v>2003</v>
      </c>
      <c r="F1750">
        <v>1</v>
      </c>
      <c r="G1750">
        <v>11</v>
      </c>
      <c r="H1750">
        <v>73.042682926829272</v>
      </c>
      <c r="I1750" s="4">
        <v>2.6758465766906738</v>
      </c>
      <c r="J1750" s="14" t="s">
        <v>17</v>
      </c>
      <c r="K1750" s="14" t="s">
        <v>17</v>
      </c>
      <c r="L1750" s="14" t="s">
        <v>17</v>
      </c>
      <c r="M1750" s="14" t="s">
        <v>17</v>
      </c>
      <c r="N1750" s="14" t="s">
        <v>17</v>
      </c>
      <c r="O1750" s="14" t="s">
        <v>17</v>
      </c>
      <c r="P1750" s="14" t="s">
        <v>17</v>
      </c>
      <c r="Q1750" s="14" t="s">
        <v>17</v>
      </c>
      <c r="R1750" s="14" t="s">
        <v>17</v>
      </c>
      <c r="S1750" s="14" t="s">
        <v>17</v>
      </c>
      <c r="X1750" s="14" t="s">
        <v>17</v>
      </c>
      <c r="Y1750" s="14" t="s">
        <v>17</v>
      </c>
      <c r="AD1750" s="14" t="s">
        <v>17</v>
      </c>
    </row>
    <row r="1751" spans="1:30" x14ac:dyDescent="0.2">
      <c r="A1751" t="s">
        <v>143</v>
      </c>
      <c r="B1751" t="s">
        <v>128</v>
      </c>
      <c r="C1751" s="155">
        <v>37537</v>
      </c>
      <c r="D1751" s="155">
        <v>37789</v>
      </c>
      <c r="E1751">
        <v>2003</v>
      </c>
      <c r="F1751">
        <v>1</v>
      </c>
      <c r="G1751">
        <v>12</v>
      </c>
      <c r="H1751">
        <v>97.943597560975618</v>
      </c>
      <c r="I1751" s="4">
        <v>2.6636064052581787</v>
      </c>
      <c r="J1751" s="14" t="s">
        <v>17</v>
      </c>
      <c r="K1751" s="14" t="s">
        <v>17</v>
      </c>
      <c r="L1751" s="14" t="s">
        <v>17</v>
      </c>
      <c r="M1751" s="14" t="s">
        <v>17</v>
      </c>
      <c r="N1751" s="14" t="s">
        <v>17</v>
      </c>
      <c r="O1751" s="14" t="s">
        <v>17</v>
      </c>
      <c r="P1751" s="14" t="s">
        <v>17</v>
      </c>
      <c r="Q1751" s="14" t="s">
        <v>17</v>
      </c>
      <c r="R1751" s="14" t="s">
        <v>17</v>
      </c>
      <c r="S1751" s="14" t="s">
        <v>17</v>
      </c>
      <c r="X1751" s="14" t="s">
        <v>17</v>
      </c>
      <c r="Y1751" s="14" t="s">
        <v>17</v>
      </c>
      <c r="AD1751" s="14" t="s">
        <v>17</v>
      </c>
    </row>
    <row r="1752" spans="1:30" x14ac:dyDescent="0.2">
      <c r="A1752" t="s">
        <v>143</v>
      </c>
      <c r="B1752" t="s">
        <v>128</v>
      </c>
      <c r="C1752" s="155">
        <v>37537</v>
      </c>
      <c r="D1752" s="155">
        <v>37789</v>
      </c>
      <c r="E1752">
        <v>2003</v>
      </c>
      <c r="F1752">
        <v>1</v>
      </c>
      <c r="G1752">
        <v>13</v>
      </c>
      <c r="H1752">
        <v>71.382621951219519</v>
      </c>
      <c r="I1752" t="s">
        <v>17</v>
      </c>
      <c r="J1752" s="14" t="s">
        <v>17</v>
      </c>
      <c r="K1752" s="14" t="s">
        <v>17</v>
      </c>
      <c r="L1752" s="14" t="s">
        <v>17</v>
      </c>
      <c r="M1752" s="14" t="s">
        <v>17</v>
      </c>
      <c r="N1752" s="14" t="s">
        <v>17</v>
      </c>
      <c r="O1752" s="14" t="s">
        <v>17</v>
      </c>
      <c r="P1752" s="14" t="s">
        <v>17</v>
      </c>
      <c r="Q1752" s="14" t="s">
        <v>17</v>
      </c>
      <c r="R1752" s="14" t="s">
        <v>17</v>
      </c>
      <c r="S1752" s="14" t="s">
        <v>17</v>
      </c>
      <c r="X1752" s="14" t="s">
        <v>17</v>
      </c>
      <c r="Y1752" s="14" t="s">
        <v>17</v>
      </c>
      <c r="AD1752" s="14" t="s">
        <v>17</v>
      </c>
    </row>
    <row r="1753" spans="1:30" x14ac:dyDescent="0.2">
      <c r="A1753" t="s">
        <v>143</v>
      </c>
      <c r="B1753" t="s">
        <v>128</v>
      </c>
      <c r="C1753" s="155">
        <v>37537</v>
      </c>
      <c r="D1753" s="155">
        <v>37789</v>
      </c>
      <c r="E1753">
        <v>2003</v>
      </c>
      <c r="F1753">
        <v>1</v>
      </c>
      <c r="G1753">
        <v>14</v>
      </c>
      <c r="H1753">
        <v>76.639481707317088</v>
      </c>
      <c r="I1753" s="4">
        <v>2.1257412433624268</v>
      </c>
      <c r="J1753" s="14" t="s">
        <v>17</v>
      </c>
      <c r="K1753" s="14" t="s">
        <v>17</v>
      </c>
      <c r="L1753" s="14" t="s">
        <v>17</v>
      </c>
      <c r="M1753" s="14" t="s">
        <v>17</v>
      </c>
      <c r="N1753" s="14" t="s">
        <v>17</v>
      </c>
      <c r="O1753" s="14" t="s">
        <v>17</v>
      </c>
      <c r="P1753" s="14" t="s">
        <v>17</v>
      </c>
      <c r="Q1753" s="14" t="s">
        <v>17</v>
      </c>
      <c r="R1753" s="14" t="s">
        <v>17</v>
      </c>
      <c r="S1753" s="14" t="s">
        <v>17</v>
      </c>
      <c r="X1753" s="14" t="s">
        <v>17</v>
      </c>
      <c r="Y1753" s="14" t="s">
        <v>17</v>
      </c>
      <c r="AD1753" s="14" t="s">
        <v>17</v>
      </c>
    </row>
    <row r="1754" spans="1:30" x14ac:dyDescent="0.2">
      <c r="A1754" t="s">
        <v>143</v>
      </c>
      <c r="B1754" t="s">
        <v>128</v>
      </c>
      <c r="C1754" s="155">
        <v>37537</v>
      </c>
      <c r="D1754" s="155">
        <v>37789</v>
      </c>
      <c r="E1754">
        <v>2003</v>
      </c>
      <c r="F1754">
        <v>2</v>
      </c>
      <c r="G1754">
        <v>1</v>
      </c>
      <c r="H1754">
        <v>22.6875</v>
      </c>
      <c r="I1754" s="4">
        <v>1.8945884704589844</v>
      </c>
      <c r="J1754" s="14" t="s">
        <v>17</v>
      </c>
      <c r="K1754" s="14" t="s">
        <v>17</v>
      </c>
      <c r="L1754" s="14" t="s">
        <v>17</v>
      </c>
      <c r="M1754" s="14" t="s">
        <v>17</v>
      </c>
      <c r="N1754" s="14" t="s">
        <v>17</v>
      </c>
      <c r="O1754" s="14" t="s">
        <v>17</v>
      </c>
      <c r="P1754" s="14" t="s">
        <v>17</v>
      </c>
      <c r="Q1754" s="14" t="s">
        <v>17</v>
      </c>
      <c r="R1754" s="14" t="s">
        <v>17</v>
      </c>
      <c r="S1754" s="14" t="s">
        <v>17</v>
      </c>
      <c r="X1754" s="172">
        <v>0.42804341000000001</v>
      </c>
      <c r="Y1754" s="14">
        <v>89</v>
      </c>
      <c r="AD1754" s="14">
        <f t="shared" si="3"/>
        <v>4.8094765168539329E-3</v>
      </c>
    </row>
    <row r="1755" spans="1:30" x14ac:dyDescent="0.2">
      <c r="A1755" t="s">
        <v>143</v>
      </c>
      <c r="B1755" t="s">
        <v>128</v>
      </c>
      <c r="C1755" s="155">
        <v>37537</v>
      </c>
      <c r="D1755" s="155">
        <v>37789</v>
      </c>
      <c r="E1755">
        <v>2003</v>
      </c>
      <c r="F1755">
        <v>2</v>
      </c>
      <c r="G1755">
        <v>2</v>
      </c>
      <c r="H1755">
        <v>39.564786585365859</v>
      </c>
      <c r="I1755" s="4">
        <v>1.7768585681915283</v>
      </c>
      <c r="J1755" s="14" t="s">
        <v>17</v>
      </c>
      <c r="K1755" s="14" t="s">
        <v>17</v>
      </c>
      <c r="L1755" s="14" t="s">
        <v>17</v>
      </c>
      <c r="M1755" s="14" t="s">
        <v>17</v>
      </c>
      <c r="N1755" s="14" t="s">
        <v>17</v>
      </c>
      <c r="O1755" s="14" t="s">
        <v>17</v>
      </c>
      <c r="P1755" s="14" t="s">
        <v>17</v>
      </c>
      <c r="Q1755" s="14" t="s">
        <v>17</v>
      </c>
      <c r="R1755" s="14" t="s">
        <v>17</v>
      </c>
      <c r="S1755" s="14" t="s">
        <v>17</v>
      </c>
      <c r="X1755" s="172">
        <v>0.56648767899999997</v>
      </c>
      <c r="Y1755" s="14">
        <v>89</v>
      </c>
      <c r="AD1755" s="14">
        <f t="shared" si="3"/>
        <v>6.3650301011235954E-3</v>
      </c>
    </row>
    <row r="1756" spans="1:30" x14ac:dyDescent="0.2">
      <c r="A1756" t="s">
        <v>143</v>
      </c>
      <c r="B1756" t="s">
        <v>128</v>
      </c>
      <c r="C1756" s="155">
        <v>37537</v>
      </c>
      <c r="D1756" s="155">
        <v>37789</v>
      </c>
      <c r="E1756">
        <v>2003</v>
      </c>
      <c r="F1756">
        <v>2</v>
      </c>
      <c r="G1756">
        <v>3</v>
      </c>
      <c r="H1756">
        <v>44.268292682926834</v>
      </c>
      <c r="I1756" s="4">
        <v>1.8751169443130493</v>
      </c>
      <c r="J1756" s="14" t="s">
        <v>17</v>
      </c>
      <c r="K1756" s="14" t="s">
        <v>17</v>
      </c>
      <c r="L1756" s="14" t="s">
        <v>17</v>
      </c>
      <c r="M1756" s="14" t="s">
        <v>17</v>
      </c>
      <c r="N1756" s="14" t="s">
        <v>17</v>
      </c>
      <c r="O1756" s="14" t="s">
        <v>17</v>
      </c>
      <c r="P1756" s="14" t="s">
        <v>17</v>
      </c>
      <c r="Q1756" s="14" t="s">
        <v>17</v>
      </c>
      <c r="R1756" s="14" t="s">
        <v>17</v>
      </c>
      <c r="S1756" s="14" t="s">
        <v>17</v>
      </c>
      <c r="X1756" s="172">
        <v>0.60980182500000002</v>
      </c>
      <c r="Y1756" s="14">
        <v>89</v>
      </c>
      <c r="AD1756" s="14">
        <f t="shared" si="3"/>
        <v>6.8517058988764043E-3</v>
      </c>
    </row>
    <row r="1757" spans="1:30" x14ac:dyDescent="0.2">
      <c r="A1757" t="s">
        <v>143</v>
      </c>
      <c r="B1757" t="s">
        <v>128</v>
      </c>
      <c r="C1757" s="155">
        <v>37537</v>
      </c>
      <c r="D1757" s="155">
        <v>37789</v>
      </c>
      <c r="E1757">
        <v>2003</v>
      </c>
      <c r="F1757">
        <v>2</v>
      </c>
      <c r="G1757">
        <v>4</v>
      </c>
      <c r="H1757">
        <v>73.596036585365866</v>
      </c>
      <c r="I1757" s="4">
        <v>2.3964643478393555</v>
      </c>
      <c r="J1757" s="14" t="s">
        <v>17</v>
      </c>
      <c r="K1757" s="14" t="s">
        <v>17</v>
      </c>
      <c r="L1757" s="14" t="s">
        <v>17</v>
      </c>
      <c r="M1757" s="14" t="s">
        <v>17</v>
      </c>
      <c r="N1757" s="14" t="s">
        <v>17</v>
      </c>
      <c r="O1757" s="14" t="s">
        <v>17</v>
      </c>
      <c r="P1757" s="14" t="s">
        <v>17</v>
      </c>
      <c r="Q1757" s="14" t="s">
        <v>17</v>
      </c>
      <c r="R1757" s="14" t="s">
        <v>17</v>
      </c>
      <c r="S1757" s="14" t="s">
        <v>17</v>
      </c>
      <c r="X1757" s="172">
        <v>0.70548253699999997</v>
      </c>
      <c r="Y1757" s="14">
        <v>89</v>
      </c>
      <c r="AD1757" s="14">
        <f t="shared" si="3"/>
        <v>7.9267700786516855E-3</v>
      </c>
    </row>
    <row r="1758" spans="1:30" x14ac:dyDescent="0.2">
      <c r="A1758" t="s">
        <v>143</v>
      </c>
      <c r="B1758" t="s">
        <v>128</v>
      </c>
      <c r="C1758" s="155">
        <v>37537</v>
      </c>
      <c r="D1758" s="155">
        <v>37789</v>
      </c>
      <c r="E1758">
        <v>2003</v>
      </c>
      <c r="F1758">
        <v>2</v>
      </c>
      <c r="G1758">
        <v>5</v>
      </c>
      <c r="H1758">
        <v>69.999237804878064</v>
      </c>
      <c r="I1758" s="4">
        <v>1.8725122213363647</v>
      </c>
      <c r="J1758" s="14" t="s">
        <v>17</v>
      </c>
      <c r="K1758" s="14" t="s">
        <v>17</v>
      </c>
      <c r="L1758" s="14" t="s">
        <v>17</v>
      </c>
      <c r="M1758" s="14" t="s">
        <v>17</v>
      </c>
      <c r="N1758" s="14" t="s">
        <v>17</v>
      </c>
      <c r="O1758" s="14" t="s">
        <v>17</v>
      </c>
      <c r="P1758" s="14" t="s">
        <v>17</v>
      </c>
      <c r="Q1758" s="14" t="s">
        <v>17</v>
      </c>
      <c r="R1758" s="14" t="s">
        <v>17</v>
      </c>
      <c r="S1758" s="14" t="s">
        <v>17</v>
      </c>
      <c r="X1758" s="172">
        <v>0.74419301900000001</v>
      </c>
      <c r="Y1758" s="14">
        <v>89</v>
      </c>
      <c r="AD1758" s="14">
        <f t="shared" si="3"/>
        <v>8.3617193146067418E-3</v>
      </c>
    </row>
    <row r="1759" spans="1:30" x14ac:dyDescent="0.2">
      <c r="A1759" t="s">
        <v>143</v>
      </c>
      <c r="B1759" t="s">
        <v>128</v>
      </c>
      <c r="C1759" s="155">
        <v>37537</v>
      </c>
      <c r="D1759" s="155">
        <v>37789</v>
      </c>
      <c r="E1759">
        <v>2003</v>
      </c>
      <c r="F1759">
        <v>2</v>
      </c>
      <c r="G1759">
        <v>6</v>
      </c>
      <c r="H1759">
        <v>98.773628048780509</v>
      </c>
      <c r="I1759" s="4">
        <v>2.2884190082550049</v>
      </c>
      <c r="J1759" s="14" t="s">
        <v>17</v>
      </c>
      <c r="K1759" s="14" t="s">
        <v>17</v>
      </c>
      <c r="L1759" s="14" t="s">
        <v>17</v>
      </c>
      <c r="M1759" s="14" t="s">
        <v>17</v>
      </c>
      <c r="N1759" s="14" t="s">
        <v>17</v>
      </c>
      <c r="O1759" s="14" t="s">
        <v>17</v>
      </c>
      <c r="P1759" s="14" t="s">
        <v>17</v>
      </c>
      <c r="Q1759" s="14" t="s">
        <v>17</v>
      </c>
      <c r="R1759" s="14" t="s">
        <v>17</v>
      </c>
      <c r="S1759" s="14" t="s">
        <v>17</v>
      </c>
      <c r="X1759" s="172">
        <v>0.803211389</v>
      </c>
      <c r="Y1759" s="14">
        <v>89</v>
      </c>
      <c r="AD1759" s="14">
        <f t="shared" si="3"/>
        <v>9.02484706741573E-3</v>
      </c>
    </row>
    <row r="1760" spans="1:30" x14ac:dyDescent="0.2">
      <c r="A1760" t="s">
        <v>143</v>
      </c>
      <c r="B1760" t="s">
        <v>128</v>
      </c>
      <c r="C1760" s="155">
        <v>37537</v>
      </c>
      <c r="D1760" s="155">
        <v>37789</v>
      </c>
      <c r="E1760">
        <v>2003</v>
      </c>
      <c r="F1760">
        <v>2</v>
      </c>
      <c r="G1760">
        <v>7</v>
      </c>
      <c r="H1760">
        <v>84.939786585365866</v>
      </c>
      <c r="I1760" s="4">
        <v>2.7278752326965332</v>
      </c>
      <c r="J1760" s="14" t="s">
        <v>17</v>
      </c>
      <c r="K1760" s="14" t="s">
        <v>17</v>
      </c>
      <c r="L1760" s="14" t="s">
        <v>17</v>
      </c>
      <c r="M1760" s="14" t="s">
        <v>17</v>
      </c>
      <c r="N1760" s="14" t="s">
        <v>17</v>
      </c>
      <c r="O1760" s="14" t="s">
        <v>17</v>
      </c>
      <c r="P1760" s="14" t="s">
        <v>17</v>
      </c>
      <c r="Q1760" s="14" t="s">
        <v>17</v>
      </c>
      <c r="R1760" s="14" t="s">
        <v>17</v>
      </c>
      <c r="S1760" s="14" t="s">
        <v>17</v>
      </c>
      <c r="X1760" s="172">
        <v>0.822571685</v>
      </c>
      <c r="Y1760" s="14">
        <v>89</v>
      </c>
      <c r="AD1760" s="14">
        <f t="shared" si="3"/>
        <v>9.2423784831460673E-3</v>
      </c>
    </row>
    <row r="1761" spans="1:30" x14ac:dyDescent="0.2">
      <c r="A1761" t="s">
        <v>143</v>
      </c>
      <c r="B1761" t="s">
        <v>128</v>
      </c>
      <c r="C1761" s="155">
        <v>37537</v>
      </c>
      <c r="D1761" s="155">
        <v>37789</v>
      </c>
      <c r="E1761">
        <v>2003</v>
      </c>
      <c r="F1761">
        <v>2</v>
      </c>
      <c r="G1761">
        <v>8</v>
      </c>
      <c r="H1761">
        <v>74.149390243902445</v>
      </c>
      <c r="I1761" s="4">
        <v>2.210676908493042</v>
      </c>
      <c r="J1761" s="14" t="s">
        <v>17</v>
      </c>
      <c r="K1761" s="14" t="s">
        <v>17</v>
      </c>
      <c r="L1761" s="14" t="s">
        <v>17</v>
      </c>
      <c r="M1761" s="14" t="s">
        <v>17</v>
      </c>
      <c r="N1761" s="14" t="s">
        <v>17</v>
      </c>
      <c r="O1761" s="14" t="s">
        <v>17</v>
      </c>
      <c r="P1761" s="14" t="s">
        <v>17</v>
      </c>
      <c r="Q1761" s="14" t="s">
        <v>17</v>
      </c>
      <c r="R1761" s="14" t="s">
        <v>17</v>
      </c>
      <c r="S1761" s="14" t="s">
        <v>17</v>
      </c>
      <c r="X1761" s="14" t="s">
        <v>17</v>
      </c>
      <c r="Y1761" s="14" t="s">
        <v>17</v>
      </c>
      <c r="AD1761" s="14" t="s">
        <v>17</v>
      </c>
    </row>
    <row r="1762" spans="1:30" x14ac:dyDescent="0.2">
      <c r="A1762" t="s">
        <v>143</v>
      </c>
      <c r="B1762" t="s">
        <v>128</v>
      </c>
      <c r="C1762" s="155">
        <v>37537</v>
      </c>
      <c r="D1762" s="155">
        <v>37789</v>
      </c>
      <c r="E1762">
        <v>2003</v>
      </c>
      <c r="F1762">
        <v>2</v>
      </c>
      <c r="G1762">
        <v>9</v>
      </c>
      <c r="H1762">
        <v>90.473323170731732</v>
      </c>
      <c r="I1762" s="4">
        <v>2.2187459468841553</v>
      </c>
      <c r="J1762" s="14" t="s">
        <v>17</v>
      </c>
      <c r="K1762" s="14" t="s">
        <v>17</v>
      </c>
      <c r="L1762" s="14" t="s">
        <v>17</v>
      </c>
      <c r="M1762" s="14" t="s">
        <v>17</v>
      </c>
      <c r="N1762" s="14" t="s">
        <v>17</v>
      </c>
      <c r="O1762" s="14" t="s">
        <v>17</v>
      </c>
      <c r="P1762" s="14" t="s">
        <v>17</v>
      </c>
      <c r="Q1762" s="14" t="s">
        <v>17</v>
      </c>
      <c r="R1762" s="14" t="s">
        <v>17</v>
      </c>
      <c r="S1762" s="14" t="s">
        <v>17</v>
      </c>
      <c r="X1762" s="14" t="s">
        <v>17</v>
      </c>
      <c r="Y1762" s="14" t="s">
        <v>17</v>
      </c>
      <c r="AD1762" s="14" t="s">
        <v>17</v>
      </c>
    </row>
    <row r="1763" spans="1:30" x14ac:dyDescent="0.2">
      <c r="A1763" t="s">
        <v>143</v>
      </c>
      <c r="B1763" t="s">
        <v>128</v>
      </c>
      <c r="C1763" s="155">
        <v>37537</v>
      </c>
      <c r="D1763" s="155">
        <v>37789</v>
      </c>
      <c r="E1763">
        <v>2003</v>
      </c>
      <c r="F1763">
        <v>2</v>
      </c>
      <c r="G1763">
        <v>10</v>
      </c>
      <c r="H1763">
        <v>97.113567073170742</v>
      </c>
      <c r="I1763" s="4">
        <v>2.2094707489013672</v>
      </c>
      <c r="J1763" s="14" t="s">
        <v>17</v>
      </c>
      <c r="K1763" s="14" t="s">
        <v>17</v>
      </c>
      <c r="L1763" s="14" t="s">
        <v>17</v>
      </c>
      <c r="M1763" s="14" t="s">
        <v>17</v>
      </c>
      <c r="N1763" s="14" t="s">
        <v>17</v>
      </c>
      <c r="O1763" s="14" t="s">
        <v>17</v>
      </c>
      <c r="P1763" s="14" t="s">
        <v>17</v>
      </c>
      <c r="Q1763" s="14" t="s">
        <v>17</v>
      </c>
      <c r="R1763" s="14" t="s">
        <v>17</v>
      </c>
      <c r="S1763" s="14" t="s">
        <v>17</v>
      </c>
      <c r="X1763" s="14" t="s">
        <v>17</v>
      </c>
      <c r="Y1763" s="14" t="s">
        <v>17</v>
      </c>
      <c r="AD1763" s="14" t="s">
        <v>17</v>
      </c>
    </row>
    <row r="1764" spans="1:30" x14ac:dyDescent="0.2">
      <c r="A1764" t="s">
        <v>143</v>
      </c>
      <c r="B1764" t="s">
        <v>128</v>
      </c>
      <c r="C1764" s="155">
        <v>37537</v>
      </c>
      <c r="D1764" s="155">
        <v>37789</v>
      </c>
      <c r="E1764">
        <v>2003</v>
      </c>
      <c r="F1764">
        <v>2</v>
      </c>
      <c r="G1764">
        <v>11</v>
      </c>
      <c r="H1764">
        <v>87.153201219512212</v>
      </c>
      <c r="I1764" s="4">
        <v>2.3096871376037598</v>
      </c>
      <c r="J1764" s="14" t="s">
        <v>17</v>
      </c>
      <c r="K1764" s="14" t="s">
        <v>17</v>
      </c>
      <c r="L1764" s="14" t="s">
        <v>17</v>
      </c>
      <c r="M1764" s="14" t="s">
        <v>17</v>
      </c>
      <c r="N1764" s="14" t="s">
        <v>17</v>
      </c>
      <c r="O1764" s="14" t="s">
        <v>17</v>
      </c>
      <c r="P1764" s="14" t="s">
        <v>17</v>
      </c>
      <c r="Q1764" s="14" t="s">
        <v>17</v>
      </c>
      <c r="R1764" s="14" t="s">
        <v>17</v>
      </c>
      <c r="S1764" s="14" t="s">
        <v>17</v>
      </c>
      <c r="X1764" s="14" t="s">
        <v>17</v>
      </c>
      <c r="Y1764" s="14" t="s">
        <v>17</v>
      </c>
      <c r="AD1764" s="14" t="s">
        <v>17</v>
      </c>
    </row>
    <row r="1765" spans="1:30" x14ac:dyDescent="0.2">
      <c r="A1765" t="s">
        <v>143</v>
      </c>
      <c r="B1765" t="s">
        <v>128</v>
      </c>
      <c r="C1765" s="155">
        <v>37537</v>
      </c>
      <c r="D1765" s="155">
        <v>37789</v>
      </c>
      <c r="E1765">
        <v>2003</v>
      </c>
      <c r="F1765">
        <v>2</v>
      </c>
      <c r="G1765">
        <v>12</v>
      </c>
      <c r="H1765">
        <v>97.666920731707307</v>
      </c>
      <c r="I1765" s="4">
        <v>2.4047732353210449</v>
      </c>
      <c r="J1765" s="14" t="s">
        <v>17</v>
      </c>
      <c r="K1765" s="14" t="s">
        <v>17</v>
      </c>
      <c r="L1765" s="14" t="s">
        <v>17</v>
      </c>
      <c r="M1765" s="14" t="s">
        <v>17</v>
      </c>
      <c r="N1765" s="14" t="s">
        <v>17</v>
      </c>
      <c r="O1765" s="14" t="s">
        <v>17</v>
      </c>
      <c r="P1765" s="14" t="s">
        <v>17</v>
      </c>
      <c r="Q1765" s="14" t="s">
        <v>17</v>
      </c>
      <c r="R1765" s="14" t="s">
        <v>17</v>
      </c>
      <c r="S1765" s="14" t="s">
        <v>17</v>
      </c>
      <c r="X1765" s="14" t="s">
        <v>17</v>
      </c>
      <c r="Y1765" s="14" t="s">
        <v>17</v>
      </c>
      <c r="AD1765" s="14" t="s">
        <v>17</v>
      </c>
    </row>
    <row r="1766" spans="1:30" x14ac:dyDescent="0.2">
      <c r="A1766" t="s">
        <v>143</v>
      </c>
      <c r="B1766" t="s">
        <v>128</v>
      </c>
      <c r="C1766" s="155">
        <v>37537</v>
      </c>
      <c r="D1766" s="155">
        <v>37789</v>
      </c>
      <c r="E1766">
        <v>2003</v>
      </c>
      <c r="F1766">
        <v>2</v>
      </c>
      <c r="G1766">
        <v>13</v>
      </c>
      <c r="H1766">
        <v>77.746189024390247</v>
      </c>
      <c r="I1766" s="4">
        <v>2.7419147491455078</v>
      </c>
      <c r="J1766" s="14" t="s">
        <v>17</v>
      </c>
      <c r="K1766" s="14" t="s">
        <v>17</v>
      </c>
      <c r="L1766" s="14" t="s">
        <v>17</v>
      </c>
      <c r="M1766" s="14" t="s">
        <v>17</v>
      </c>
      <c r="N1766" s="14" t="s">
        <v>17</v>
      </c>
      <c r="O1766" s="14" t="s">
        <v>17</v>
      </c>
      <c r="P1766" s="14" t="s">
        <v>17</v>
      </c>
      <c r="Q1766" s="14" t="s">
        <v>17</v>
      </c>
      <c r="R1766" s="14" t="s">
        <v>17</v>
      </c>
      <c r="S1766" s="14" t="s">
        <v>17</v>
      </c>
      <c r="X1766" s="14" t="s">
        <v>17</v>
      </c>
      <c r="Y1766" s="14" t="s">
        <v>17</v>
      </c>
      <c r="AD1766" s="14" t="s">
        <v>17</v>
      </c>
    </row>
    <row r="1767" spans="1:30" x14ac:dyDescent="0.2">
      <c r="A1767" t="s">
        <v>143</v>
      </c>
      <c r="B1767" t="s">
        <v>128</v>
      </c>
      <c r="C1767" s="155">
        <v>37537</v>
      </c>
      <c r="D1767" s="155">
        <v>37789</v>
      </c>
      <c r="E1767">
        <v>2003</v>
      </c>
      <c r="F1767">
        <v>2</v>
      </c>
      <c r="G1767">
        <v>14</v>
      </c>
      <c r="H1767">
        <v>95.730182926829286</v>
      </c>
      <c r="I1767" s="4">
        <v>2.243032693862915</v>
      </c>
      <c r="J1767" s="14" t="s">
        <v>17</v>
      </c>
      <c r="K1767" s="14" t="s">
        <v>17</v>
      </c>
      <c r="L1767" s="14" t="s">
        <v>17</v>
      </c>
      <c r="M1767" s="14" t="s">
        <v>17</v>
      </c>
      <c r="N1767" s="14" t="s">
        <v>17</v>
      </c>
      <c r="O1767" s="14" t="s">
        <v>17</v>
      </c>
      <c r="P1767" s="14" t="s">
        <v>17</v>
      </c>
      <c r="Q1767" s="14" t="s">
        <v>17</v>
      </c>
      <c r="R1767" s="14" t="s">
        <v>17</v>
      </c>
      <c r="S1767" s="14" t="s">
        <v>17</v>
      </c>
      <c r="X1767" s="14" t="s">
        <v>17</v>
      </c>
      <c r="Y1767" s="14" t="s">
        <v>17</v>
      </c>
      <c r="AD1767" s="14" t="s">
        <v>17</v>
      </c>
    </row>
    <row r="1768" spans="1:30" x14ac:dyDescent="0.2">
      <c r="A1768" t="s">
        <v>143</v>
      </c>
      <c r="B1768" t="s">
        <v>128</v>
      </c>
      <c r="C1768" s="155">
        <v>37537</v>
      </c>
      <c r="D1768" s="155">
        <v>37789</v>
      </c>
      <c r="E1768">
        <v>2003</v>
      </c>
      <c r="F1768">
        <v>3</v>
      </c>
      <c r="G1768">
        <v>1</v>
      </c>
      <c r="H1768">
        <v>32.094512195121958</v>
      </c>
      <c r="I1768" s="4">
        <v>1.8384608030319214</v>
      </c>
      <c r="J1768" s="14" t="s">
        <v>17</v>
      </c>
      <c r="K1768" s="14" t="s">
        <v>17</v>
      </c>
      <c r="L1768" s="14" t="s">
        <v>17</v>
      </c>
      <c r="M1768" s="14" t="s">
        <v>17</v>
      </c>
      <c r="N1768" s="14" t="s">
        <v>17</v>
      </c>
      <c r="O1768" s="14" t="s">
        <v>17</v>
      </c>
      <c r="P1768" s="14" t="s">
        <v>17</v>
      </c>
      <c r="Q1768" s="14" t="s">
        <v>17</v>
      </c>
      <c r="R1768" s="14" t="s">
        <v>17</v>
      </c>
      <c r="S1768" s="14" t="s">
        <v>17</v>
      </c>
      <c r="X1768" s="172">
        <v>0.461603661</v>
      </c>
      <c r="Y1768" s="14">
        <v>89</v>
      </c>
      <c r="AD1768" s="14">
        <f t="shared" si="3"/>
        <v>5.1865579887640451E-3</v>
      </c>
    </row>
    <row r="1769" spans="1:30" x14ac:dyDescent="0.2">
      <c r="A1769" t="s">
        <v>143</v>
      </c>
      <c r="B1769" t="s">
        <v>128</v>
      </c>
      <c r="C1769" s="155">
        <v>37537</v>
      </c>
      <c r="D1769" s="155">
        <v>37789</v>
      </c>
      <c r="E1769">
        <v>2003</v>
      </c>
      <c r="F1769">
        <v>3</v>
      </c>
      <c r="G1769">
        <v>2</v>
      </c>
      <c r="H1769">
        <v>38.734756097560982</v>
      </c>
      <c r="I1769" s="4">
        <v>1.8395529985427856</v>
      </c>
      <c r="J1769" s="14" t="s">
        <v>17</v>
      </c>
      <c r="K1769" s="14" t="s">
        <v>17</v>
      </c>
      <c r="L1769" s="14" t="s">
        <v>17</v>
      </c>
      <c r="M1769" s="14" t="s">
        <v>17</v>
      </c>
      <c r="N1769" s="14" t="s">
        <v>17</v>
      </c>
      <c r="O1769" s="14" t="s">
        <v>17</v>
      </c>
      <c r="P1769" s="14" t="s">
        <v>17</v>
      </c>
      <c r="Q1769" s="14" t="s">
        <v>17</v>
      </c>
      <c r="R1769" s="14" t="s">
        <v>17</v>
      </c>
      <c r="S1769" s="14" t="s">
        <v>17</v>
      </c>
      <c r="X1769" s="172">
        <v>0.55479744200000003</v>
      </c>
      <c r="Y1769" s="14">
        <v>89</v>
      </c>
      <c r="AD1769" s="14">
        <f t="shared" si="3"/>
        <v>6.233679123595506E-3</v>
      </c>
    </row>
    <row r="1770" spans="1:30" x14ac:dyDescent="0.2">
      <c r="A1770" t="s">
        <v>143</v>
      </c>
      <c r="B1770" t="s">
        <v>128</v>
      </c>
      <c r="C1770" s="155">
        <v>37537</v>
      </c>
      <c r="D1770" s="155">
        <v>37789</v>
      </c>
      <c r="E1770">
        <v>2003</v>
      </c>
      <c r="F1770">
        <v>3</v>
      </c>
      <c r="G1770">
        <v>3</v>
      </c>
      <c r="H1770">
        <v>63.082317073170742</v>
      </c>
      <c r="I1770" s="4">
        <v>1.9332047700881958</v>
      </c>
      <c r="J1770" s="14" t="s">
        <v>17</v>
      </c>
      <c r="K1770" s="14" t="s">
        <v>17</v>
      </c>
      <c r="L1770" s="14" t="s">
        <v>17</v>
      </c>
      <c r="M1770" s="14" t="s">
        <v>17</v>
      </c>
      <c r="N1770" s="14" t="s">
        <v>17</v>
      </c>
      <c r="O1770" s="14" t="s">
        <v>17</v>
      </c>
      <c r="P1770" s="14" t="s">
        <v>17</v>
      </c>
      <c r="Q1770" s="14" t="s">
        <v>17</v>
      </c>
      <c r="R1770" s="14" t="s">
        <v>17</v>
      </c>
      <c r="S1770" s="14" t="s">
        <v>17</v>
      </c>
      <c r="X1770" s="172">
        <v>0.75973327800000001</v>
      </c>
      <c r="Y1770" s="14">
        <v>89</v>
      </c>
      <c r="AD1770" s="14">
        <f t="shared" si="3"/>
        <v>8.5363289662921341E-3</v>
      </c>
    </row>
    <row r="1771" spans="1:30" x14ac:dyDescent="0.2">
      <c r="A1771" t="s">
        <v>143</v>
      </c>
      <c r="B1771" t="s">
        <v>128</v>
      </c>
      <c r="C1771" s="155">
        <v>37537</v>
      </c>
      <c r="D1771" s="155">
        <v>37789</v>
      </c>
      <c r="E1771">
        <v>2003</v>
      </c>
      <c r="F1771">
        <v>3</v>
      </c>
      <c r="G1771">
        <v>4</v>
      </c>
      <c r="H1771">
        <v>74.426067073170742</v>
      </c>
      <c r="I1771" s="4">
        <v>1.9973645210266113</v>
      </c>
      <c r="J1771" s="14" t="s">
        <v>17</v>
      </c>
      <c r="K1771" s="14" t="s">
        <v>17</v>
      </c>
      <c r="L1771" s="14" t="s">
        <v>17</v>
      </c>
      <c r="M1771" s="14" t="s">
        <v>17</v>
      </c>
      <c r="N1771" s="14" t="s">
        <v>17</v>
      </c>
      <c r="O1771" s="14" t="s">
        <v>17</v>
      </c>
      <c r="P1771" s="14" t="s">
        <v>17</v>
      </c>
      <c r="Q1771" s="14" t="s">
        <v>17</v>
      </c>
      <c r="R1771" s="14" t="s">
        <v>17</v>
      </c>
      <c r="S1771" s="14" t="s">
        <v>17</v>
      </c>
      <c r="X1771" s="172">
        <v>0.78487313000000003</v>
      </c>
      <c r="Y1771" s="14">
        <v>89</v>
      </c>
      <c r="AD1771" s="14">
        <f t="shared" si="3"/>
        <v>8.8187992134831465E-3</v>
      </c>
    </row>
    <row r="1772" spans="1:30" x14ac:dyDescent="0.2">
      <c r="A1772" t="s">
        <v>143</v>
      </c>
      <c r="B1772" t="s">
        <v>128</v>
      </c>
      <c r="C1772" s="155">
        <v>37537</v>
      </c>
      <c r="D1772" s="155">
        <v>37789</v>
      </c>
      <c r="E1772">
        <v>2003</v>
      </c>
      <c r="F1772">
        <v>3</v>
      </c>
      <c r="G1772">
        <v>5</v>
      </c>
      <c r="H1772">
        <v>73.319359756097569</v>
      </c>
      <c r="I1772" s="4">
        <v>2.2845780849456787</v>
      </c>
      <c r="J1772" s="14" t="s">
        <v>17</v>
      </c>
      <c r="K1772" s="14" t="s">
        <v>17</v>
      </c>
      <c r="L1772" s="14" t="s">
        <v>17</v>
      </c>
      <c r="M1772" s="14" t="s">
        <v>17</v>
      </c>
      <c r="N1772" s="14" t="s">
        <v>17</v>
      </c>
      <c r="O1772" s="14" t="s">
        <v>17</v>
      </c>
      <c r="P1772" s="14" t="s">
        <v>17</v>
      </c>
      <c r="Q1772" s="14" t="s">
        <v>17</v>
      </c>
      <c r="R1772" s="14" t="s">
        <v>17</v>
      </c>
      <c r="S1772" s="14" t="s">
        <v>17</v>
      </c>
      <c r="X1772" s="172">
        <v>0.77330563500000005</v>
      </c>
      <c r="Y1772" s="14">
        <v>89</v>
      </c>
      <c r="AD1772" s="14">
        <f t="shared" si="3"/>
        <v>8.6888273595505626E-3</v>
      </c>
    </row>
    <row r="1773" spans="1:30" x14ac:dyDescent="0.2">
      <c r="A1773" t="s">
        <v>143</v>
      </c>
      <c r="B1773" t="s">
        <v>128</v>
      </c>
      <c r="C1773" s="155">
        <v>37537</v>
      </c>
      <c r="D1773" s="155">
        <v>37789</v>
      </c>
      <c r="E1773">
        <v>2003</v>
      </c>
      <c r="F1773">
        <v>3</v>
      </c>
      <c r="G1773">
        <v>6</v>
      </c>
      <c r="H1773">
        <v>91.856707317073202</v>
      </c>
      <c r="I1773" s="4">
        <v>2.5081124305725098</v>
      </c>
      <c r="J1773" s="14" t="s">
        <v>17</v>
      </c>
      <c r="K1773" s="14" t="s">
        <v>17</v>
      </c>
      <c r="L1773" s="14" t="s">
        <v>17</v>
      </c>
      <c r="M1773" s="14" t="s">
        <v>17</v>
      </c>
      <c r="N1773" s="14" t="s">
        <v>17</v>
      </c>
      <c r="O1773" s="14" t="s">
        <v>17</v>
      </c>
      <c r="P1773" s="14" t="s">
        <v>17</v>
      </c>
      <c r="Q1773" s="14" t="s">
        <v>17</v>
      </c>
      <c r="R1773" s="14" t="s">
        <v>17</v>
      </c>
      <c r="S1773" s="14" t="s">
        <v>17</v>
      </c>
      <c r="X1773" s="172">
        <v>0.79255108900000004</v>
      </c>
      <c r="Y1773" s="14">
        <v>89</v>
      </c>
      <c r="AD1773" s="14">
        <f t="shared" ref="AD1773:AD1830" si="4">X1773/Y1773</f>
        <v>8.9050684157303377E-3</v>
      </c>
    </row>
    <row r="1774" spans="1:30" x14ac:dyDescent="0.2">
      <c r="A1774" t="s">
        <v>143</v>
      </c>
      <c r="B1774" t="s">
        <v>128</v>
      </c>
      <c r="C1774" s="155">
        <v>37537</v>
      </c>
      <c r="D1774" s="155">
        <v>37789</v>
      </c>
      <c r="E1774">
        <v>2003</v>
      </c>
      <c r="F1774">
        <v>3</v>
      </c>
      <c r="G1774">
        <v>7</v>
      </c>
      <c r="H1774">
        <v>85.769817073170742</v>
      </c>
      <c r="I1774" s="4">
        <v>2.4342656135559082</v>
      </c>
      <c r="J1774" s="14" t="s">
        <v>17</v>
      </c>
      <c r="K1774" s="14" t="s">
        <v>17</v>
      </c>
      <c r="L1774" s="14" t="s">
        <v>17</v>
      </c>
      <c r="M1774" s="14" t="s">
        <v>17</v>
      </c>
      <c r="N1774" s="14" t="s">
        <v>17</v>
      </c>
      <c r="O1774" s="14" t="s">
        <v>17</v>
      </c>
      <c r="P1774" s="14" t="s">
        <v>17</v>
      </c>
      <c r="Q1774" s="14" t="s">
        <v>17</v>
      </c>
      <c r="R1774" s="14" t="s">
        <v>17</v>
      </c>
      <c r="S1774" s="14" t="s">
        <v>17</v>
      </c>
      <c r="X1774" s="172">
        <v>0.80792036199999995</v>
      </c>
      <c r="Y1774" s="14">
        <v>89</v>
      </c>
      <c r="AD1774" s="14">
        <f t="shared" si="4"/>
        <v>9.0777568764044934E-3</v>
      </c>
    </row>
    <row r="1775" spans="1:30" x14ac:dyDescent="0.2">
      <c r="A1775" t="s">
        <v>143</v>
      </c>
      <c r="B1775" t="s">
        <v>128</v>
      </c>
      <c r="C1775" s="155">
        <v>37537</v>
      </c>
      <c r="D1775" s="155">
        <v>37789</v>
      </c>
      <c r="E1775">
        <v>2003</v>
      </c>
      <c r="F1775">
        <v>3</v>
      </c>
      <c r="G1775">
        <v>8</v>
      </c>
      <c r="H1775">
        <v>91.580030487804891</v>
      </c>
      <c r="I1775" s="4">
        <v>2.2002105712890625</v>
      </c>
      <c r="J1775" s="14" t="s">
        <v>17</v>
      </c>
      <c r="K1775" s="14" t="s">
        <v>17</v>
      </c>
      <c r="L1775" s="14" t="s">
        <v>17</v>
      </c>
      <c r="M1775" s="14" t="s">
        <v>17</v>
      </c>
      <c r="N1775" s="14" t="s">
        <v>17</v>
      </c>
      <c r="O1775" s="14" t="s">
        <v>17</v>
      </c>
      <c r="P1775" s="14" t="s">
        <v>17</v>
      </c>
      <c r="Q1775" s="14" t="s">
        <v>17</v>
      </c>
      <c r="R1775" s="14" t="s">
        <v>17</v>
      </c>
      <c r="S1775" s="14" t="s">
        <v>17</v>
      </c>
      <c r="X1775" s="14" t="s">
        <v>17</v>
      </c>
      <c r="Y1775" s="14" t="s">
        <v>17</v>
      </c>
      <c r="AD1775" s="14" t="s">
        <v>17</v>
      </c>
    </row>
    <row r="1776" spans="1:30" x14ac:dyDescent="0.2">
      <c r="A1776" t="s">
        <v>143</v>
      </c>
      <c r="B1776" t="s">
        <v>128</v>
      </c>
      <c r="C1776" s="155">
        <v>37537</v>
      </c>
      <c r="D1776" s="155">
        <v>37789</v>
      </c>
      <c r="E1776">
        <v>2003</v>
      </c>
      <c r="F1776">
        <v>3</v>
      </c>
      <c r="G1776">
        <v>9</v>
      </c>
      <c r="H1776">
        <v>72.489329268292693</v>
      </c>
      <c r="I1776" s="4">
        <v>2.1215794086456299</v>
      </c>
      <c r="J1776" s="14" t="s">
        <v>17</v>
      </c>
      <c r="K1776" s="14" t="s">
        <v>17</v>
      </c>
      <c r="L1776" s="14" t="s">
        <v>17</v>
      </c>
      <c r="M1776" s="14" t="s">
        <v>17</v>
      </c>
      <c r="N1776" s="14" t="s">
        <v>17</v>
      </c>
      <c r="O1776" s="14" t="s">
        <v>17</v>
      </c>
      <c r="P1776" s="14" t="s">
        <v>17</v>
      </c>
      <c r="Q1776" s="14" t="s">
        <v>17</v>
      </c>
      <c r="R1776" s="14" t="s">
        <v>17</v>
      </c>
      <c r="S1776" s="14" t="s">
        <v>17</v>
      </c>
      <c r="X1776" s="14" t="s">
        <v>17</v>
      </c>
      <c r="Y1776" s="14" t="s">
        <v>17</v>
      </c>
      <c r="AD1776" s="14" t="s">
        <v>17</v>
      </c>
    </row>
    <row r="1777" spans="1:30" x14ac:dyDescent="0.2">
      <c r="A1777" t="s">
        <v>143</v>
      </c>
      <c r="B1777" t="s">
        <v>128</v>
      </c>
      <c r="C1777" s="155">
        <v>37537</v>
      </c>
      <c r="D1777" s="155">
        <v>37789</v>
      </c>
      <c r="E1777">
        <v>2003</v>
      </c>
      <c r="F1777">
        <v>3</v>
      </c>
      <c r="G1777">
        <v>10</v>
      </c>
      <c r="H1777">
        <v>96.006859756097583</v>
      </c>
      <c r="I1777" s="4">
        <v>2.18829345703125</v>
      </c>
      <c r="J1777" s="14" t="s">
        <v>17</v>
      </c>
      <c r="K1777" s="14" t="s">
        <v>17</v>
      </c>
      <c r="L1777" s="14" t="s">
        <v>17</v>
      </c>
      <c r="M1777" s="14" t="s">
        <v>17</v>
      </c>
      <c r="N1777" s="14" t="s">
        <v>17</v>
      </c>
      <c r="O1777" s="14" t="s">
        <v>17</v>
      </c>
      <c r="P1777" s="14" t="s">
        <v>17</v>
      </c>
      <c r="Q1777" s="14" t="s">
        <v>17</v>
      </c>
      <c r="R1777" s="14" t="s">
        <v>17</v>
      </c>
      <c r="S1777" s="14" t="s">
        <v>17</v>
      </c>
      <c r="X1777" s="14" t="s">
        <v>17</v>
      </c>
      <c r="Y1777" s="14" t="s">
        <v>17</v>
      </c>
      <c r="AD1777" s="14" t="s">
        <v>17</v>
      </c>
    </row>
    <row r="1778" spans="1:30" x14ac:dyDescent="0.2">
      <c r="A1778" t="s">
        <v>143</v>
      </c>
      <c r="B1778" t="s">
        <v>128</v>
      </c>
      <c r="C1778" s="155">
        <v>37537</v>
      </c>
      <c r="D1778" s="155">
        <v>37789</v>
      </c>
      <c r="E1778">
        <v>2003</v>
      </c>
      <c r="F1778">
        <v>3</v>
      </c>
      <c r="G1778">
        <v>11</v>
      </c>
      <c r="H1778">
        <v>86.876524390243915</v>
      </c>
      <c r="I1778" s="4">
        <v>2.466053469106555E-3</v>
      </c>
      <c r="J1778" s="14" t="s">
        <v>17</v>
      </c>
      <c r="K1778" s="14" t="s">
        <v>17</v>
      </c>
      <c r="L1778" s="14" t="s">
        <v>17</v>
      </c>
      <c r="M1778" s="14" t="s">
        <v>17</v>
      </c>
      <c r="N1778" s="14" t="s">
        <v>17</v>
      </c>
      <c r="O1778" s="14" t="s">
        <v>17</v>
      </c>
      <c r="P1778" s="14" t="s">
        <v>17</v>
      </c>
      <c r="Q1778" s="14" t="s">
        <v>17</v>
      </c>
      <c r="R1778" s="14" t="s">
        <v>17</v>
      </c>
      <c r="S1778" s="14" t="s">
        <v>17</v>
      </c>
      <c r="X1778" s="14" t="s">
        <v>17</v>
      </c>
      <c r="Y1778" s="14" t="s">
        <v>17</v>
      </c>
      <c r="AD1778" s="14" t="s">
        <v>17</v>
      </c>
    </row>
    <row r="1779" spans="1:30" x14ac:dyDescent="0.2">
      <c r="A1779" t="s">
        <v>143</v>
      </c>
      <c r="B1779" t="s">
        <v>128</v>
      </c>
      <c r="C1779" s="155">
        <v>37537</v>
      </c>
      <c r="D1779" s="155">
        <v>37789</v>
      </c>
      <c r="E1779">
        <v>2003</v>
      </c>
      <c r="F1779">
        <v>3</v>
      </c>
      <c r="G1779">
        <v>12</v>
      </c>
      <c r="H1779">
        <v>78.576219512195138</v>
      </c>
      <c r="I1779" s="4">
        <v>2.4702868461608887</v>
      </c>
      <c r="J1779" s="14" t="s">
        <v>17</v>
      </c>
      <c r="K1779" s="14" t="s">
        <v>17</v>
      </c>
      <c r="L1779" s="14" t="s">
        <v>17</v>
      </c>
      <c r="M1779" s="14" t="s">
        <v>17</v>
      </c>
      <c r="N1779" s="14" t="s">
        <v>17</v>
      </c>
      <c r="O1779" s="14" t="s">
        <v>17</v>
      </c>
      <c r="P1779" s="14" t="s">
        <v>17</v>
      </c>
      <c r="Q1779" s="14" t="s">
        <v>17</v>
      </c>
      <c r="R1779" s="14" t="s">
        <v>17</v>
      </c>
      <c r="S1779" s="14" t="s">
        <v>17</v>
      </c>
      <c r="X1779" s="14" t="s">
        <v>17</v>
      </c>
      <c r="Y1779" s="14" t="s">
        <v>17</v>
      </c>
      <c r="AD1779" s="14" t="s">
        <v>17</v>
      </c>
    </row>
    <row r="1780" spans="1:30" x14ac:dyDescent="0.2">
      <c r="A1780" t="s">
        <v>143</v>
      </c>
      <c r="B1780" t="s">
        <v>128</v>
      </c>
      <c r="C1780" s="155">
        <v>37537</v>
      </c>
      <c r="D1780" s="155">
        <v>37789</v>
      </c>
      <c r="E1780">
        <v>2003</v>
      </c>
      <c r="F1780">
        <v>3</v>
      </c>
      <c r="G1780">
        <v>13</v>
      </c>
      <c r="H1780">
        <v>71.935975609756099</v>
      </c>
      <c r="I1780" s="4">
        <v>3.0354354381561279</v>
      </c>
      <c r="J1780" s="14" t="s">
        <v>17</v>
      </c>
      <c r="K1780" s="14" t="s">
        <v>17</v>
      </c>
      <c r="L1780" s="14" t="s">
        <v>17</v>
      </c>
      <c r="M1780" s="14" t="s">
        <v>17</v>
      </c>
      <c r="N1780" s="14" t="s">
        <v>17</v>
      </c>
      <c r="O1780" s="14" t="s">
        <v>17</v>
      </c>
      <c r="P1780" s="14" t="s">
        <v>17</v>
      </c>
      <c r="Q1780" s="14" t="s">
        <v>17</v>
      </c>
      <c r="R1780" s="14" t="s">
        <v>17</v>
      </c>
      <c r="S1780" s="14" t="s">
        <v>17</v>
      </c>
      <c r="X1780" s="14" t="s">
        <v>17</v>
      </c>
      <c r="Y1780" s="14" t="s">
        <v>17</v>
      </c>
      <c r="AD1780" s="14" t="s">
        <v>17</v>
      </c>
    </row>
    <row r="1781" spans="1:30" x14ac:dyDescent="0.2">
      <c r="A1781" t="s">
        <v>143</v>
      </c>
      <c r="B1781" t="s">
        <v>128</v>
      </c>
      <c r="C1781" s="155">
        <v>37537</v>
      </c>
      <c r="D1781" s="155">
        <v>37789</v>
      </c>
      <c r="E1781">
        <v>2003</v>
      </c>
      <c r="F1781">
        <v>3</v>
      </c>
      <c r="G1781">
        <v>14</v>
      </c>
      <c r="H1781">
        <v>88.259908536585371</v>
      </c>
      <c r="I1781" s="4">
        <v>2.0872418880462646</v>
      </c>
      <c r="J1781" s="14" t="s">
        <v>17</v>
      </c>
      <c r="K1781" s="14" t="s">
        <v>17</v>
      </c>
      <c r="L1781" s="14" t="s">
        <v>17</v>
      </c>
      <c r="M1781" s="14" t="s">
        <v>17</v>
      </c>
      <c r="N1781" s="14" t="s">
        <v>17</v>
      </c>
      <c r="O1781" s="14" t="s">
        <v>17</v>
      </c>
      <c r="P1781" s="14" t="s">
        <v>17</v>
      </c>
      <c r="Q1781" s="14" t="s">
        <v>17</v>
      </c>
      <c r="R1781" s="14" t="s">
        <v>17</v>
      </c>
      <c r="S1781" s="14" t="s">
        <v>17</v>
      </c>
      <c r="X1781" s="14" t="s">
        <v>17</v>
      </c>
      <c r="Y1781" s="14" t="s">
        <v>17</v>
      </c>
      <c r="AD1781" s="14" t="s">
        <v>17</v>
      </c>
    </row>
    <row r="1782" spans="1:30" x14ac:dyDescent="0.2">
      <c r="A1782" t="s">
        <v>143</v>
      </c>
      <c r="B1782" t="s">
        <v>128</v>
      </c>
      <c r="C1782" s="155">
        <v>37537</v>
      </c>
      <c r="D1782" s="155">
        <v>37789</v>
      </c>
      <c r="E1782">
        <v>2003</v>
      </c>
      <c r="F1782">
        <v>4</v>
      </c>
      <c r="G1782">
        <v>1</v>
      </c>
      <c r="H1782">
        <v>36.798018292682933</v>
      </c>
      <c r="I1782" s="4">
        <v>1.9064465761184692</v>
      </c>
      <c r="J1782" s="14" t="s">
        <v>17</v>
      </c>
      <c r="K1782" s="14" t="s">
        <v>17</v>
      </c>
      <c r="L1782" s="14" t="s">
        <v>17</v>
      </c>
      <c r="M1782" s="14" t="s">
        <v>17</v>
      </c>
      <c r="N1782" s="14" t="s">
        <v>17</v>
      </c>
      <c r="O1782" s="14" t="s">
        <v>17</v>
      </c>
      <c r="P1782" s="14" t="s">
        <v>17</v>
      </c>
      <c r="Q1782" s="14" t="s">
        <v>17</v>
      </c>
      <c r="R1782" s="14" t="s">
        <v>17</v>
      </c>
      <c r="S1782" s="14" t="s">
        <v>17</v>
      </c>
      <c r="X1782" s="172">
        <v>0.55406825000000004</v>
      </c>
      <c r="Y1782" s="14">
        <v>89</v>
      </c>
      <c r="AD1782" s="14">
        <f t="shared" si="4"/>
        <v>6.2254859550561802E-3</v>
      </c>
    </row>
    <row r="1783" spans="1:30" x14ac:dyDescent="0.2">
      <c r="A1783" t="s">
        <v>143</v>
      </c>
      <c r="B1783" t="s">
        <v>128</v>
      </c>
      <c r="C1783" s="155">
        <v>37537</v>
      </c>
      <c r="D1783" s="155">
        <v>37789</v>
      </c>
      <c r="E1783">
        <v>2003</v>
      </c>
      <c r="F1783">
        <v>4</v>
      </c>
      <c r="G1783">
        <v>2</v>
      </c>
      <c r="H1783">
        <v>48.141768292682926</v>
      </c>
      <c r="I1783" s="4">
        <v>2.0777962207794189</v>
      </c>
      <c r="J1783" s="14" t="s">
        <v>17</v>
      </c>
      <c r="K1783" s="14" t="s">
        <v>17</v>
      </c>
      <c r="L1783" s="14" t="s">
        <v>17</v>
      </c>
      <c r="M1783" s="14" t="s">
        <v>17</v>
      </c>
      <c r="N1783" s="14" t="s">
        <v>17</v>
      </c>
      <c r="O1783" s="14" t="s">
        <v>17</v>
      </c>
      <c r="P1783" s="14" t="s">
        <v>17</v>
      </c>
      <c r="Q1783" s="14" t="s">
        <v>17</v>
      </c>
      <c r="R1783" s="14" t="s">
        <v>17</v>
      </c>
      <c r="S1783" s="14" t="s">
        <v>17</v>
      </c>
      <c r="X1783" s="172">
        <v>0.60317079200000001</v>
      </c>
      <c r="Y1783" s="14">
        <v>89</v>
      </c>
      <c r="AD1783" s="14">
        <f t="shared" si="4"/>
        <v>6.7771999101123599E-3</v>
      </c>
    </row>
    <row r="1784" spans="1:30" x14ac:dyDescent="0.2">
      <c r="A1784" t="s">
        <v>143</v>
      </c>
      <c r="B1784" t="s">
        <v>128</v>
      </c>
      <c r="C1784" s="155">
        <v>37537</v>
      </c>
      <c r="D1784" s="155">
        <v>37789</v>
      </c>
      <c r="E1784">
        <v>2003</v>
      </c>
      <c r="F1784">
        <v>4</v>
      </c>
      <c r="G1784">
        <v>3</v>
      </c>
      <c r="H1784">
        <v>57.548780487804883</v>
      </c>
      <c r="I1784" s="4">
        <v>1.9055101871490479</v>
      </c>
      <c r="J1784" s="14" t="s">
        <v>17</v>
      </c>
      <c r="K1784" s="14" t="s">
        <v>17</v>
      </c>
      <c r="L1784" s="14" t="s">
        <v>17</v>
      </c>
      <c r="M1784" s="14" t="s">
        <v>17</v>
      </c>
      <c r="N1784" s="14" t="s">
        <v>17</v>
      </c>
      <c r="O1784" s="14" t="s">
        <v>17</v>
      </c>
      <c r="P1784" s="14" t="s">
        <v>17</v>
      </c>
      <c r="Q1784" s="14" t="s">
        <v>17</v>
      </c>
      <c r="R1784" s="14" t="s">
        <v>17</v>
      </c>
      <c r="S1784" s="14" t="s">
        <v>17</v>
      </c>
      <c r="X1784" s="172">
        <v>0.72085941099999995</v>
      </c>
      <c r="Y1784" s="14">
        <v>89</v>
      </c>
      <c r="AD1784" s="14">
        <f t="shared" si="4"/>
        <v>8.0995439438202241E-3</v>
      </c>
    </row>
    <row r="1785" spans="1:30" x14ac:dyDescent="0.2">
      <c r="A1785" t="s">
        <v>143</v>
      </c>
      <c r="B1785" t="s">
        <v>128</v>
      </c>
      <c r="C1785" s="155">
        <v>37537</v>
      </c>
      <c r="D1785" s="155">
        <v>37789</v>
      </c>
      <c r="E1785">
        <v>2003</v>
      </c>
      <c r="F1785">
        <v>4</v>
      </c>
      <c r="G1785">
        <v>4</v>
      </c>
      <c r="H1785">
        <v>72.766006097560989</v>
      </c>
      <c r="I1785" s="4">
        <v>2.2631800174713135</v>
      </c>
      <c r="J1785" s="14" t="s">
        <v>17</v>
      </c>
      <c r="K1785" s="14" t="s">
        <v>17</v>
      </c>
      <c r="L1785" s="14" t="s">
        <v>17</v>
      </c>
      <c r="M1785" s="14" t="s">
        <v>17</v>
      </c>
      <c r="N1785" s="14" t="s">
        <v>17</v>
      </c>
      <c r="O1785" s="14" t="s">
        <v>17</v>
      </c>
      <c r="P1785" s="14" t="s">
        <v>17</v>
      </c>
      <c r="Q1785" s="14" t="s">
        <v>17</v>
      </c>
      <c r="R1785" s="14" t="s">
        <v>17</v>
      </c>
      <c r="S1785" s="14" t="s">
        <v>17</v>
      </c>
      <c r="X1785" s="172">
        <v>0.76361431000000002</v>
      </c>
      <c r="Y1785" s="14">
        <v>89</v>
      </c>
      <c r="AD1785" s="14">
        <f t="shared" si="4"/>
        <v>8.5799360674157308E-3</v>
      </c>
    </row>
    <row r="1786" spans="1:30" x14ac:dyDescent="0.2">
      <c r="A1786" t="s">
        <v>143</v>
      </c>
      <c r="B1786" t="s">
        <v>128</v>
      </c>
      <c r="C1786" s="155">
        <v>37537</v>
      </c>
      <c r="D1786" s="155">
        <v>37789</v>
      </c>
      <c r="E1786">
        <v>2003</v>
      </c>
      <c r="F1786">
        <v>4</v>
      </c>
      <c r="G1786">
        <v>5</v>
      </c>
      <c r="H1786">
        <v>87.706554878048792</v>
      </c>
      <c r="I1786" s="4">
        <v>2.2155613899230957</v>
      </c>
      <c r="J1786" s="14" t="s">
        <v>17</v>
      </c>
      <c r="K1786" s="14" t="s">
        <v>17</v>
      </c>
      <c r="L1786" s="14" t="s">
        <v>17</v>
      </c>
      <c r="M1786" s="14" t="s">
        <v>17</v>
      </c>
      <c r="N1786" s="14" t="s">
        <v>17</v>
      </c>
      <c r="O1786" s="14" t="s">
        <v>17</v>
      </c>
      <c r="P1786" s="14" t="s">
        <v>17</v>
      </c>
      <c r="Q1786" s="14" t="s">
        <v>17</v>
      </c>
      <c r="R1786" s="14" t="s">
        <v>17</v>
      </c>
      <c r="S1786" s="14" t="s">
        <v>17</v>
      </c>
      <c r="X1786" s="172">
        <v>0.81385938899999999</v>
      </c>
      <c r="Y1786" s="14">
        <v>89</v>
      </c>
      <c r="AD1786" s="14">
        <f t="shared" si="4"/>
        <v>9.1444875168539327E-3</v>
      </c>
    </row>
    <row r="1787" spans="1:30" x14ac:dyDescent="0.2">
      <c r="A1787" t="s">
        <v>143</v>
      </c>
      <c r="B1787" t="s">
        <v>128</v>
      </c>
      <c r="C1787" s="155">
        <v>37537</v>
      </c>
      <c r="D1787" s="155">
        <v>37789</v>
      </c>
      <c r="E1787">
        <v>2003</v>
      </c>
      <c r="F1787">
        <v>4</v>
      </c>
      <c r="G1787">
        <v>6</v>
      </c>
      <c r="H1787">
        <v>85.493140243902445</v>
      </c>
      <c r="I1787" s="4">
        <v>2.7509527206420898</v>
      </c>
      <c r="J1787" s="14" t="s">
        <v>17</v>
      </c>
      <c r="K1787" s="14" t="s">
        <v>17</v>
      </c>
      <c r="L1787" s="14" t="s">
        <v>17</v>
      </c>
      <c r="M1787" s="14" t="s">
        <v>17</v>
      </c>
      <c r="N1787" s="14" t="s">
        <v>17</v>
      </c>
      <c r="O1787" s="14" t="s">
        <v>17</v>
      </c>
      <c r="P1787" s="14" t="s">
        <v>17</v>
      </c>
      <c r="Q1787" s="14" t="s">
        <v>17</v>
      </c>
      <c r="R1787" s="14" t="s">
        <v>17</v>
      </c>
      <c r="S1787" s="14" t="s">
        <v>17</v>
      </c>
      <c r="X1787" s="172">
        <v>0.82757874099999995</v>
      </c>
      <c r="Y1787" s="14">
        <v>89</v>
      </c>
      <c r="AD1787" s="14">
        <f t="shared" si="4"/>
        <v>9.2986375393258429E-3</v>
      </c>
    </row>
    <row r="1788" spans="1:30" x14ac:dyDescent="0.2">
      <c r="A1788" t="s">
        <v>143</v>
      </c>
      <c r="B1788" t="s">
        <v>128</v>
      </c>
      <c r="C1788" s="155">
        <v>37537</v>
      </c>
      <c r="D1788" s="155">
        <v>37789</v>
      </c>
      <c r="E1788">
        <v>2003</v>
      </c>
      <c r="F1788">
        <v>4</v>
      </c>
      <c r="G1788">
        <v>7</v>
      </c>
      <c r="H1788">
        <v>93.793445121951237</v>
      </c>
      <c r="I1788" s="4">
        <v>2.6286838054656982</v>
      </c>
      <c r="J1788" s="14" t="s">
        <v>17</v>
      </c>
      <c r="K1788" s="14" t="s">
        <v>17</v>
      </c>
      <c r="L1788" s="14" t="s">
        <v>17</v>
      </c>
      <c r="M1788" s="14" t="s">
        <v>17</v>
      </c>
      <c r="N1788" s="14" t="s">
        <v>17</v>
      </c>
      <c r="O1788" s="14" t="s">
        <v>17</v>
      </c>
      <c r="P1788" s="14" t="s">
        <v>17</v>
      </c>
      <c r="Q1788" s="14" t="s">
        <v>17</v>
      </c>
      <c r="R1788" s="14" t="s">
        <v>17</v>
      </c>
      <c r="S1788" s="14" t="s">
        <v>17</v>
      </c>
      <c r="X1788" s="173">
        <v>0.82997088500000005</v>
      </c>
      <c r="Y1788" s="14">
        <v>89</v>
      </c>
      <c r="AD1788" s="14">
        <f t="shared" si="4"/>
        <v>9.3255155617977536E-3</v>
      </c>
    </row>
    <row r="1789" spans="1:30" x14ac:dyDescent="0.2">
      <c r="A1789" t="s">
        <v>143</v>
      </c>
      <c r="B1789" t="s">
        <v>128</v>
      </c>
      <c r="C1789" s="155">
        <v>37537</v>
      </c>
      <c r="D1789" s="155">
        <v>37789</v>
      </c>
      <c r="E1789">
        <v>2003</v>
      </c>
      <c r="F1789">
        <v>4</v>
      </c>
      <c r="G1789">
        <v>8</v>
      </c>
      <c r="H1789">
        <v>81.896341463414643</v>
      </c>
      <c r="I1789" s="4">
        <v>2.1955821514129639</v>
      </c>
      <c r="J1789" s="14" t="s">
        <v>17</v>
      </c>
      <c r="K1789" s="14" t="s">
        <v>17</v>
      </c>
      <c r="L1789" s="14" t="s">
        <v>17</v>
      </c>
      <c r="M1789" s="14" t="s">
        <v>17</v>
      </c>
      <c r="N1789" s="14" t="s">
        <v>17</v>
      </c>
      <c r="O1789" s="14" t="s">
        <v>17</v>
      </c>
      <c r="P1789" s="14" t="s">
        <v>17</v>
      </c>
      <c r="Q1789" s="14" t="s">
        <v>17</v>
      </c>
      <c r="R1789" s="14" t="s">
        <v>17</v>
      </c>
      <c r="S1789" s="14" t="s">
        <v>17</v>
      </c>
      <c r="X1789" s="14" t="s">
        <v>17</v>
      </c>
      <c r="Y1789" s="14" t="s">
        <v>17</v>
      </c>
      <c r="AD1789" s="14" t="s">
        <v>17</v>
      </c>
    </row>
    <row r="1790" spans="1:30" x14ac:dyDescent="0.2">
      <c r="A1790" t="s">
        <v>143</v>
      </c>
      <c r="B1790" t="s">
        <v>128</v>
      </c>
      <c r="C1790" s="155">
        <v>37537</v>
      </c>
      <c r="D1790" s="155">
        <v>37789</v>
      </c>
      <c r="E1790">
        <v>2003</v>
      </c>
      <c r="F1790">
        <v>4</v>
      </c>
      <c r="G1790">
        <v>9</v>
      </c>
      <c r="H1790">
        <v>93.793445121951237</v>
      </c>
      <c r="I1790" s="4">
        <v>2.3037607669830322</v>
      </c>
      <c r="J1790" s="14" t="s">
        <v>17</v>
      </c>
      <c r="K1790" s="14" t="s">
        <v>17</v>
      </c>
      <c r="L1790" s="14" t="s">
        <v>17</v>
      </c>
      <c r="M1790" s="14" t="s">
        <v>17</v>
      </c>
      <c r="N1790" s="14" t="s">
        <v>17</v>
      </c>
      <c r="O1790" s="14" t="s">
        <v>17</v>
      </c>
      <c r="P1790" s="14" t="s">
        <v>17</v>
      </c>
      <c r="Q1790" s="14" t="s">
        <v>17</v>
      </c>
      <c r="R1790" s="14" t="s">
        <v>17</v>
      </c>
      <c r="S1790" s="14" t="s">
        <v>17</v>
      </c>
      <c r="X1790" s="14" t="s">
        <v>17</v>
      </c>
      <c r="Y1790" s="14" t="s">
        <v>17</v>
      </c>
      <c r="AD1790" s="14" t="s">
        <v>17</v>
      </c>
    </row>
    <row r="1791" spans="1:30" x14ac:dyDescent="0.2">
      <c r="A1791" t="s">
        <v>143</v>
      </c>
      <c r="B1791" t="s">
        <v>128</v>
      </c>
      <c r="C1791" s="155">
        <v>37537</v>
      </c>
      <c r="D1791" s="155">
        <v>37789</v>
      </c>
      <c r="E1791">
        <v>2003</v>
      </c>
      <c r="F1791">
        <v>4</v>
      </c>
      <c r="G1791">
        <v>10</v>
      </c>
      <c r="H1791">
        <v>89.089939024390276</v>
      </c>
      <c r="I1791" s="4">
        <v>2.5254726409912109</v>
      </c>
      <c r="J1791" s="14" t="s">
        <v>17</v>
      </c>
      <c r="K1791" s="14" t="s">
        <v>17</v>
      </c>
      <c r="L1791" s="14" t="s">
        <v>17</v>
      </c>
      <c r="M1791" s="14" t="s">
        <v>17</v>
      </c>
      <c r="N1791" s="14" t="s">
        <v>17</v>
      </c>
      <c r="O1791" s="14" t="s">
        <v>17</v>
      </c>
      <c r="P1791" s="14" t="s">
        <v>17</v>
      </c>
      <c r="Q1791" s="14" t="s">
        <v>17</v>
      </c>
      <c r="R1791" s="14" t="s">
        <v>17</v>
      </c>
      <c r="S1791" s="14" t="s">
        <v>17</v>
      </c>
      <c r="X1791" s="14" t="s">
        <v>17</v>
      </c>
      <c r="Y1791" s="14" t="s">
        <v>17</v>
      </c>
      <c r="AD1791" s="14" t="s">
        <v>17</v>
      </c>
    </row>
    <row r="1792" spans="1:30" x14ac:dyDescent="0.2">
      <c r="A1792" t="s">
        <v>143</v>
      </c>
      <c r="B1792" t="s">
        <v>128</v>
      </c>
      <c r="C1792" s="155">
        <v>37537</v>
      </c>
      <c r="D1792" s="155">
        <v>37789</v>
      </c>
      <c r="E1792">
        <v>2003</v>
      </c>
      <c r="F1792">
        <v>4</v>
      </c>
      <c r="G1792">
        <v>11</v>
      </c>
      <c r="H1792">
        <v>89.643292682926841</v>
      </c>
      <c r="I1792" s="4">
        <v>2.401524543762207</v>
      </c>
      <c r="J1792" s="14" t="s">
        <v>17</v>
      </c>
      <c r="K1792" s="14" t="s">
        <v>17</v>
      </c>
      <c r="L1792" s="14" t="s">
        <v>17</v>
      </c>
      <c r="M1792" s="14" t="s">
        <v>17</v>
      </c>
      <c r="N1792" s="14" t="s">
        <v>17</v>
      </c>
      <c r="O1792" s="14" t="s">
        <v>17</v>
      </c>
      <c r="P1792" s="14" t="s">
        <v>17</v>
      </c>
      <c r="Q1792" s="14" t="s">
        <v>17</v>
      </c>
      <c r="R1792" s="14" t="s">
        <v>17</v>
      </c>
      <c r="S1792" s="14" t="s">
        <v>17</v>
      </c>
      <c r="X1792" s="14" t="s">
        <v>17</v>
      </c>
      <c r="Y1792" s="14" t="s">
        <v>17</v>
      </c>
      <c r="AD1792" s="14" t="s">
        <v>17</v>
      </c>
    </row>
    <row r="1793" spans="1:30" x14ac:dyDescent="0.2">
      <c r="A1793" t="s">
        <v>143</v>
      </c>
      <c r="B1793" t="s">
        <v>128</v>
      </c>
      <c r="C1793" s="155">
        <v>37537</v>
      </c>
      <c r="D1793" s="155">
        <v>37789</v>
      </c>
      <c r="E1793">
        <v>2003</v>
      </c>
      <c r="F1793">
        <v>4</v>
      </c>
      <c r="G1793">
        <v>12</v>
      </c>
      <c r="H1793">
        <v>100.15701219512198</v>
      </c>
      <c r="I1793" s="4">
        <v>2.2904746532440186</v>
      </c>
      <c r="J1793" s="14" t="s">
        <v>17</v>
      </c>
      <c r="K1793" s="14" t="s">
        <v>17</v>
      </c>
      <c r="L1793" s="14" t="s">
        <v>17</v>
      </c>
      <c r="M1793" s="14" t="s">
        <v>17</v>
      </c>
      <c r="N1793" s="14" t="s">
        <v>17</v>
      </c>
      <c r="O1793" s="14" t="s">
        <v>17</v>
      </c>
      <c r="P1793" s="14" t="s">
        <v>17</v>
      </c>
      <c r="Q1793" s="14" t="s">
        <v>17</v>
      </c>
      <c r="R1793" s="14" t="s">
        <v>17</v>
      </c>
      <c r="S1793" s="14" t="s">
        <v>17</v>
      </c>
      <c r="X1793" s="14" t="s">
        <v>17</v>
      </c>
      <c r="Y1793" s="14" t="s">
        <v>17</v>
      </c>
      <c r="AD1793" s="14" t="s">
        <v>17</v>
      </c>
    </row>
    <row r="1794" spans="1:30" x14ac:dyDescent="0.2">
      <c r="A1794" t="s">
        <v>143</v>
      </c>
      <c r="B1794" t="s">
        <v>128</v>
      </c>
      <c r="C1794" s="155">
        <v>37537</v>
      </c>
      <c r="D1794" s="155">
        <v>37789</v>
      </c>
      <c r="E1794">
        <v>2003</v>
      </c>
      <c r="F1794">
        <v>4</v>
      </c>
      <c r="G1794">
        <v>13</v>
      </c>
      <c r="H1794">
        <v>68.339176829268297</v>
      </c>
      <c r="I1794" s="4">
        <v>2.7298452854156494</v>
      </c>
      <c r="J1794" s="14" t="s">
        <v>17</v>
      </c>
      <c r="K1794" s="14" t="s">
        <v>17</v>
      </c>
      <c r="L1794" s="14" t="s">
        <v>17</v>
      </c>
      <c r="M1794" s="14" t="s">
        <v>17</v>
      </c>
      <c r="N1794" s="14" t="s">
        <v>17</v>
      </c>
      <c r="O1794" s="14" t="s">
        <v>17</v>
      </c>
      <c r="P1794" s="14" t="s">
        <v>17</v>
      </c>
      <c r="Q1794" s="14" t="s">
        <v>17</v>
      </c>
      <c r="R1794" s="14" t="s">
        <v>17</v>
      </c>
      <c r="S1794" s="14" t="s">
        <v>17</v>
      </c>
      <c r="X1794" s="14" t="s">
        <v>17</v>
      </c>
      <c r="Y1794" s="14" t="s">
        <v>17</v>
      </c>
      <c r="AD1794" s="14" t="s">
        <v>17</v>
      </c>
    </row>
    <row r="1795" spans="1:30" x14ac:dyDescent="0.2">
      <c r="A1795" t="s">
        <v>143</v>
      </c>
      <c r="B1795" t="s">
        <v>128</v>
      </c>
      <c r="C1795" s="155">
        <v>37537</v>
      </c>
      <c r="D1795" s="155">
        <v>37789</v>
      </c>
      <c r="E1795">
        <v>2003</v>
      </c>
      <c r="F1795">
        <v>4</v>
      </c>
      <c r="G1795">
        <v>14</v>
      </c>
      <c r="H1795">
        <v>96.006859756097583</v>
      </c>
      <c r="I1795" s="4">
        <v>2.0536959171295166</v>
      </c>
      <c r="J1795" s="14" t="s">
        <v>17</v>
      </c>
      <c r="K1795" s="14" t="s">
        <v>17</v>
      </c>
      <c r="L1795" s="14" t="s">
        <v>17</v>
      </c>
      <c r="M1795" s="14" t="s">
        <v>17</v>
      </c>
      <c r="N1795" s="14" t="s">
        <v>17</v>
      </c>
      <c r="O1795" s="14" t="s">
        <v>17</v>
      </c>
      <c r="P1795" s="14" t="s">
        <v>17</v>
      </c>
      <c r="Q1795" s="14" t="s">
        <v>17</v>
      </c>
      <c r="R1795" s="14" t="s">
        <v>17</v>
      </c>
      <c r="S1795" s="14" t="s">
        <v>17</v>
      </c>
      <c r="X1795" s="14" t="s">
        <v>17</v>
      </c>
      <c r="Y1795" s="14" t="s">
        <v>17</v>
      </c>
      <c r="AD1795" s="14" t="s">
        <v>17</v>
      </c>
    </row>
    <row r="1796" spans="1:30" x14ac:dyDescent="0.2">
      <c r="A1796" t="s">
        <v>143</v>
      </c>
      <c r="B1796" t="s">
        <v>128</v>
      </c>
      <c r="C1796" s="155">
        <v>37909</v>
      </c>
      <c r="D1796" s="155">
        <v>38149</v>
      </c>
      <c r="E1796">
        <v>2004</v>
      </c>
      <c r="F1796">
        <v>1</v>
      </c>
      <c r="G1796">
        <v>1</v>
      </c>
      <c r="H1796">
        <v>28.829725609756103</v>
      </c>
      <c r="I1796" s="4">
        <v>2.3469808101654053</v>
      </c>
      <c r="J1796" s="14" t="s">
        <v>17</v>
      </c>
      <c r="K1796" s="14" t="s">
        <v>17</v>
      </c>
      <c r="L1796" s="14" t="s">
        <v>17</v>
      </c>
      <c r="M1796" s="14" t="s">
        <v>17</v>
      </c>
      <c r="N1796" s="14" t="s">
        <v>17</v>
      </c>
      <c r="O1796" s="14" t="s">
        <v>17</v>
      </c>
      <c r="P1796" s="14" t="s">
        <v>17</v>
      </c>
      <c r="Q1796" s="14" t="s">
        <v>17</v>
      </c>
      <c r="R1796" s="14" t="s">
        <v>17</v>
      </c>
      <c r="S1796" s="14" t="s">
        <v>17</v>
      </c>
      <c r="X1796" s="174">
        <v>0.28158666666666665</v>
      </c>
      <c r="Y1796" s="14">
        <v>85</v>
      </c>
      <c r="AD1796" s="14">
        <f t="shared" si="4"/>
        <v>3.3127843137254901E-3</v>
      </c>
    </row>
    <row r="1797" spans="1:30" x14ac:dyDescent="0.2">
      <c r="A1797" t="s">
        <v>143</v>
      </c>
      <c r="B1797" t="s">
        <v>128</v>
      </c>
      <c r="C1797" s="155">
        <v>37909</v>
      </c>
      <c r="D1797" s="155">
        <v>38149</v>
      </c>
      <c r="E1797">
        <v>2004</v>
      </c>
      <c r="F1797">
        <v>1</v>
      </c>
      <c r="G1797">
        <v>2</v>
      </c>
      <c r="H1797">
        <v>15.862804878048783</v>
      </c>
      <c r="I1797">
        <v>2.3791935443878174</v>
      </c>
      <c r="J1797" s="14" t="s">
        <v>17</v>
      </c>
      <c r="K1797" s="14" t="s">
        <v>17</v>
      </c>
      <c r="L1797" s="14" t="s">
        <v>17</v>
      </c>
      <c r="M1797" s="14" t="s">
        <v>17</v>
      </c>
      <c r="N1797" s="14" t="s">
        <v>17</v>
      </c>
      <c r="O1797" s="14" t="s">
        <v>17</v>
      </c>
      <c r="P1797" s="14" t="s">
        <v>17</v>
      </c>
      <c r="Q1797" s="14" t="s">
        <v>17</v>
      </c>
      <c r="R1797" s="14" t="s">
        <v>17</v>
      </c>
      <c r="S1797" s="14" t="s">
        <v>17</v>
      </c>
      <c r="X1797" s="174">
        <v>0.40662968122921689</v>
      </c>
      <c r="Y1797" s="14">
        <v>85</v>
      </c>
      <c r="AD1797" s="14">
        <f t="shared" si="4"/>
        <v>4.7838786026966696E-3</v>
      </c>
    </row>
    <row r="1798" spans="1:30" x14ac:dyDescent="0.2">
      <c r="A1798" t="s">
        <v>143</v>
      </c>
      <c r="B1798" t="s">
        <v>128</v>
      </c>
      <c r="C1798" s="155">
        <v>37909</v>
      </c>
      <c r="D1798" s="155">
        <v>38149</v>
      </c>
      <c r="E1798">
        <v>2004</v>
      </c>
      <c r="F1798">
        <v>1</v>
      </c>
      <c r="G1798">
        <v>3</v>
      </c>
      <c r="H1798">
        <v>25.8969512195122</v>
      </c>
      <c r="I1798">
        <v>2.3755354881286621</v>
      </c>
      <c r="J1798" s="14" t="s">
        <v>17</v>
      </c>
      <c r="K1798" s="14" t="s">
        <v>17</v>
      </c>
      <c r="L1798" s="14" t="s">
        <v>17</v>
      </c>
      <c r="M1798" s="14" t="s">
        <v>17</v>
      </c>
      <c r="N1798" s="14" t="s">
        <v>17</v>
      </c>
      <c r="O1798" s="14" t="s">
        <v>17</v>
      </c>
      <c r="P1798" s="14" t="s">
        <v>17</v>
      </c>
      <c r="Q1798" s="14" t="s">
        <v>17</v>
      </c>
      <c r="R1798" s="14" t="s">
        <v>17</v>
      </c>
      <c r="S1798" s="14" t="s">
        <v>17</v>
      </c>
      <c r="X1798" s="174">
        <v>0.62222316176470593</v>
      </c>
      <c r="Y1798" s="14">
        <v>85</v>
      </c>
      <c r="AD1798" s="14">
        <f t="shared" si="4"/>
        <v>7.320272491349482E-3</v>
      </c>
    </row>
    <row r="1799" spans="1:30" x14ac:dyDescent="0.2">
      <c r="A1799" t="s">
        <v>143</v>
      </c>
      <c r="B1799" t="s">
        <v>128</v>
      </c>
      <c r="C1799" s="155">
        <v>37909</v>
      </c>
      <c r="D1799" s="155">
        <v>38149</v>
      </c>
      <c r="E1799">
        <v>2004</v>
      </c>
      <c r="F1799">
        <v>1</v>
      </c>
      <c r="G1799">
        <v>4</v>
      </c>
      <c r="H1799">
        <v>26.19207317073171</v>
      </c>
      <c r="I1799">
        <v>2.3474993705749512</v>
      </c>
      <c r="J1799" s="14" t="s">
        <v>17</v>
      </c>
      <c r="K1799" s="14" t="s">
        <v>17</v>
      </c>
      <c r="L1799" s="14" t="s">
        <v>17</v>
      </c>
      <c r="M1799" s="14" t="s">
        <v>17</v>
      </c>
      <c r="N1799" s="14" t="s">
        <v>17</v>
      </c>
      <c r="O1799" s="14" t="s">
        <v>17</v>
      </c>
      <c r="P1799" s="14" t="s">
        <v>17</v>
      </c>
      <c r="Q1799" s="14" t="s">
        <v>17</v>
      </c>
      <c r="R1799" s="14" t="s">
        <v>17</v>
      </c>
      <c r="S1799" s="14" t="s">
        <v>17</v>
      </c>
      <c r="X1799" s="174">
        <v>0.6585271062271062</v>
      </c>
      <c r="Y1799" s="14">
        <v>85</v>
      </c>
      <c r="AD1799" s="14">
        <f t="shared" si="4"/>
        <v>7.7473777203188963E-3</v>
      </c>
    </row>
    <row r="1800" spans="1:30" x14ac:dyDescent="0.2">
      <c r="A1800" t="s">
        <v>143</v>
      </c>
      <c r="B1800" t="s">
        <v>128</v>
      </c>
      <c r="C1800" s="155">
        <v>37909</v>
      </c>
      <c r="D1800" s="155">
        <v>38149</v>
      </c>
      <c r="E1800">
        <v>2004</v>
      </c>
      <c r="F1800">
        <v>1</v>
      </c>
      <c r="G1800">
        <v>5</v>
      </c>
      <c r="H1800">
        <v>45.780792682926837</v>
      </c>
      <c r="I1800">
        <v>2.3678464889526367</v>
      </c>
      <c r="J1800" s="14" t="s">
        <v>17</v>
      </c>
      <c r="K1800" s="14" t="s">
        <v>17</v>
      </c>
      <c r="L1800" s="14" t="s">
        <v>17</v>
      </c>
      <c r="M1800" s="14" t="s">
        <v>17</v>
      </c>
      <c r="N1800" s="14" t="s">
        <v>17</v>
      </c>
      <c r="O1800" s="14" t="s">
        <v>17</v>
      </c>
      <c r="P1800" s="14" t="s">
        <v>17</v>
      </c>
      <c r="Q1800" s="14" t="s">
        <v>17</v>
      </c>
      <c r="R1800" s="14" t="s">
        <v>17</v>
      </c>
      <c r="S1800" s="14" t="s">
        <v>17</v>
      </c>
      <c r="X1800" s="174">
        <v>0.77760709150326812</v>
      </c>
      <c r="Y1800" s="14">
        <v>85</v>
      </c>
      <c r="AD1800" s="14">
        <f t="shared" si="4"/>
        <v>9.1483187235678609E-3</v>
      </c>
    </row>
    <row r="1801" spans="1:30" x14ac:dyDescent="0.2">
      <c r="A1801" t="s">
        <v>143</v>
      </c>
      <c r="B1801" t="s">
        <v>128</v>
      </c>
      <c r="C1801" s="155">
        <v>37909</v>
      </c>
      <c r="D1801" s="155">
        <v>38149</v>
      </c>
      <c r="E1801">
        <v>2004</v>
      </c>
      <c r="F1801">
        <v>1</v>
      </c>
      <c r="G1801">
        <v>6</v>
      </c>
      <c r="H1801">
        <v>46.850609756097569</v>
      </c>
      <c r="I1801">
        <v>2.3888192176818848</v>
      </c>
      <c r="J1801" s="14" t="s">
        <v>17</v>
      </c>
      <c r="K1801" s="14" t="s">
        <v>17</v>
      </c>
      <c r="L1801" s="14" t="s">
        <v>17</v>
      </c>
      <c r="M1801" s="14" t="s">
        <v>17</v>
      </c>
      <c r="N1801" s="14" t="s">
        <v>17</v>
      </c>
      <c r="O1801" s="14" t="s">
        <v>17</v>
      </c>
      <c r="P1801" s="14" t="s">
        <v>17</v>
      </c>
      <c r="Q1801" s="14" t="s">
        <v>17</v>
      </c>
      <c r="R1801" s="14" t="s">
        <v>17</v>
      </c>
      <c r="S1801" s="14" t="s">
        <v>17</v>
      </c>
      <c r="X1801" s="174">
        <v>0.45086569444444441</v>
      </c>
      <c r="Y1801" s="14">
        <v>85</v>
      </c>
      <c r="AD1801" s="14">
        <f t="shared" si="4"/>
        <v>5.3043022875816992E-3</v>
      </c>
    </row>
    <row r="1802" spans="1:30" x14ac:dyDescent="0.2">
      <c r="A1802" t="s">
        <v>143</v>
      </c>
      <c r="B1802" t="s">
        <v>128</v>
      </c>
      <c r="C1802" s="155">
        <v>37909</v>
      </c>
      <c r="D1802" s="155">
        <v>38149</v>
      </c>
      <c r="E1802">
        <v>2004</v>
      </c>
      <c r="F1802">
        <v>1</v>
      </c>
      <c r="G1802">
        <v>7</v>
      </c>
      <c r="H1802">
        <v>64.816158536585377</v>
      </c>
      <c r="I1802">
        <v>2.5534071922302246</v>
      </c>
      <c r="J1802" s="14" t="s">
        <v>17</v>
      </c>
      <c r="K1802" s="14" t="s">
        <v>17</v>
      </c>
      <c r="L1802" s="14" t="s">
        <v>17</v>
      </c>
      <c r="M1802" s="14" t="s">
        <v>17</v>
      </c>
      <c r="N1802" s="14" t="s">
        <v>17</v>
      </c>
      <c r="O1802" s="14" t="s">
        <v>17</v>
      </c>
      <c r="P1802" s="14" t="s">
        <v>17</v>
      </c>
      <c r="Q1802" s="14" t="s">
        <v>17</v>
      </c>
      <c r="R1802" s="14" t="s">
        <v>17</v>
      </c>
      <c r="S1802" s="14" t="s">
        <v>17</v>
      </c>
      <c r="X1802" s="174">
        <v>0.48169725490196075</v>
      </c>
      <c r="Y1802" s="14">
        <v>85</v>
      </c>
      <c r="AD1802" s="14">
        <f t="shared" si="4"/>
        <v>5.6670265282583619E-3</v>
      </c>
    </row>
    <row r="1803" spans="1:30" x14ac:dyDescent="0.2">
      <c r="A1803" t="s">
        <v>143</v>
      </c>
      <c r="B1803" t="s">
        <v>128</v>
      </c>
      <c r="C1803" s="155">
        <v>37909</v>
      </c>
      <c r="D1803" s="155">
        <v>38149</v>
      </c>
      <c r="E1803">
        <v>2004</v>
      </c>
      <c r="F1803">
        <v>1</v>
      </c>
      <c r="G1803">
        <v>8</v>
      </c>
      <c r="H1803">
        <v>60.647560975609764</v>
      </c>
      <c r="I1803">
        <v>2.6197855472564697</v>
      </c>
      <c r="J1803" s="14" t="s">
        <v>17</v>
      </c>
      <c r="K1803" s="14" t="s">
        <v>17</v>
      </c>
      <c r="L1803" s="14" t="s">
        <v>17</v>
      </c>
      <c r="M1803" s="14" t="s">
        <v>17</v>
      </c>
      <c r="N1803" s="14" t="s">
        <v>17</v>
      </c>
      <c r="O1803" s="14" t="s">
        <v>17</v>
      </c>
      <c r="P1803" s="14" t="s">
        <v>17</v>
      </c>
      <c r="Q1803" s="14" t="s">
        <v>17</v>
      </c>
      <c r="R1803" s="14" t="s">
        <v>17</v>
      </c>
      <c r="S1803" s="14" t="s">
        <v>17</v>
      </c>
      <c r="X1803" s="14" t="s">
        <v>17</v>
      </c>
      <c r="Y1803" s="14" t="s">
        <v>17</v>
      </c>
      <c r="AD1803" s="14" t="s">
        <v>17</v>
      </c>
    </row>
    <row r="1804" spans="1:30" x14ac:dyDescent="0.2">
      <c r="A1804" t="s">
        <v>143</v>
      </c>
      <c r="B1804" t="s">
        <v>128</v>
      </c>
      <c r="C1804" s="155">
        <v>37909</v>
      </c>
      <c r="D1804" s="155">
        <v>38149</v>
      </c>
      <c r="E1804">
        <v>2004</v>
      </c>
      <c r="F1804">
        <v>1</v>
      </c>
      <c r="G1804">
        <v>9</v>
      </c>
      <c r="H1804">
        <v>53.656859756097568</v>
      </c>
      <c r="I1804">
        <v>2.2266499996185303</v>
      </c>
      <c r="J1804" s="14" t="s">
        <v>17</v>
      </c>
      <c r="K1804" s="14" t="s">
        <v>17</v>
      </c>
      <c r="L1804" s="14" t="s">
        <v>17</v>
      </c>
      <c r="M1804" s="14" t="s">
        <v>17</v>
      </c>
      <c r="N1804" s="14" t="s">
        <v>17</v>
      </c>
      <c r="O1804" s="14" t="s">
        <v>17</v>
      </c>
      <c r="P1804" s="14" t="s">
        <v>17</v>
      </c>
      <c r="Q1804" s="14" t="s">
        <v>17</v>
      </c>
      <c r="R1804" s="14" t="s">
        <v>17</v>
      </c>
      <c r="S1804" s="14" t="s">
        <v>17</v>
      </c>
      <c r="X1804" s="14" t="s">
        <v>17</v>
      </c>
      <c r="Y1804" s="14" t="s">
        <v>17</v>
      </c>
      <c r="AD1804" s="14" t="s">
        <v>17</v>
      </c>
    </row>
    <row r="1805" spans="1:30" x14ac:dyDescent="0.2">
      <c r="A1805" t="s">
        <v>143</v>
      </c>
      <c r="B1805" t="s">
        <v>128</v>
      </c>
      <c r="C1805" s="155">
        <v>37909</v>
      </c>
      <c r="D1805" s="155">
        <v>38149</v>
      </c>
      <c r="E1805">
        <v>2004</v>
      </c>
      <c r="F1805">
        <v>1</v>
      </c>
      <c r="G1805">
        <v>10</v>
      </c>
      <c r="H1805">
        <v>51.757012195121952</v>
      </c>
      <c r="I1805">
        <v>2.2702572345733643</v>
      </c>
      <c r="J1805" s="14" t="s">
        <v>17</v>
      </c>
      <c r="K1805" s="14" t="s">
        <v>17</v>
      </c>
      <c r="L1805" s="14" t="s">
        <v>17</v>
      </c>
      <c r="M1805" s="14" t="s">
        <v>17</v>
      </c>
      <c r="N1805" s="14" t="s">
        <v>17</v>
      </c>
      <c r="O1805" s="14" t="s">
        <v>17</v>
      </c>
      <c r="P1805" s="14" t="s">
        <v>17</v>
      </c>
      <c r="Q1805" s="14" t="s">
        <v>17</v>
      </c>
      <c r="R1805" s="14" t="s">
        <v>17</v>
      </c>
      <c r="S1805" s="14" t="s">
        <v>17</v>
      </c>
      <c r="X1805" s="14" t="s">
        <v>17</v>
      </c>
      <c r="Y1805" s="14" t="s">
        <v>17</v>
      </c>
      <c r="AD1805" s="14" t="s">
        <v>17</v>
      </c>
    </row>
    <row r="1806" spans="1:30" x14ac:dyDescent="0.2">
      <c r="A1806" t="s">
        <v>143</v>
      </c>
      <c r="B1806" t="s">
        <v>128</v>
      </c>
      <c r="C1806" s="155">
        <v>37909</v>
      </c>
      <c r="D1806" s="155">
        <v>38149</v>
      </c>
      <c r="E1806">
        <v>2004</v>
      </c>
      <c r="F1806">
        <v>1</v>
      </c>
      <c r="G1806">
        <v>11</v>
      </c>
      <c r="H1806">
        <v>52.845274390243908</v>
      </c>
      <c r="I1806">
        <v>2.4559853076934814</v>
      </c>
      <c r="J1806" s="14" t="s">
        <v>17</v>
      </c>
      <c r="K1806" s="14" t="s">
        <v>17</v>
      </c>
      <c r="L1806" s="14" t="s">
        <v>17</v>
      </c>
      <c r="M1806" s="14" t="s">
        <v>17</v>
      </c>
      <c r="N1806" s="14" t="s">
        <v>17</v>
      </c>
      <c r="O1806" s="14" t="s">
        <v>17</v>
      </c>
      <c r="P1806" s="14" t="s">
        <v>17</v>
      </c>
      <c r="Q1806" s="14" t="s">
        <v>17</v>
      </c>
      <c r="R1806" s="14" t="s">
        <v>17</v>
      </c>
      <c r="S1806" s="14" t="s">
        <v>17</v>
      </c>
      <c r="X1806" s="14" t="s">
        <v>17</v>
      </c>
      <c r="Y1806" s="14" t="s">
        <v>17</v>
      </c>
      <c r="AD1806" s="14" t="s">
        <v>17</v>
      </c>
    </row>
    <row r="1807" spans="1:30" x14ac:dyDescent="0.2">
      <c r="A1807" t="s">
        <v>143</v>
      </c>
      <c r="B1807" t="s">
        <v>128</v>
      </c>
      <c r="C1807" s="155">
        <v>37909</v>
      </c>
      <c r="D1807" s="155">
        <v>38149</v>
      </c>
      <c r="E1807">
        <v>2004</v>
      </c>
      <c r="F1807">
        <v>1</v>
      </c>
      <c r="G1807">
        <v>12</v>
      </c>
      <c r="H1807">
        <v>58.268140243902444</v>
      </c>
      <c r="I1807">
        <v>2.3265626430511475</v>
      </c>
      <c r="J1807" s="14" t="s">
        <v>17</v>
      </c>
      <c r="K1807" s="14" t="s">
        <v>17</v>
      </c>
      <c r="L1807" s="14" t="s">
        <v>17</v>
      </c>
      <c r="M1807" s="14" t="s">
        <v>17</v>
      </c>
      <c r="N1807" s="14" t="s">
        <v>17</v>
      </c>
      <c r="O1807" s="14" t="s">
        <v>17</v>
      </c>
      <c r="P1807" s="14" t="s">
        <v>17</v>
      </c>
      <c r="Q1807" s="14" t="s">
        <v>17</v>
      </c>
      <c r="R1807" s="14" t="s">
        <v>17</v>
      </c>
      <c r="S1807" s="14" t="s">
        <v>17</v>
      </c>
      <c r="X1807" s="14" t="s">
        <v>17</v>
      </c>
      <c r="Y1807" s="14" t="s">
        <v>17</v>
      </c>
      <c r="AD1807" s="14" t="s">
        <v>17</v>
      </c>
    </row>
    <row r="1808" spans="1:30" x14ac:dyDescent="0.2">
      <c r="A1808" t="s">
        <v>143</v>
      </c>
      <c r="B1808" t="s">
        <v>128</v>
      </c>
      <c r="C1808" s="155">
        <v>37909</v>
      </c>
      <c r="D1808" s="155">
        <v>38149</v>
      </c>
      <c r="E1808">
        <v>2004</v>
      </c>
      <c r="F1808">
        <v>1</v>
      </c>
      <c r="G1808">
        <v>13</v>
      </c>
      <c r="H1808">
        <v>53.361737804878061</v>
      </c>
      <c r="I1808">
        <v>2.6430191993713379</v>
      </c>
      <c r="J1808" s="14" t="s">
        <v>17</v>
      </c>
      <c r="K1808" s="14" t="s">
        <v>17</v>
      </c>
      <c r="L1808" s="14" t="s">
        <v>17</v>
      </c>
      <c r="M1808" s="14" t="s">
        <v>17</v>
      </c>
      <c r="N1808" s="14" t="s">
        <v>17</v>
      </c>
      <c r="O1808" s="14" t="s">
        <v>17</v>
      </c>
      <c r="P1808" s="14" t="s">
        <v>17</v>
      </c>
      <c r="Q1808" s="14" t="s">
        <v>17</v>
      </c>
      <c r="R1808" s="14" t="s">
        <v>17</v>
      </c>
      <c r="S1808" s="14" t="s">
        <v>17</v>
      </c>
      <c r="X1808" s="14" t="s">
        <v>17</v>
      </c>
      <c r="Y1808" s="14" t="s">
        <v>17</v>
      </c>
      <c r="AD1808" s="14" t="s">
        <v>17</v>
      </c>
    </row>
    <row r="1809" spans="1:30" x14ac:dyDescent="0.2">
      <c r="A1809" t="s">
        <v>143</v>
      </c>
      <c r="B1809" t="s">
        <v>128</v>
      </c>
      <c r="C1809" s="155">
        <v>37909</v>
      </c>
      <c r="D1809" s="155">
        <v>38149</v>
      </c>
      <c r="E1809">
        <v>2004</v>
      </c>
      <c r="F1809">
        <v>1</v>
      </c>
      <c r="G1809">
        <v>14</v>
      </c>
      <c r="H1809">
        <v>56.29451219512196</v>
      </c>
      <c r="I1809">
        <v>2.1893661022186279</v>
      </c>
      <c r="J1809" s="14" t="s">
        <v>17</v>
      </c>
      <c r="K1809" s="14" t="s">
        <v>17</v>
      </c>
      <c r="L1809" s="14" t="s">
        <v>17</v>
      </c>
      <c r="M1809" s="14" t="s">
        <v>17</v>
      </c>
      <c r="N1809" s="14" t="s">
        <v>17</v>
      </c>
      <c r="O1809" s="14" t="s">
        <v>17</v>
      </c>
      <c r="P1809" s="14" t="s">
        <v>17</v>
      </c>
      <c r="Q1809" s="14" t="s">
        <v>17</v>
      </c>
      <c r="R1809" s="14" t="s">
        <v>17</v>
      </c>
      <c r="S1809" s="14" t="s">
        <v>17</v>
      </c>
      <c r="X1809" s="14" t="s">
        <v>17</v>
      </c>
      <c r="Y1809" s="14" t="s">
        <v>17</v>
      </c>
      <c r="AD1809" s="14" t="s">
        <v>17</v>
      </c>
    </row>
    <row r="1810" spans="1:30" x14ac:dyDescent="0.2">
      <c r="A1810" t="s">
        <v>143</v>
      </c>
      <c r="B1810" t="s">
        <v>128</v>
      </c>
      <c r="C1810" s="155">
        <v>37909</v>
      </c>
      <c r="D1810" s="155">
        <v>38149</v>
      </c>
      <c r="E1810">
        <v>2004</v>
      </c>
      <c r="F1810">
        <v>2</v>
      </c>
      <c r="G1810">
        <v>1</v>
      </c>
      <c r="H1810">
        <v>19.072256097560977</v>
      </c>
      <c r="I1810">
        <v>2.3478150367736816</v>
      </c>
      <c r="J1810" s="14" t="s">
        <v>17</v>
      </c>
      <c r="K1810" s="14" t="s">
        <v>17</v>
      </c>
      <c r="L1810" s="14" t="s">
        <v>17</v>
      </c>
      <c r="M1810" s="14" t="s">
        <v>17</v>
      </c>
      <c r="N1810" s="14" t="s">
        <v>17</v>
      </c>
      <c r="O1810" s="14" t="s">
        <v>17</v>
      </c>
      <c r="P1810" s="14" t="s">
        <v>17</v>
      </c>
      <c r="Q1810" s="14" t="s">
        <v>17</v>
      </c>
      <c r="R1810" s="14" t="s">
        <v>17</v>
      </c>
      <c r="S1810" s="14" t="s">
        <v>17</v>
      </c>
      <c r="X1810" s="174">
        <v>0.75848927793339571</v>
      </c>
      <c r="Y1810" s="14">
        <v>85</v>
      </c>
      <c r="AD1810" s="14">
        <f t="shared" si="4"/>
        <v>8.9234032698046559E-3</v>
      </c>
    </row>
    <row r="1811" spans="1:30" x14ac:dyDescent="0.2">
      <c r="A1811" t="s">
        <v>143</v>
      </c>
      <c r="B1811" t="s">
        <v>128</v>
      </c>
      <c r="C1811" s="155">
        <v>37909</v>
      </c>
      <c r="D1811" s="155">
        <v>38149</v>
      </c>
      <c r="E1811">
        <v>2004</v>
      </c>
      <c r="F1811">
        <v>2</v>
      </c>
      <c r="G1811">
        <v>2</v>
      </c>
      <c r="H1811">
        <v>20.086737804878052</v>
      </c>
      <c r="I1811">
        <v>2.22501540184021</v>
      </c>
      <c r="J1811" s="14" t="s">
        <v>17</v>
      </c>
      <c r="K1811" s="14" t="s">
        <v>17</v>
      </c>
      <c r="L1811" s="14" t="s">
        <v>17</v>
      </c>
      <c r="M1811" s="14" t="s">
        <v>17</v>
      </c>
      <c r="N1811" s="14" t="s">
        <v>17</v>
      </c>
      <c r="O1811" s="14" t="s">
        <v>17</v>
      </c>
      <c r="P1811" s="14" t="s">
        <v>17</v>
      </c>
      <c r="Q1811" s="14" t="s">
        <v>17</v>
      </c>
      <c r="R1811" s="14" t="s">
        <v>17</v>
      </c>
      <c r="S1811" s="14" t="s">
        <v>17</v>
      </c>
      <c r="X1811" s="174">
        <v>0.46692928921568627</v>
      </c>
      <c r="Y1811" s="14">
        <v>85</v>
      </c>
      <c r="AD1811" s="14">
        <f t="shared" si="4"/>
        <v>5.4932857554786619E-3</v>
      </c>
    </row>
    <row r="1812" spans="1:30" x14ac:dyDescent="0.2">
      <c r="A1812" t="s">
        <v>143</v>
      </c>
      <c r="B1812" t="s">
        <v>128</v>
      </c>
      <c r="C1812" s="155">
        <v>37909</v>
      </c>
      <c r="D1812" s="155">
        <v>38149</v>
      </c>
      <c r="E1812">
        <v>2004</v>
      </c>
      <c r="F1812">
        <v>2</v>
      </c>
      <c r="G1812">
        <v>3</v>
      </c>
      <c r="H1812">
        <v>23.720426829268295</v>
      </c>
      <c r="I1812">
        <v>2.2837004661560059</v>
      </c>
      <c r="J1812" s="14" t="s">
        <v>17</v>
      </c>
      <c r="K1812" s="14" t="s">
        <v>17</v>
      </c>
      <c r="L1812" s="14" t="s">
        <v>17</v>
      </c>
      <c r="M1812" s="14" t="s">
        <v>17</v>
      </c>
      <c r="N1812" s="14" t="s">
        <v>17</v>
      </c>
      <c r="O1812" s="14" t="s">
        <v>17</v>
      </c>
      <c r="P1812" s="14" t="s">
        <v>17</v>
      </c>
      <c r="Q1812" s="14" t="s">
        <v>17</v>
      </c>
      <c r="R1812" s="14" t="s">
        <v>17</v>
      </c>
      <c r="S1812" s="14" t="s">
        <v>17</v>
      </c>
      <c r="X1812" s="174">
        <v>0.78385666666666676</v>
      </c>
      <c r="Y1812" s="14">
        <v>85</v>
      </c>
      <c r="AD1812" s="14">
        <f t="shared" si="4"/>
        <v>9.2218431372549023E-3</v>
      </c>
    </row>
    <row r="1813" spans="1:30" x14ac:dyDescent="0.2">
      <c r="A1813" t="s">
        <v>143</v>
      </c>
      <c r="B1813" t="s">
        <v>128</v>
      </c>
      <c r="C1813" s="155">
        <v>37909</v>
      </c>
      <c r="D1813" s="155">
        <v>38149</v>
      </c>
      <c r="E1813">
        <v>2004</v>
      </c>
      <c r="F1813">
        <v>2</v>
      </c>
      <c r="G1813">
        <v>4</v>
      </c>
      <c r="H1813">
        <v>39.122103658536595</v>
      </c>
      <c r="I1813">
        <v>2.182711124420166</v>
      </c>
      <c r="J1813" s="14" t="s">
        <v>17</v>
      </c>
      <c r="K1813" s="14" t="s">
        <v>17</v>
      </c>
      <c r="L1813" s="14" t="s">
        <v>17</v>
      </c>
      <c r="M1813" s="14" t="s">
        <v>17</v>
      </c>
      <c r="N1813" s="14" t="s">
        <v>17</v>
      </c>
      <c r="O1813" s="14" t="s">
        <v>17</v>
      </c>
      <c r="P1813" s="14" t="s">
        <v>17</v>
      </c>
      <c r="Q1813" s="14" t="s">
        <v>17</v>
      </c>
      <c r="R1813" s="14" t="s">
        <v>17</v>
      </c>
      <c r="S1813" s="14" t="s">
        <v>17</v>
      </c>
      <c r="X1813" s="174">
        <v>0.80166663614163625</v>
      </c>
      <c r="Y1813" s="14">
        <v>85</v>
      </c>
      <c r="AD1813" s="14">
        <f t="shared" si="4"/>
        <v>9.4313721899016035E-3</v>
      </c>
    </row>
    <row r="1814" spans="1:30" x14ac:dyDescent="0.2">
      <c r="A1814" t="s">
        <v>143</v>
      </c>
      <c r="B1814" t="s">
        <v>128</v>
      </c>
      <c r="C1814" s="155">
        <v>37909</v>
      </c>
      <c r="D1814" s="155">
        <v>38149</v>
      </c>
      <c r="E1814">
        <v>2004</v>
      </c>
      <c r="F1814">
        <v>2</v>
      </c>
      <c r="G1814">
        <v>5</v>
      </c>
      <c r="H1814">
        <v>50.558079268292694</v>
      </c>
      <c r="I1814">
        <v>2.1829714775085449</v>
      </c>
      <c r="J1814" s="14" t="s">
        <v>17</v>
      </c>
      <c r="K1814" s="14" t="s">
        <v>17</v>
      </c>
      <c r="L1814" s="14" t="s">
        <v>17</v>
      </c>
      <c r="M1814" s="14" t="s">
        <v>17</v>
      </c>
      <c r="N1814" s="14" t="s">
        <v>17</v>
      </c>
      <c r="O1814" s="14" t="s">
        <v>17</v>
      </c>
      <c r="P1814" s="14" t="s">
        <v>17</v>
      </c>
      <c r="Q1814" s="14" t="s">
        <v>17</v>
      </c>
      <c r="R1814" s="14" t="s">
        <v>17</v>
      </c>
      <c r="S1814" s="14" t="s">
        <v>17</v>
      </c>
      <c r="X1814" s="174">
        <v>0.37495098039215691</v>
      </c>
      <c r="Y1814" s="14">
        <v>85</v>
      </c>
      <c r="AD1814" s="14">
        <f t="shared" si="4"/>
        <v>4.4111880046136106E-3</v>
      </c>
    </row>
    <row r="1815" spans="1:30" x14ac:dyDescent="0.2">
      <c r="A1815" t="s">
        <v>143</v>
      </c>
      <c r="B1815" t="s">
        <v>128</v>
      </c>
      <c r="C1815" s="155">
        <v>37909</v>
      </c>
      <c r="D1815" s="155">
        <v>38149</v>
      </c>
      <c r="E1815">
        <v>2004</v>
      </c>
      <c r="F1815">
        <v>2</v>
      </c>
      <c r="G1815">
        <v>6</v>
      </c>
      <c r="H1815">
        <v>63.543445121951237</v>
      </c>
      <c r="I1815">
        <v>2.6573300361633301</v>
      </c>
      <c r="J1815" s="14" t="s">
        <v>17</v>
      </c>
      <c r="K1815" s="14" t="s">
        <v>17</v>
      </c>
      <c r="L1815" s="14" t="s">
        <v>17</v>
      </c>
      <c r="M1815" s="14" t="s">
        <v>17</v>
      </c>
      <c r="N1815" s="14" t="s">
        <v>17</v>
      </c>
      <c r="O1815" s="14" t="s">
        <v>17</v>
      </c>
      <c r="P1815" s="14" t="s">
        <v>17</v>
      </c>
      <c r="Q1815" s="14" t="s">
        <v>17</v>
      </c>
      <c r="R1815" s="14" t="s">
        <v>17</v>
      </c>
      <c r="S1815" s="14" t="s">
        <v>17</v>
      </c>
      <c r="X1815" s="174">
        <v>0.41123816993464063</v>
      </c>
      <c r="Y1815" s="14">
        <v>85</v>
      </c>
      <c r="AD1815" s="14">
        <f t="shared" si="4"/>
        <v>4.8380961168781253E-3</v>
      </c>
    </row>
    <row r="1816" spans="1:30" x14ac:dyDescent="0.2">
      <c r="A1816" t="s">
        <v>143</v>
      </c>
      <c r="B1816" t="s">
        <v>128</v>
      </c>
      <c r="C1816" s="155">
        <v>37909</v>
      </c>
      <c r="D1816" s="155">
        <v>38149</v>
      </c>
      <c r="E1816">
        <v>2004</v>
      </c>
      <c r="F1816">
        <v>2</v>
      </c>
      <c r="G1816">
        <v>7</v>
      </c>
      <c r="H1816">
        <v>59.264176829268301</v>
      </c>
      <c r="I1816">
        <v>2.925889253616333</v>
      </c>
      <c r="J1816" s="14" t="s">
        <v>17</v>
      </c>
      <c r="K1816" s="14" t="s">
        <v>17</v>
      </c>
      <c r="L1816" s="14" t="s">
        <v>17</v>
      </c>
      <c r="M1816" s="14" t="s">
        <v>17</v>
      </c>
      <c r="N1816" s="14" t="s">
        <v>17</v>
      </c>
      <c r="O1816" s="14" t="s">
        <v>17</v>
      </c>
      <c r="P1816" s="14" t="s">
        <v>17</v>
      </c>
      <c r="Q1816" s="14" t="s">
        <v>17</v>
      </c>
      <c r="R1816" s="14" t="s">
        <v>17</v>
      </c>
      <c r="S1816" s="14" t="s">
        <v>17</v>
      </c>
      <c r="X1816" s="174">
        <v>0.52164138888888889</v>
      </c>
      <c r="Y1816" s="14">
        <v>85</v>
      </c>
      <c r="AD1816" s="14">
        <f t="shared" si="4"/>
        <v>6.1369575163398695E-3</v>
      </c>
    </row>
    <row r="1817" spans="1:30" x14ac:dyDescent="0.2">
      <c r="A1817" t="s">
        <v>143</v>
      </c>
      <c r="B1817" t="s">
        <v>128</v>
      </c>
      <c r="C1817" s="155">
        <v>37909</v>
      </c>
      <c r="D1817" s="155">
        <v>38149</v>
      </c>
      <c r="E1817">
        <v>2004</v>
      </c>
      <c r="F1817">
        <v>2</v>
      </c>
      <c r="G1817">
        <v>8</v>
      </c>
      <c r="H1817">
        <v>61.625152439024397</v>
      </c>
      <c r="I1817">
        <v>2.3995285034179687</v>
      </c>
      <c r="J1817" s="14" t="s">
        <v>17</v>
      </c>
      <c r="K1817" s="14" t="s">
        <v>17</v>
      </c>
      <c r="L1817" s="14" t="s">
        <v>17</v>
      </c>
      <c r="M1817" s="14" t="s">
        <v>17</v>
      </c>
      <c r="N1817" s="14" t="s">
        <v>17</v>
      </c>
      <c r="O1817" s="14" t="s">
        <v>17</v>
      </c>
      <c r="P1817" s="14" t="s">
        <v>17</v>
      </c>
      <c r="Q1817" s="14" t="s">
        <v>17</v>
      </c>
      <c r="R1817" s="14" t="s">
        <v>17</v>
      </c>
      <c r="S1817" s="14" t="s">
        <v>17</v>
      </c>
      <c r="X1817" s="14" t="s">
        <v>17</v>
      </c>
      <c r="Y1817" s="14" t="s">
        <v>17</v>
      </c>
      <c r="AD1817" s="14" t="s">
        <v>17</v>
      </c>
    </row>
    <row r="1818" spans="1:30" x14ac:dyDescent="0.2">
      <c r="A1818" t="s">
        <v>143</v>
      </c>
      <c r="B1818" t="s">
        <v>128</v>
      </c>
      <c r="C1818" s="155">
        <v>37909</v>
      </c>
      <c r="D1818" s="155">
        <v>38149</v>
      </c>
      <c r="E1818">
        <v>2004</v>
      </c>
      <c r="F1818">
        <v>2</v>
      </c>
      <c r="G1818">
        <v>9</v>
      </c>
      <c r="H1818">
        <v>62.233841463414649</v>
      </c>
      <c r="I1818">
        <v>2.2381582260131836</v>
      </c>
      <c r="J1818" s="14" t="s">
        <v>17</v>
      </c>
      <c r="K1818" s="14" t="s">
        <v>17</v>
      </c>
      <c r="L1818" s="14" t="s">
        <v>17</v>
      </c>
      <c r="M1818" s="14" t="s">
        <v>17</v>
      </c>
      <c r="N1818" s="14" t="s">
        <v>17</v>
      </c>
      <c r="O1818" s="14" t="s">
        <v>17</v>
      </c>
      <c r="P1818" s="14" t="s">
        <v>17</v>
      </c>
      <c r="Q1818" s="14" t="s">
        <v>17</v>
      </c>
      <c r="R1818" s="14" t="s">
        <v>17</v>
      </c>
      <c r="S1818" s="14" t="s">
        <v>17</v>
      </c>
      <c r="X1818" s="14" t="s">
        <v>17</v>
      </c>
      <c r="Y1818" s="14" t="s">
        <v>17</v>
      </c>
      <c r="AD1818" s="14" t="s">
        <v>17</v>
      </c>
    </row>
    <row r="1819" spans="1:30" x14ac:dyDescent="0.2">
      <c r="A1819" t="s">
        <v>143</v>
      </c>
      <c r="B1819" t="s">
        <v>128</v>
      </c>
      <c r="C1819" s="155">
        <v>37909</v>
      </c>
      <c r="D1819" s="155">
        <v>38149</v>
      </c>
      <c r="E1819">
        <v>2004</v>
      </c>
      <c r="F1819">
        <v>2</v>
      </c>
      <c r="G1819">
        <v>10</v>
      </c>
      <c r="H1819">
        <v>56.995426829268304</v>
      </c>
      <c r="I1819">
        <v>2.2259595394134521</v>
      </c>
      <c r="J1819" s="14" t="s">
        <v>17</v>
      </c>
      <c r="K1819" s="14" t="s">
        <v>17</v>
      </c>
      <c r="L1819" s="14" t="s">
        <v>17</v>
      </c>
      <c r="M1819" s="14" t="s">
        <v>17</v>
      </c>
      <c r="N1819" s="14" t="s">
        <v>17</v>
      </c>
      <c r="O1819" s="14" t="s">
        <v>17</v>
      </c>
      <c r="P1819" s="14" t="s">
        <v>17</v>
      </c>
      <c r="Q1819" s="14" t="s">
        <v>17</v>
      </c>
      <c r="R1819" s="14" t="s">
        <v>17</v>
      </c>
      <c r="S1819" s="14" t="s">
        <v>17</v>
      </c>
      <c r="X1819" s="14" t="s">
        <v>17</v>
      </c>
      <c r="Y1819" s="14" t="s">
        <v>17</v>
      </c>
      <c r="AD1819" s="14" t="s">
        <v>17</v>
      </c>
    </row>
    <row r="1820" spans="1:30" x14ac:dyDescent="0.2">
      <c r="A1820" t="s">
        <v>143</v>
      </c>
      <c r="B1820" t="s">
        <v>128</v>
      </c>
      <c r="C1820" s="155">
        <v>37909</v>
      </c>
      <c r="D1820" s="155">
        <v>38149</v>
      </c>
      <c r="E1820">
        <v>2004</v>
      </c>
      <c r="F1820">
        <v>2</v>
      </c>
      <c r="G1820">
        <v>11</v>
      </c>
      <c r="H1820">
        <v>65.775304878048786</v>
      </c>
      <c r="I1820">
        <v>2.4922440052032471</v>
      </c>
      <c r="J1820" s="14" t="s">
        <v>17</v>
      </c>
      <c r="K1820" s="14" t="s">
        <v>17</v>
      </c>
      <c r="L1820" s="14" t="s">
        <v>17</v>
      </c>
      <c r="M1820" s="14" t="s">
        <v>17</v>
      </c>
      <c r="N1820" s="14" t="s">
        <v>17</v>
      </c>
      <c r="O1820" s="14" t="s">
        <v>17</v>
      </c>
      <c r="P1820" s="14" t="s">
        <v>17</v>
      </c>
      <c r="Q1820" s="14" t="s">
        <v>17</v>
      </c>
      <c r="R1820" s="14" t="s">
        <v>17</v>
      </c>
      <c r="S1820" s="14" t="s">
        <v>17</v>
      </c>
      <c r="X1820" s="14" t="s">
        <v>17</v>
      </c>
      <c r="Y1820" s="14" t="s">
        <v>17</v>
      </c>
      <c r="AD1820" s="14" t="s">
        <v>17</v>
      </c>
    </row>
    <row r="1821" spans="1:30" x14ac:dyDescent="0.2">
      <c r="A1821" t="s">
        <v>143</v>
      </c>
      <c r="B1821" t="s">
        <v>128</v>
      </c>
      <c r="C1821" s="155">
        <v>37909</v>
      </c>
      <c r="D1821" s="155">
        <v>38149</v>
      </c>
      <c r="E1821">
        <v>2004</v>
      </c>
      <c r="F1821">
        <v>2</v>
      </c>
      <c r="G1821">
        <v>12</v>
      </c>
      <c r="H1821">
        <v>69.685670731707333</v>
      </c>
      <c r="I1821">
        <v>2.5477943420410156</v>
      </c>
      <c r="J1821" s="14" t="s">
        <v>17</v>
      </c>
      <c r="K1821" s="14" t="s">
        <v>17</v>
      </c>
      <c r="L1821" s="14" t="s">
        <v>17</v>
      </c>
      <c r="M1821" s="14" t="s">
        <v>17</v>
      </c>
      <c r="N1821" s="14" t="s">
        <v>17</v>
      </c>
      <c r="O1821" s="14" t="s">
        <v>17</v>
      </c>
      <c r="P1821" s="14" t="s">
        <v>17</v>
      </c>
      <c r="Q1821" s="14" t="s">
        <v>17</v>
      </c>
      <c r="R1821" s="14" t="s">
        <v>17</v>
      </c>
      <c r="S1821" s="14" t="s">
        <v>17</v>
      </c>
      <c r="X1821" s="14" t="s">
        <v>17</v>
      </c>
      <c r="Y1821" s="14" t="s">
        <v>17</v>
      </c>
      <c r="AD1821" s="14" t="s">
        <v>17</v>
      </c>
    </row>
    <row r="1822" spans="1:30" x14ac:dyDescent="0.2">
      <c r="A1822" t="s">
        <v>143</v>
      </c>
      <c r="B1822" t="s">
        <v>128</v>
      </c>
      <c r="C1822" s="155">
        <v>37909</v>
      </c>
      <c r="D1822" s="155">
        <v>38149</v>
      </c>
      <c r="E1822">
        <v>2004</v>
      </c>
      <c r="F1822">
        <v>2</v>
      </c>
      <c r="G1822">
        <v>13</v>
      </c>
      <c r="H1822">
        <v>54.837347560975623</v>
      </c>
      <c r="I1822">
        <v>2.8993265628814697</v>
      </c>
      <c r="J1822" s="14" t="s">
        <v>17</v>
      </c>
      <c r="K1822" s="14" t="s">
        <v>17</v>
      </c>
      <c r="L1822" s="14" t="s">
        <v>17</v>
      </c>
      <c r="M1822" s="14" t="s">
        <v>17</v>
      </c>
      <c r="N1822" s="14" t="s">
        <v>17</v>
      </c>
      <c r="O1822" s="14" t="s">
        <v>17</v>
      </c>
      <c r="P1822" s="14" t="s">
        <v>17</v>
      </c>
      <c r="Q1822" s="14" t="s">
        <v>17</v>
      </c>
      <c r="R1822" s="14" t="s">
        <v>17</v>
      </c>
      <c r="S1822" s="14" t="s">
        <v>17</v>
      </c>
      <c r="X1822" s="14" t="s">
        <v>17</v>
      </c>
      <c r="Y1822" s="14" t="s">
        <v>17</v>
      </c>
      <c r="AD1822" s="14" t="s">
        <v>17</v>
      </c>
    </row>
    <row r="1823" spans="1:30" x14ac:dyDescent="0.2">
      <c r="A1823" t="s">
        <v>143</v>
      </c>
      <c r="B1823" t="s">
        <v>128</v>
      </c>
      <c r="C1823" s="155">
        <v>37909</v>
      </c>
      <c r="D1823" s="155">
        <v>38149</v>
      </c>
      <c r="E1823">
        <v>2004</v>
      </c>
      <c r="F1823">
        <v>2</v>
      </c>
      <c r="G1823">
        <v>14</v>
      </c>
      <c r="H1823">
        <v>63.045426829268301</v>
      </c>
      <c r="I1823">
        <v>2.1897103786468506</v>
      </c>
      <c r="J1823" s="14" t="s">
        <v>17</v>
      </c>
      <c r="K1823" s="14" t="s">
        <v>17</v>
      </c>
      <c r="L1823" s="14" t="s">
        <v>17</v>
      </c>
      <c r="M1823" s="14" t="s">
        <v>17</v>
      </c>
      <c r="N1823" s="14" t="s">
        <v>17</v>
      </c>
      <c r="O1823" s="14" t="s">
        <v>17</v>
      </c>
      <c r="P1823" s="14" t="s">
        <v>17</v>
      </c>
      <c r="Q1823" s="14" t="s">
        <v>17</v>
      </c>
      <c r="R1823" s="14" t="s">
        <v>17</v>
      </c>
      <c r="S1823" s="14" t="s">
        <v>17</v>
      </c>
      <c r="X1823" s="14" t="s">
        <v>17</v>
      </c>
      <c r="Y1823" s="14" t="s">
        <v>17</v>
      </c>
      <c r="AD1823" s="14" t="s">
        <v>17</v>
      </c>
    </row>
    <row r="1824" spans="1:30" x14ac:dyDescent="0.2">
      <c r="A1824" t="s">
        <v>143</v>
      </c>
      <c r="B1824" t="s">
        <v>128</v>
      </c>
      <c r="C1824" s="155">
        <v>37909</v>
      </c>
      <c r="D1824" s="155">
        <v>38149</v>
      </c>
      <c r="E1824">
        <v>2004</v>
      </c>
      <c r="F1824">
        <v>3</v>
      </c>
      <c r="G1824">
        <v>1</v>
      </c>
      <c r="H1824">
        <v>23.572865853658538</v>
      </c>
      <c r="I1824">
        <v>2.2561113834381104</v>
      </c>
      <c r="J1824" s="14" t="s">
        <v>17</v>
      </c>
      <c r="K1824" s="14" t="s">
        <v>17</v>
      </c>
      <c r="L1824" s="14" t="s">
        <v>17</v>
      </c>
      <c r="M1824" s="14" t="s">
        <v>17</v>
      </c>
      <c r="N1824" s="14" t="s">
        <v>17</v>
      </c>
      <c r="O1824" s="14" t="s">
        <v>17</v>
      </c>
      <c r="P1824" s="14" t="s">
        <v>17</v>
      </c>
      <c r="Q1824" s="14" t="s">
        <v>17</v>
      </c>
      <c r="R1824" s="14" t="s">
        <v>17</v>
      </c>
      <c r="S1824" s="14" t="s">
        <v>17</v>
      </c>
      <c r="X1824" s="174">
        <v>0.44419108974358973</v>
      </c>
      <c r="Y1824" s="14">
        <v>85</v>
      </c>
      <c r="AD1824" s="14">
        <f t="shared" si="4"/>
        <v>5.2257775263951731E-3</v>
      </c>
    </row>
    <row r="1825" spans="1:30" x14ac:dyDescent="0.2">
      <c r="A1825" t="s">
        <v>143</v>
      </c>
      <c r="B1825" t="s">
        <v>128</v>
      </c>
      <c r="C1825" s="155">
        <v>37909</v>
      </c>
      <c r="D1825" s="155">
        <v>38149</v>
      </c>
      <c r="E1825">
        <v>2004</v>
      </c>
      <c r="F1825">
        <v>3</v>
      </c>
      <c r="G1825">
        <v>2</v>
      </c>
      <c r="H1825">
        <v>20.289634146341466</v>
      </c>
      <c r="I1825">
        <v>2.3387014865875244</v>
      </c>
      <c r="J1825" s="14" t="s">
        <v>17</v>
      </c>
      <c r="K1825" s="14" t="s">
        <v>17</v>
      </c>
      <c r="L1825" s="14" t="s">
        <v>17</v>
      </c>
      <c r="M1825" s="14" t="s">
        <v>17</v>
      </c>
      <c r="N1825" s="14" t="s">
        <v>17</v>
      </c>
      <c r="O1825" s="14" t="s">
        <v>17</v>
      </c>
      <c r="P1825" s="14" t="s">
        <v>17</v>
      </c>
      <c r="Q1825" s="14" t="s">
        <v>17</v>
      </c>
      <c r="R1825" s="14" t="s">
        <v>17</v>
      </c>
      <c r="S1825" s="14" t="s">
        <v>17</v>
      </c>
      <c r="X1825" s="174">
        <v>0.38981925925925925</v>
      </c>
      <c r="Y1825" s="14">
        <v>85</v>
      </c>
      <c r="AD1825" s="14">
        <f t="shared" si="4"/>
        <v>4.5861089324618735E-3</v>
      </c>
    </row>
    <row r="1826" spans="1:30" x14ac:dyDescent="0.2">
      <c r="A1826" t="s">
        <v>143</v>
      </c>
      <c r="B1826" t="s">
        <v>128</v>
      </c>
      <c r="C1826" s="155">
        <v>37909</v>
      </c>
      <c r="D1826" s="155">
        <v>38149</v>
      </c>
      <c r="E1826">
        <v>2004</v>
      </c>
      <c r="F1826">
        <v>3</v>
      </c>
      <c r="G1826">
        <v>3</v>
      </c>
      <c r="H1826">
        <v>34.953506097560982</v>
      </c>
      <c r="I1826">
        <v>2.3095531463623047</v>
      </c>
      <c r="J1826" s="14" t="s">
        <v>17</v>
      </c>
      <c r="K1826" s="14" t="s">
        <v>17</v>
      </c>
      <c r="L1826" s="14" t="s">
        <v>17</v>
      </c>
      <c r="M1826" s="14" t="s">
        <v>17</v>
      </c>
      <c r="N1826" s="14" t="s">
        <v>17</v>
      </c>
      <c r="O1826" s="14" t="s">
        <v>17</v>
      </c>
      <c r="P1826" s="14" t="s">
        <v>17</v>
      </c>
      <c r="Q1826" s="14" t="s">
        <v>17</v>
      </c>
      <c r="R1826" s="14" t="s">
        <v>17</v>
      </c>
      <c r="S1826" s="14" t="s">
        <v>17</v>
      </c>
      <c r="X1826" s="174">
        <v>0.82346994047619049</v>
      </c>
      <c r="Y1826" s="14">
        <v>85</v>
      </c>
      <c r="AD1826" s="14">
        <f t="shared" si="4"/>
        <v>9.6878816526610647E-3</v>
      </c>
    </row>
    <row r="1827" spans="1:30" x14ac:dyDescent="0.2">
      <c r="A1827" t="s">
        <v>143</v>
      </c>
      <c r="B1827" t="s">
        <v>128</v>
      </c>
      <c r="C1827" s="155">
        <v>37909</v>
      </c>
      <c r="D1827" s="155">
        <v>38149</v>
      </c>
      <c r="E1827">
        <v>2004</v>
      </c>
      <c r="F1827">
        <v>3</v>
      </c>
      <c r="G1827">
        <v>4</v>
      </c>
      <c r="H1827">
        <v>41.888871951219521</v>
      </c>
      <c r="I1827">
        <v>2.0720500946044922</v>
      </c>
      <c r="J1827" s="14" t="s">
        <v>17</v>
      </c>
      <c r="K1827" s="14" t="s">
        <v>17</v>
      </c>
      <c r="L1827" s="14" t="s">
        <v>17</v>
      </c>
      <c r="M1827" s="14" t="s">
        <v>17</v>
      </c>
      <c r="N1827" s="14" t="s">
        <v>17</v>
      </c>
      <c r="O1827" s="14" t="s">
        <v>17</v>
      </c>
      <c r="P1827" s="14" t="s">
        <v>17</v>
      </c>
      <c r="Q1827" s="14" t="s">
        <v>17</v>
      </c>
      <c r="R1827" s="14" t="s">
        <v>17</v>
      </c>
      <c r="S1827" s="14" t="s">
        <v>17</v>
      </c>
      <c r="X1827" s="174">
        <v>0.6555509259259259</v>
      </c>
      <c r="Y1827" s="14">
        <v>85</v>
      </c>
      <c r="AD1827" s="14">
        <f t="shared" si="4"/>
        <v>7.7123638344226576E-3</v>
      </c>
    </row>
    <row r="1828" spans="1:30" x14ac:dyDescent="0.2">
      <c r="A1828" t="s">
        <v>143</v>
      </c>
      <c r="B1828" t="s">
        <v>128</v>
      </c>
      <c r="C1828" s="155">
        <v>37909</v>
      </c>
      <c r="D1828" s="155">
        <v>38149</v>
      </c>
      <c r="E1828">
        <v>2004</v>
      </c>
      <c r="F1828">
        <v>3</v>
      </c>
      <c r="G1828">
        <v>5</v>
      </c>
      <c r="H1828">
        <v>58.139024390243911</v>
      </c>
      <c r="I1828">
        <v>2.2513236999511719</v>
      </c>
      <c r="J1828" s="14" t="s">
        <v>17</v>
      </c>
      <c r="K1828" s="14" t="s">
        <v>17</v>
      </c>
      <c r="L1828" s="14" t="s">
        <v>17</v>
      </c>
      <c r="M1828" s="14" t="s">
        <v>17</v>
      </c>
      <c r="N1828" s="14" t="s">
        <v>17</v>
      </c>
      <c r="O1828" s="14" t="s">
        <v>17</v>
      </c>
      <c r="P1828" s="14" t="s">
        <v>17</v>
      </c>
      <c r="Q1828" s="14" t="s">
        <v>17</v>
      </c>
      <c r="R1828" s="14" t="s">
        <v>17</v>
      </c>
      <c r="S1828" s="14" t="s">
        <v>17</v>
      </c>
      <c r="X1828" s="174">
        <v>0.75277365079365077</v>
      </c>
      <c r="Y1828" s="14">
        <v>85</v>
      </c>
      <c r="AD1828" s="14">
        <f t="shared" si="4"/>
        <v>8.8561605975723615E-3</v>
      </c>
    </row>
    <row r="1829" spans="1:30" x14ac:dyDescent="0.2">
      <c r="A1829" t="s">
        <v>143</v>
      </c>
      <c r="B1829" t="s">
        <v>128</v>
      </c>
      <c r="C1829" s="155">
        <v>37909</v>
      </c>
      <c r="D1829" s="155">
        <v>38149</v>
      </c>
      <c r="E1829">
        <v>2004</v>
      </c>
      <c r="F1829">
        <v>3</v>
      </c>
      <c r="G1829">
        <v>6</v>
      </c>
      <c r="H1829">
        <v>63.266768292682926</v>
      </c>
      <c r="I1829">
        <v>2.315178394317627</v>
      </c>
      <c r="J1829" s="14" t="s">
        <v>17</v>
      </c>
      <c r="K1829" s="14" t="s">
        <v>17</v>
      </c>
      <c r="L1829" s="14" t="s">
        <v>17</v>
      </c>
      <c r="M1829" s="14" t="s">
        <v>17</v>
      </c>
      <c r="N1829" s="14" t="s">
        <v>17</v>
      </c>
      <c r="O1829" s="14" t="s">
        <v>17</v>
      </c>
      <c r="P1829" s="14" t="s">
        <v>17</v>
      </c>
      <c r="Q1829" s="14" t="s">
        <v>17</v>
      </c>
      <c r="R1829" s="14" t="s">
        <v>17</v>
      </c>
      <c r="S1829" s="14" t="s">
        <v>17</v>
      </c>
      <c r="X1829" s="174">
        <v>0.66846755952380965</v>
      </c>
      <c r="Y1829" s="14">
        <v>85</v>
      </c>
      <c r="AD1829" s="14">
        <f t="shared" si="4"/>
        <v>7.864324229691879E-3</v>
      </c>
    </row>
    <row r="1830" spans="1:30" x14ac:dyDescent="0.2">
      <c r="A1830" t="s">
        <v>143</v>
      </c>
      <c r="B1830" t="s">
        <v>128</v>
      </c>
      <c r="C1830" s="155">
        <v>37909</v>
      </c>
      <c r="D1830" s="155">
        <v>38149</v>
      </c>
      <c r="E1830">
        <v>2004</v>
      </c>
      <c r="F1830">
        <v>3</v>
      </c>
      <c r="G1830">
        <v>7</v>
      </c>
      <c r="H1830">
        <v>61.3484756097561</v>
      </c>
      <c r="I1830">
        <v>2.7378814220428467</v>
      </c>
      <c r="J1830" s="14" t="s">
        <v>17</v>
      </c>
      <c r="K1830" s="14" t="s">
        <v>17</v>
      </c>
      <c r="L1830" s="14" t="s">
        <v>17</v>
      </c>
      <c r="M1830" s="14" t="s">
        <v>17</v>
      </c>
      <c r="N1830" s="14" t="s">
        <v>17</v>
      </c>
      <c r="O1830" s="14" t="s">
        <v>17</v>
      </c>
      <c r="P1830" s="14" t="s">
        <v>17</v>
      </c>
      <c r="Q1830" s="14" t="s">
        <v>17</v>
      </c>
      <c r="R1830" s="14" t="s">
        <v>17</v>
      </c>
      <c r="S1830" s="14" t="s">
        <v>17</v>
      </c>
      <c r="X1830" s="174">
        <v>0.76474540975364513</v>
      </c>
      <c r="Y1830" s="14">
        <v>85</v>
      </c>
      <c r="AD1830" s="14">
        <f t="shared" si="4"/>
        <v>8.9970048206311198E-3</v>
      </c>
    </row>
    <row r="1831" spans="1:30" x14ac:dyDescent="0.2">
      <c r="A1831" t="s">
        <v>143</v>
      </c>
      <c r="B1831" t="s">
        <v>128</v>
      </c>
      <c r="C1831" s="155">
        <v>37909</v>
      </c>
      <c r="D1831" s="155">
        <v>38149</v>
      </c>
      <c r="E1831">
        <v>2004</v>
      </c>
      <c r="F1831">
        <v>3</v>
      </c>
      <c r="G1831">
        <v>8</v>
      </c>
      <c r="H1831">
        <v>59.78064024390244</v>
      </c>
      <c r="I1831">
        <v>2.2456626892089844</v>
      </c>
      <c r="J1831" s="14" t="s">
        <v>17</v>
      </c>
      <c r="K1831" s="14" t="s">
        <v>17</v>
      </c>
      <c r="L1831" s="14" t="s">
        <v>17</v>
      </c>
      <c r="M1831" s="14" t="s">
        <v>17</v>
      </c>
      <c r="N1831" s="14" t="s">
        <v>17</v>
      </c>
      <c r="O1831" s="14" t="s">
        <v>17</v>
      </c>
      <c r="P1831" s="14" t="s">
        <v>17</v>
      </c>
      <c r="Q1831" s="14" t="s">
        <v>17</v>
      </c>
      <c r="R1831" s="14" t="s">
        <v>17</v>
      </c>
      <c r="S1831" s="14" t="s">
        <v>17</v>
      </c>
      <c r="X1831" s="14" t="s">
        <v>17</v>
      </c>
      <c r="Y1831" s="14" t="s">
        <v>17</v>
      </c>
      <c r="AD1831" s="14" t="s">
        <v>17</v>
      </c>
    </row>
    <row r="1832" spans="1:30" x14ac:dyDescent="0.2">
      <c r="A1832" t="s">
        <v>143</v>
      </c>
      <c r="B1832" t="s">
        <v>128</v>
      </c>
      <c r="C1832" s="155">
        <v>37909</v>
      </c>
      <c r="D1832" s="155">
        <v>38149</v>
      </c>
      <c r="E1832">
        <v>2004</v>
      </c>
      <c r="F1832">
        <v>3</v>
      </c>
      <c r="G1832">
        <v>9</v>
      </c>
      <c r="H1832">
        <v>56.11006097560977</v>
      </c>
      <c r="I1832">
        <v>2.4306418895721436</v>
      </c>
      <c r="J1832" s="14" t="s">
        <v>17</v>
      </c>
      <c r="K1832" s="14" t="s">
        <v>17</v>
      </c>
      <c r="L1832" s="14" t="s">
        <v>17</v>
      </c>
      <c r="M1832" s="14" t="s">
        <v>17</v>
      </c>
      <c r="N1832" s="14" t="s">
        <v>17</v>
      </c>
      <c r="O1832" s="14" t="s">
        <v>17</v>
      </c>
      <c r="P1832" s="14" t="s">
        <v>17</v>
      </c>
      <c r="Q1832" s="14" t="s">
        <v>17</v>
      </c>
      <c r="R1832" s="14" t="s">
        <v>17</v>
      </c>
      <c r="S1832" s="14" t="s">
        <v>17</v>
      </c>
      <c r="X1832" s="14" t="s">
        <v>17</v>
      </c>
      <c r="Y1832" s="14" t="s">
        <v>17</v>
      </c>
      <c r="AD1832" s="14" t="s">
        <v>17</v>
      </c>
    </row>
    <row r="1833" spans="1:30" x14ac:dyDescent="0.2">
      <c r="A1833" t="s">
        <v>143</v>
      </c>
      <c r="B1833" t="s">
        <v>128</v>
      </c>
      <c r="C1833" s="155">
        <v>37909</v>
      </c>
      <c r="D1833" s="155">
        <v>38149</v>
      </c>
      <c r="E1833">
        <v>2004</v>
      </c>
      <c r="F1833">
        <v>3</v>
      </c>
      <c r="G1833">
        <v>10</v>
      </c>
      <c r="H1833">
        <v>58.175914634146345</v>
      </c>
      <c r="I1833">
        <v>2.2660312652587891</v>
      </c>
      <c r="J1833" s="14" t="s">
        <v>17</v>
      </c>
      <c r="K1833" s="14" t="s">
        <v>17</v>
      </c>
      <c r="L1833" s="14" t="s">
        <v>17</v>
      </c>
      <c r="M1833" s="14" t="s">
        <v>17</v>
      </c>
      <c r="N1833" s="14" t="s">
        <v>17</v>
      </c>
      <c r="O1833" s="14" t="s">
        <v>17</v>
      </c>
      <c r="P1833" s="14" t="s">
        <v>17</v>
      </c>
      <c r="Q1833" s="14" t="s">
        <v>17</v>
      </c>
      <c r="R1833" s="14" t="s">
        <v>17</v>
      </c>
      <c r="S1833" s="14" t="s">
        <v>17</v>
      </c>
      <c r="X1833" s="14" t="s">
        <v>17</v>
      </c>
      <c r="Y1833" s="14" t="s">
        <v>17</v>
      </c>
      <c r="AD1833" s="14" t="s">
        <v>17</v>
      </c>
    </row>
    <row r="1834" spans="1:30" x14ac:dyDescent="0.2">
      <c r="A1834" t="s">
        <v>143</v>
      </c>
      <c r="B1834" t="s">
        <v>128</v>
      </c>
      <c r="C1834" s="155">
        <v>37909</v>
      </c>
      <c r="D1834" s="155">
        <v>38149</v>
      </c>
      <c r="E1834">
        <v>2004</v>
      </c>
      <c r="F1834">
        <v>3</v>
      </c>
      <c r="G1834">
        <v>11</v>
      </c>
      <c r="H1834">
        <v>71.382621951219534</v>
      </c>
      <c r="I1834">
        <v>2.5456595420837402</v>
      </c>
      <c r="J1834" s="14" t="s">
        <v>17</v>
      </c>
      <c r="K1834" s="14" t="s">
        <v>17</v>
      </c>
      <c r="L1834" s="14" t="s">
        <v>17</v>
      </c>
      <c r="M1834" s="14" t="s">
        <v>17</v>
      </c>
      <c r="N1834" s="14" t="s">
        <v>17</v>
      </c>
      <c r="O1834" s="14" t="s">
        <v>17</v>
      </c>
      <c r="P1834" s="14" t="s">
        <v>17</v>
      </c>
      <c r="Q1834" s="14" t="s">
        <v>17</v>
      </c>
      <c r="R1834" s="14" t="s">
        <v>17</v>
      </c>
      <c r="S1834" s="14" t="s">
        <v>17</v>
      </c>
      <c r="X1834" s="14" t="s">
        <v>17</v>
      </c>
      <c r="Y1834" s="14" t="s">
        <v>17</v>
      </c>
      <c r="AD1834" s="14" t="s">
        <v>17</v>
      </c>
    </row>
    <row r="1835" spans="1:30" x14ac:dyDescent="0.2">
      <c r="A1835" t="s">
        <v>143</v>
      </c>
      <c r="B1835" t="s">
        <v>128</v>
      </c>
      <c r="C1835" s="155">
        <v>37909</v>
      </c>
      <c r="D1835" s="155">
        <v>38149</v>
      </c>
      <c r="E1835">
        <v>2004</v>
      </c>
      <c r="F1835">
        <v>3</v>
      </c>
      <c r="G1835">
        <v>12</v>
      </c>
      <c r="H1835">
        <v>62.658079268292688</v>
      </c>
      <c r="I1835">
        <v>2.494687557220459</v>
      </c>
      <c r="J1835" s="14" t="s">
        <v>17</v>
      </c>
      <c r="K1835" s="14" t="s">
        <v>17</v>
      </c>
      <c r="L1835" s="14" t="s">
        <v>17</v>
      </c>
      <c r="M1835" s="14" t="s">
        <v>17</v>
      </c>
      <c r="N1835" s="14" t="s">
        <v>17</v>
      </c>
      <c r="O1835" s="14" t="s">
        <v>17</v>
      </c>
      <c r="P1835" s="14" t="s">
        <v>17</v>
      </c>
      <c r="Q1835" s="14" t="s">
        <v>17</v>
      </c>
      <c r="R1835" s="14" t="s">
        <v>17</v>
      </c>
      <c r="S1835" s="14" t="s">
        <v>17</v>
      </c>
      <c r="X1835" s="14" t="s">
        <v>17</v>
      </c>
      <c r="Y1835" s="14" t="s">
        <v>17</v>
      </c>
      <c r="AD1835" s="14" t="s">
        <v>17</v>
      </c>
    </row>
    <row r="1836" spans="1:30" x14ac:dyDescent="0.2">
      <c r="A1836" t="s">
        <v>143</v>
      </c>
      <c r="B1836" t="s">
        <v>128</v>
      </c>
      <c r="C1836" s="155">
        <v>37909</v>
      </c>
      <c r="D1836" s="155">
        <v>38149</v>
      </c>
      <c r="E1836">
        <v>2004</v>
      </c>
      <c r="F1836">
        <v>3</v>
      </c>
      <c r="G1836">
        <v>13</v>
      </c>
      <c r="H1836">
        <v>47.367073170731715</v>
      </c>
      <c r="I1836">
        <v>3.319063663482666</v>
      </c>
      <c r="J1836" s="14" t="s">
        <v>17</v>
      </c>
      <c r="K1836" s="14" t="s">
        <v>17</v>
      </c>
      <c r="L1836" s="14" t="s">
        <v>17</v>
      </c>
      <c r="M1836" s="14" t="s">
        <v>17</v>
      </c>
      <c r="N1836" s="14" t="s">
        <v>17</v>
      </c>
      <c r="O1836" s="14" t="s">
        <v>17</v>
      </c>
      <c r="P1836" s="14" t="s">
        <v>17</v>
      </c>
      <c r="Q1836" s="14" t="s">
        <v>17</v>
      </c>
      <c r="R1836" s="14" t="s">
        <v>17</v>
      </c>
      <c r="S1836" s="14" t="s">
        <v>17</v>
      </c>
      <c r="X1836" s="14" t="s">
        <v>17</v>
      </c>
      <c r="Y1836" s="14" t="s">
        <v>17</v>
      </c>
      <c r="AD1836" s="14" t="s">
        <v>17</v>
      </c>
    </row>
    <row r="1837" spans="1:30" x14ac:dyDescent="0.2">
      <c r="A1837" t="s">
        <v>143</v>
      </c>
      <c r="B1837" t="s">
        <v>128</v>
      </c>
      <c r="C1837" s="155">
        <v>37909</v>
      </c>
      <c r="D1837" s="155">
        <v>38149</v>
      </c>
      <c r="E1837">
        <v>2004</v>
      </c>
      <c r="F1837">
        <v>3</v>
      </c>
      <c r="G1837">
        <v>14</v>
      </c>
      <c r="H1837">
        <v>65.609298780487819</v>
      </c>
      <c r="I1837">
        <v>2.3688125610351562</v>
      </c>
      <c r="J1837" s="14" t="s">
        <v>17</v>
      </c>
      <c r="K1837" s="14" t="s">
        <v>17</v>
      </c>
      <c r="L1837" s="14" t="s">
        <v>17</v>
      </c>
      <c r="M1837" s="14" t="s">
        <v>17</v>
      </c>
      <c r="N1837" s="14" t="s">
        <v>17</v>
      </c>
      <c r="O1837" s="14" t="s">
        <v>17</v>
      </c>
      <c r="P1837" s="14" t="s">
        <v>17</v>
      </c>
      <c r="Q1837" s="14" t="s">
        <v>17</v>
      </c>
      <c r="R1837" s="14" t="s">
        <v>17</v>
      </c>
      <c r="S1837" s="14" t="s">
        <v>17</v>
      </c>
      <c r="X1837" s="14" t="s">
        <v>17</v>
      </c>
      <c r="Y1837" s="14" t="s">
        <v>17</v>
      </c>
      <c r="AD1837" s="14" t="s">
        <v>17</v>
      </c>
    </row>
    <row r="1838" spans="1:30" x14ac:dyDescent="0.2">
      <c r="A1838" t="s">
        <v>143</v>
      </c>
      <c r="B1838" t="s">
        <v>128</v>
      </c>
      <c r="C1838" s="155">
        <v>37909</v>
      </c>
      <c r="D1838" s="155">
        <v>38149</v>
      </c>
      <c r="E1838">
        <v>2004</v>
      </c>
      <c r="F1838">
        <v>4</v>
      </c>
      <c r="G1838">
        <v>1</v>
      </c>
      <c r="H1838">
        <v>30.342225609756103</v>
      </c>
      <c r="I1838">
        <v>2.236797571182251</v>
      </c>
      <c r="J1838" s="14" t="s">
        <v>17</v>
      </c>
      <c r="K1838" s="14" t="s">
        <v>17</v>
      </c>
      <c r="L1838" s="14" t="s">
        <v>17</v>
      </c>
      <c r="M1838" s="14" t="s">
        <v>17</v>
      </c>
      <c r="N1838" s="14" t="s">
        <v>17</v>
      </c>
      <c r="O1838" s="14" t="s">
        <v>17</v>
      </c>
      <c r="P1838" s="14" t="s">
        <v>17</v>
      </c>
      <c r="Q1838" s="14" t="s">
        <v>17</v>
      </c>
      <c r="R1838" s="14" t="s">
        <v>17</v>
      </c>
      <c r="S1838" s="14" t="s">
        <v>17</v>
      </c>
      <c r="X1838" s="174">
        <v>0.51151794871794865</v>
      </c>
      <c r="Y1838" s="14">
        <v>85</v>
      </c>
      <c r="AD1838" s="14">
        <f t="shared" ref="AD1838:AD1900" si="5">X1838/Y1838</f>
        <v>6.0178582202111601E-3</v>
      </c>
    </row>
    <row r="1839" spans="1:30" x14ac:dyDescent="0.2">
      <c r="A1839" t="s">
        <v>143</v>
      </c>
      <c r="B1839" t="s">
        <v>128</v>
      </c>
      <c r="C1839" s="155">
        <v>37909</v>
      </c>
      <c r="D1839" s="155">
        <v>38149</v>
      </c>
      <c r="E1839">
        <v>2004</v>
      </c>
      <c r="F1839">
        <v>4</v>
      </c>
      <c r="G1839">
        <v>2</v>
      </c>
      <c r="H1839">
        <v>23.92332317073171</v>
      </c>
      <c r="I1839">
        <v>2.3691525459289551</v>
      </c>
      <c r="J1839" s="14" t="s">
        <v>17</v>
      </c>
      <c r="K1839" s="14" t="s">
        <v>17</v>
      </c>
      <c r="L1839" s="14" t="s">
        <v>17</v>
      </c>
      <c r="M1839" s="14" t="s">
        <v>17</v>
      </c>
      <c r="N1839" s="14" t="s">
        <v>17</v>
      </c>
      <c r="O1839" s="14" t="s">
        <v>17</v>
      </c>
      <c r="P1839" s="14" t="s">
        <v>17</v>
      </c>
      <c r="Q1839" s="14" t="s">
        <v>17</v>
      </c>
      <c r="R1839" s="14" t="s">
        <v>17</v>
      </c>
      <c r="S1839" s="14" t="s">
        <v>17</v>
      </c>
      <c r="X1839" s="174">
        <v>0.80696152777777774</v>
      </c>
      <c r="Y1839" s="14">
        <v>85</v>
      </c>
      <c r="AD1839" s="14">
        <f t="shared" si="5"/>
        <v>9.4936650326797375E-3</v>
      </c>
    </row>
    <row r="1840" spans="1:30" x14ac:dyDescent="0.2">
      <c r="A1840" t="s">
        <v>143</v>
      </c>
      <c r="B1840" t="s">
        <v>128</v>
      </c>
      <c r="C1840" s="155">
        <v>37909</v>
      </c>
      <c r="D1840" s="155">
        <v>38149</v>
      </c>
      <c r="E1840">
        <v>2004</v>
      </c>
      <c r="F1840">
        <v>4</v>
      </c>
      <c r="G1840">
        <v>3</v>
      </c>
      <c r="H1840">
        <v>30.877134146341465</v>
      </c>
      <c r="I1840">
        <v>2.1957361698150635</v>
      </c>
      <c r="J1840" s="14" t="s">
        <v>17</v>
      </c>
      <c r="K1840" s="14" t="s">
        <v>17</v>
      </c>
      <c r="L1840" s="14" t="s">
        <v>17</v>
      </c>
      <c r="M1840" s="14" t="s">
        <v>17</v>
      </c>
      <c r="N1840" s="14" t="s">
        <v>17</v>
      </c>
      <c r="O1840" s="14" t="s">
        <v>17</v>
      </c>
      <c r="P1840" s="14" t="s">
        <v>17</v>
      </c>
      <c r="Q1840" s="14" t="s">
        <v>17</v>
      </c>
      <c r="R1840" s="14" t="s">
        <v>17</v>
      </c>
      <c r="S1840" s="14" t="s">
        <v>17</v>
      </c>
      <c r="X1840" s="174">
        <v>0.68398998778998787</v>
      </c>
      <c r="Y1840" s="14">
        <v>85</v>
      </c>
      <c r="AD1840" s="14">
        <f t="shared" si="5"/>
        <v>8.0469410328233865E-3</v>
      </c>
    </row>
    <row r="1841" spans="1:30" x14ac:dyDescent="0.2">
      <c r="A1841" t="s">
        <v>143</v>
      </c>
      <c r="B1841" t="s">
        <v>128</v>
      </c>
      <c r="C1841" s="155">
        <v>37909</v>
      </c>
      <c r="D1841" s="155">
        <v>38149</v>
      </c>
      <c r="E1841">
        <v>2004</v>
      </c>
      <c r="F1841">
        <v>4</v>
      </c>
      <c r="G1841">
        <v>4</v>
      </c>
      <c r="H1841">
        <v>37.166920731707329</v>
      </c>
      <c r="I1841">
        <v>2.0159943103790283</v>
      </c>
      <c r="J1841" s="14" t="s">
        <v>17</v>
      </c>
      <c r="K1841" s="14" t="s">
        <v>17</v>
      </c>
      <c r="L1841" s="14" t="s">
        <v>17</v>
      </c>
      <c r="M1841" s="14" t="s">
        <v>17</v>
      </c>
      <c r="N1841" s="14" t="s">
        <v>17</v>
      </c>
      <c r="O1841" s="14" t="s">
        <v>17</v>
      </c>
      <c r="P1841" s="14" t="s">
        <v>17</v>
      </c>
      <c r="Q1841" s="14" t="s">
        <v>17</v>
      </c>
      <c r="R1841" s="14" t="s">
        <v>17</v>
      </c>
      <c r="S1841" s="14" t="s">
        <v>17</v>
      </c>
      <c r="X1841" s="174">
        <v>0.52038967320261442</v>
      </c>
      <c r="Y1841" s="14">
        <v>85</v>
      </c>
      <c r="AD1841" s="14">
        <f t="shared" si="5"/>
        <v>6.1222314494425228E-3</v>
      </c>
    </row>
    <row r="1842" spans="1:30" x14ac:dyDescent="0.2">
      <c r="A1842" t="s">
        <v>143</v>
      </c>
      <c r="B1842" t="s">
        <v>128</v>
      </c>
      <c r="C1842" s="155">
        <v>37909</v>
      </c>
      <c r="D1842" s="155">
        <v>38149</v>
      </c>
      <c r="E1842">
        <v>2004</v>
      </c>
      <c r="F1842">
        <v>4</v>
      </c>
      <c r="G1842">
        <v>5</v>
      </c>
      <c r="H1842">
        <v>60.592225609756106</v>
      </c>
      <c r="I1842">
        <v>2.6375637054443359</v>
      </c>
      <c r="J1842" s="14" t="s">
        <v>17</v>
      </c>
      <c r="K1842" s="14" t="s">
        <v>17</v>
      </c>
      <c r="L1842" s="14" t="s">
        <v>17</v>
      </c>
      <c r="M1842" s="14" t="s">
        <v>17</v>
      </c>
      <c r="N1842" s="14" t="s">
        <v>17</v>
      </c>
      <c r="O1842" s="14" t="s">
        <v>17</v>
      </c>
      <c r="P1842" s="14" t="s">
        <v>17</v>
      </c>
      <c r="Q1842" s="14" t="s">
        <v>17</v>
      </c>
      <c r="R1842" s="14" t="s">
        <v>17</v>
      </c>
      <c r="S1842" s="14" t="s">
        <v>17</v>
      </c>
      <c r="X1842" s="174">
        <v>0.81581638888888885</v>
      </c>
      <c r="Y1842" s="14">
        <v>85</v>
      </c>
      <c r="AD1842" s="14">
        <f t="shared" si="5"/>
        <v>9.5978398692810451E-3</v>
      </c>
    </row>
    <row r="1843" spans="1:30" x14ac:dyDescent="0.2">
      <c r="A1843" t="s">
        <v>143</v>
      </c>
      <c r="B1843" t="s">
        <v>128</v>
      </c>
      <c r="C1843" s="155">
        <v>37909</v>
      </c>
      <c r="D1843" s="155">
        <v>38149</v>
      </c>
      <c r="E1843">
        <v>2004</v>
      </c>
      <c r="F1843">
        <v>4</v>
      </c>
      <c r="G1843">
        <v>6</v>
      </c>
      <c r="H1843">
        <v>51.240548780487813</v>
      </c>
      <c r="I1843">
        <v>2.8225514888763428</v>
      </c>
      <c r="J1843" s="14" t="s">
        <v>17</v>
      </c>
      <c r="K1843" s="14" t="s">
        <v>17</v>
      </c>
      <c r="L1843" s="14" t="s">
        <v>17</v>
      </c>
      <c r="M1843" s="14" t="s">
        <v>17</v>
      </c>
      <c r="N1843" s="14" t="s">
        <v>17</v>
      </c>
      <c r="O1843" s="14" t="s">
        <v>17</v>
      </c>
      <c r="P1843" s="14" t="s">
        <v>17</v>
      </c>
      <c r="Q1843" s="14" t="s">
        <v>17</v>
      </c>
      <c r="R1843" s="14" t="s">
        <v>17</v>
      </c>
      <c r="S1843" s="14" t="s">
        <v>17</v>
      </c>
      <c r="X1843" s="174">
        <v>0.74888731209150317</v>
      </c>
      <c r="Y1843" s="14">
        <v>85</v>
      </c>
      <c r="AD1843" s="14">
        <f t="shared" si="5"/>
        <v>8.8104389657823901E-3</v>
      </c>
    </row>
    <row r="1844" spans="1:30" x14ac:dyDescent="0.2">
      <c r="A1844" t="s">
        <v>143</v>
      </c>
      <c r="B1844" t="s">
        <v>128</v>
      </c>
      <c r="C1844" s="155">
        <v>37909</v>
      </c>
      <c r="D1844" s="155">
        <v>38149</v>
      </c>
      <c r="E1844">
        <v>2004</v>
      </c>
      <c r="F1844">
        <v>4</v>
      </c>
      <c r="G1844">
        <v>7</v>
      </c>
      <c r="H1844">
        <v>57.751676829268298</v>
      </c>
      <c r="I1844">
        <v>2.9987106323242187</v>
      </c>
      <c r="J1844" s="14" t="s">
        <v>17</v>
      </c>
      <c r="K1844" s="14" t="s">
        <v>17</v>
      </c>
      <c r="L1844" s="14" t="s">
        <v>17</v>
      </c>
      <c r="M1844" s="14" t="s">
        <v>17</v>
      </c>
      <c r="N1844" s="14" t="s">
        <v>17</v>
      </c>
      <c r="O1844" s="14" t="s">
        <v>17</v>
      </c>
      <c r="P1844" s="14" t="s">
        <v>17</v>
      </c>
      <c r="Q1844" s="14" t="s">
        <v>17</v>
      </c>
      <c r="R1844" s="14" t="s">
        <v>17</v>
      </c>
      <c r="S1844" s="14" t="s">
        <v>17</v>
      </c>
      <c r="X1844" s="174">
        <v>0.56409941448801748</v>
      </c>
      <c r="Y1844" s="14">
        <v>85</v>
      </c>
      <c r="AD1844" s="14">
        <f t="shared" si="5"/>
        <v>6.6364636998590288E-3</v>
      </c>
    </row>
    <row r="1845" spans="1:30" x14ac:dyDescent="0.2">
      <c r="A1845" t="s">
        <v>143</v>
      </c>
      <c r="B1845" t="s">
        <v>128</v>
      </c>
      <c r="C1845" s="155">
        <v>37909</v>
      </c>
      <c r="D1845" s="155">
        <v>38149</v>
      </c>
      <c r="E1845">
        <v>2004</v>
      </c>
      <c r="F1845">
        <v>4</v>
      </c>
      <c r="G1845">
        <v>8</v>
      </c>
      <c r="H1845">
        <v>61.293140243902442</v>
      </c>
      <c r="I1845">
        <v>1.9668625593185425</v>
      </c>
      <c r="J1845" s="14" t="s">
        <v>17</v>
      </c>
      <c r="K1845" s="14" t="s">
        <v>17</v>
      </c>
      <c r="L1845" s="14" t="s">
        <v>17</v>
      </c>
      <c r="M1845" s="14" t="s">
        <v>17</v>
      </c>
      <c r="N1845" s="14" t="s">
        <v>17</v>
      </c>
      <c r="O1845" s="14" t="s">
        <v>17</v>
      </c>
      <c r="P1845" s="14" t="s">
        <v>17</v>
      </c>
      <c r="Q1845" s="14" t="s">
        <v>17</v>
      </c>
      <c r="R1845" s="14" t="s">
        <v>17</v>
      </c>
      <c r="S1845" s="14" t="s">
        <v>17</v>
      </c>
      <c r="X1845" s="14" t="s">
        <v>17</v>
      </c>
      <c r="Y1845" s="14" t="s">
        <v>17</v>
      </c>
      <c r="AD1845" s="14" t="s">
        <v>17</v>
      </c>
    </row>
    <row r="1846" spans="1:30" x14ac:dyDescent="0.2">
      <c r="A1846" t="s">
        <v>143</v>
      </c>
      <c r="B1846" t="s">
        <v>128</v>
      </c>
      <c r="C1846" s="155">
        <v>37909</v>
      </c>
      <c r="D1846" s="155">
        <v>38149</v>
      </c>
      <c r="E1846">
        <v>2004</v>
      </c>
      <c r="F1846">
        <v>4</v>
      </c>
      <c r="G1846">
        <v>9</v>
      </c>
      <c r="H1846">
        <v>58.969054878048787</v>
      </c>
      <c r="I1846">
        <v>2.131169319152832</v>
      </c>
      <c r="J1846" s="14" t="s">
        <v>17</v>
      </c>
      <c r="K1846" s="14" t="s">
        <v>17</v>
      </c>
      <c r="L1846" s="14" t="s">
        <v>17</v>
      </c>
      <c r="M1846" s="14" t="s">
        <v>17</v>
      </c>
      <c r="N1846" s="14" t="s">
        <v>17</v>
      </c>
      <c r="O1846" s="14" t="s">
        <v>17</v>
      </c>
      <c r="P1846" s="14" t="s">
        <v>17</v>
      </c>
      <c r="Q1846" s="14" t="s">
        <v>17</v>
      </c>
      <c r="R1846" s="14" t="s">
        <v>17</v>
      </c>
      <c r="S1846" s="14" t="s">
        <v>17</v>
      </c>
      <c r="X1846" s="14" t="s">
        <v>17</v>
      </c>
      <c r="Y1846" s="14" t="s">
        <v>17</v>
      </c>
      <c r="AD1846" s="14" t="s">
        <v>17</v>
      </c>
    </row>
    <row r="1847" spans="1:30" x14ac:dyDescent="0.2">
      <c r="A1847" t="s">
        <v>143</v>
      </c>
      <c r="B1847" t="s">
        <v>128</v>
      </c>
      <c r="C1847" s="155">
        <v>37909</v>
      </c>
      <c r="D1847" s="155">
        <v>38149</v>
      </c>
      <c r="E1847">
        <v>2004</v>
      </c>
      <c r="F1847">
        <v>4</v>
      </c>
      <c r="G1847">
        <v>10</v>
      </c>
      <c r="H1847">
        <v>63.082317073170749</v>
      </c>
      <c r="I1847">
        <v>2.5022091865539551</v>
      </c>
      <c r="J1847" s="14" t="s">
        <v>17</v>
      </c>
      <c r="K1847" s="14" t="s">
        <v>17</v>
      </c>
      <c r="L1847" s="14" t="s">
        <v>17</v>
      </c>
      <c r="M1847" s="14" t="s">
        <v>17</v>
      </c>
      <c r="N1847" s="14" t="s">
        <v>17</v>
      </c>
      <c r="O1847" s="14" t="s">
        <v>17</v>
      </c>
      <c r="P1847" s="14" t="s">
        <v>17</v>
      </c>
      <c r="Q1847" s="14" t="s">
        <v>17</v>
      </c>
      <c r="R1847" s="14" t="s">
        <v>17</v>
      </c>
      <c r="S1847" s="14" t="s">
        <v>17</v>
      </c>
      <c r="X1847" s="14" t="s">
        <v>17</v>
      </c>
      <c r="Y1847" s="14" t="s">
        <v>17</v>
      </c>
      <c r="AD1847" s="14" t="s">
        <v>17</v>
      </c>
    </row>
    <row r="1848" spans="1:30" x14ac:dyDescent="0.2">
      <c r="A1848" t="s">
        <v>143</v>
      </c>
      <c r="B1848" t="s">
        <v>128</v>
      </c>
      <c r="C1848" s="155">
        <v>37909</v>
      </c>
      <c r="D1848" s="155">
        <v>38149</v>
      </c>
      <c r="E1848">
        <v>2004</v>
      </c>
      <c r="F1848">
        <v>4</v>
      </c>
      <c r="G1848">
        <v>11</v>
      </c>
      <c r="H1848">
        <v>63.746341463414645</v>
      </c>
      <c r="I1848">
        <v>2.511476993560791</v>
      </c>
      <c r="J1848" s="14" t="s">
        <v>17</v>
      </c>
      <c r="K1848" s="14" t="s">
        <v>17</v>
      </c>
      <c r="L1848" s="14" t="s">
        <v>17</v>
      </c>
      <c r="M1848" s="14" t="s">
        <v>17</v>
      </c>
      <c r="N1848" s="14" t="s">
        <v>17</v>
      </c>
      <c r="O1848" s="14" t="s">
        <v>17</v>
      </c>
      <c r="P1848" s="14" t="s">
        <v>17</v>
      </c>
      <c r="Q1848" s="14" t="s">
        <v>17</v>
      </c>
      <c r="R1848" s="14" t="s">
        <v>17</v>
      </c>
      <c r="S1848" s="14" t="s">
        <v>17</v>
      </c>
      <c r="X1848" s="14" t="s">
        <v>17</v>
      </c>
      <c r="Y1848" s="14" t="s">
        <v>17</v>
      </c>
      <c r="AD1848" s="14" t="s">
        <v>17</v>
      </c>
    </row>
    <row r="1849" spans="1:30" x14ac:dyDescent="0.2">
      <c r="A1849" t="s">
        <v>143</v>
      </c>
      <c r="B1849" t="s">
        <v>128</v>
      </c>
      <c r="C1849" s="155">
        <v>37909</v>
      </c>
      <c r="D1849" s="155">
        <v>38149</v>
      </c>
      <c r="E1849">
        <v>2004</v>
      </c>
      <c r="F1849">
        <v>4</v>
      </c>
      <c r="G1849">
        <v>12</v>
      </c>
      <c r="H1849">
        <v>64.078353658536599</v>
      </c>
      <c r="I1849">
        <v>2.1114435195922852</v>
      </c>
      <c r="J1849" s="14" t="s">
        <v>17</v>
      </c>
      <c r="K1849" s="14" t="s">
        <v>17</v>
      </c>
      <c r="L1849" s="14" t="s">
        <v>17</v>
      </c>
      <c r="M1849" s="14" t="s">
        <v>17</v>
      </c>
      <c r="N1849" s="14" t="s">
        <v>17</v>
      </c>
      <c r="O1849" s="14" t="s">
        <v>17</v>
      </c>
      <c r="P1849" s="14" t="s">
        <v>17</v>
      </c>
      <c r="Q1849" s="14" t="s">
        <v>17</v>
      </c>
      <c r="R1849" s="14" t="s">
        <v>17</v>
      </c>
      <c r="S1849" s="14" t="s">
        <v>17</v>
      </c>
      <c r="X1849" s="14" t="s">
        <v>17</v>
      </c>
      <c r="Y1849" s="14" t="s">
        <v>17</v>
      </c>
      <c r="AD1849" s="14" t="s">
        <v>17</v>
      </c>
    </row>
    <row r="1850" spans="1:30" x14ac:dyDescent="0.2">
      <c r="A1850" t="s">
        <v>143</v>
      </c>
      <c r="B1850" t="s">
        <v>128</v>
      </c>
      <c r="C1850" s="155">
        <v>37909</v>
      </c>
      <c r="D1850" s="155">
        <v>38149</v>
      </c>
      <c r="E1850">
        <v>2004</v>
      </c>
      <c r="F1850">
        <v>4</v>
      </c>
      <c r="G1850">
        <v>13</v>
      </c>
      <c r="H1850">
        <v>51.996798780487822</v>
      </c>
      <c r="I1850">
        <v>2.9035353660583496</v>
      </c>
      <c r="J1850" s="14" t="s">
        <v>17</v>
      </c>
      <c r="K1850" s="14" t="s">
        <v>17</v>
      </c>
      <c r="L1850" s="14" t="s">
        <v>17</v>
      </c>
      <c r="M1850" s="14" t="s">
        <v>17</v>
      </c>
      <c r="N1850" s="14" t="s">
        <v>17</v>
      </c>
      <c r="O1850" s="14" t="s">
        <v>17</v>
      </c>
      <c r="P1850" s="14" t="s">
        <v>17</v>
      </c>
      <c r="Q1850" s="14" t="s">
        <v>17</v>
      </c>
      <c r="R1850" s="14" t="s">
        <v>17</v>
      </c>
      <c r="S1850" s="14" t="s">
        <v>17</v>
      </c>
      <c r="X1850" s="14" t="s">
        <v>17</v>
      </c>
      <c r="Y1850" s="14" t="s">
        <v>17</v>
      </c>
      <c r="AD1850" s="14" t="s">
        <v>17</v>
      </c>
    </row>
    <row r="1851" spans="1:30" x14ac:dyDescent="0.2">
      <c r="A1851" t="s">
        <v>143</v>
      </c>
      <c r="B1851" t="s">
        <v>128</v>
      </c>
      <c r="C1851" s="155">
        <v>37909</v>
      </c>
      <c r="D1851" s="155">
        <v>38149</v>
      </c>
      <c r="E1851">
        <v>2004</v>
      </c>
      <c r="F1851">
        <v>4</v>
      </c>
      <c r="G1851">
        <v>14</v>
      </c>
      <c r="H1851">
        <v>58.323475609756102</v>
      </c>
      <c r="I1851">
        <v>2.2491927146911621</v>
      </c>
      <c r="J1851" s="14" t="s">
        <v>17</v>
      </c>
      <c r="K1851" s="14" t="s">
        <v>17</v>
      </c>
      <c r="L1851" s="14" t="s">
        <v>17</v>
      </c>
      <c r="M1851" s="14" t="s">
        <v>17</v>
      </c>
      <c r="N1851" s="14" t="s">
        <v>17</v>
      </c>
      <c r="O1851" s="14" t="s">
        <v>17</v>
      </c>
      <c r="P1851" s="14" t="s">
        <v>17</v>
      </c>
      <c r="Q1851" s="14" t="s">
        <v>17</v>
      </c>
      <c r="R1851" s="14" t="s">
        <v>17</v>
      </c>
      <c r="S1851" s="14" t="s">
        <v>17</v>
      </c>
      <c r="X1851" s="14" t="s">
        <v>17</v>
      </c>
      <c r="Y1851" s="14" t="s">
        <v>17</v>
      </c>
      <c r="AD1851" s="14" t="s">
        <v>17</v>
      </c>
    </row>
    <row r="1852" spans="1:30" x14ac:dyDescent="0.2">
      <c r="A1852" t="s">
        <v>143</v>
      </c>
      <c r="B1852" t="s">
        <v>27</v>
      </c>
      <c r="C1852" s="155">
        <v>38254</v>
      </c>
      <c r="D1852" s="155">
        <v>38518</v>
      </c>
      <c r="E1852">
        <v>2005</v>
      </c>
      <c r="F1852">
        <v>1</v>
      </c>
      <c r="G1852">
        <v>1</v>
      </c>
      <c r="H1852">
        <v>25.244089838472824</v>
      </c>
      <c r="I1852">
        <v>2.3168840408325195</v>
      </c>
      <c r="J1852" s="14" t="s">
        <v>17</v>
      </c>
      <c r="K1852" s="14" t="s">
        <v>17</v>
      </c>
      <c r="L1852" s="14" t="s">
        <v>17</v>
      </c>
      <c r="M1852" s="14" t="s">
        <v>17</v>
      </c>
      <c r="N1852" s="14" t="s">
        <v>17</v>
      </c>
      <c r="O1852" s="14" t="s">
        <v>17</v>
      </c>
      <c r="P1852" s="14" t="s">
        <v>17</v>
      </c>
      <c r="Q1852" s="14" t="s">
        <v>17</v>
      </c>
      <c r="R1852" s="14" t="s">
        <v>17</v>
      </c>
      <c r="S1852" s="14" t="s">
        <v>17</v>
      </c>
      <c r="X1852" s="172">
        <v>0.53811819444444442</v>
      </c>
      <c r="Y1852" s="14">
        <v>103</v>
      </c>
      <c r="AD1852" s="14">
        <f t="shared" si="5"/>
        <v>5.2244484897518879E-3</v>
      </c>
    </row>
    <row r="1853" spans="1:30" x14ac:dyDescent="0.2">
      <c r="A1853" t="s">
        <v>143</v>
      </c>
      <c r="B1853" t="s">
        <v>27</v>
      </c>
      <c r="C1853" s="155">
        <v>38254</v>
      </c>
      <c r="D1853" s="155">
        <v>38518</v>
      </c>
      <c r="E1853">
        <v>2005</v>
      </c>
      <c r="F1853">
        <v>1</v>
      </c>
      <c r="G1853">
        <v>2</v>
      </c>
      <c r="H1853">
        <v>21.668994553528229</v>
      </c>
      <c r="I1853">
        <v>2.4741442203521729</v>
      </c>
      <c r="J1853" s="14" t="s">
        <v>17</v>
      </c>
      <c r="K1853" s="14" t="s">
        <v>17</v>
      </c>
      <c r="L1853" s="14" t="s">
        <v>17</v>
      </c>
      <c r="M1853" s="14" t="s">
        <v>17</v>
      </c>
      <c r="N1853" s="14" t="s">
        <v>17</v>
      </c>
      <c r="O1853" s="14" t="s">
        <v>17</v>
      </c>
      <c r="P1853" s="14" t="s">
        <v>17</v>
      </c>
      <c r="Q1853" s="14" t="s">
        <v>17</v>
      </c>
      <c r="R1853" s="14" t="s">
        <v>17</v>
      </c>
      <c r="S1853" s="14" t="s">
        <v>17</v>
      </c>
      <c r="X1853" s="172">
        <v>0.48566982570806094</v>
      </c>
      <c r="Y1853" s="14">
        <v>103</v>
      </c>
      <c r="AD1853" s="14">
        <f t="shared" si="5"/>
        <v>4.7152410262918535E-3</v>
      </c>
    </row>
    <row r="1854" spans="1:30" x14ac:dyDescent="0.2">
      <c r="A1854" t="s">
        <v>143</v>
      </c>
      <c r="B1854" t="s">
        <v>27</v>
      </c>
      <c r="C1854" s="155">
        <v>38254</v>
      </c>
      <c r="D1854" s="155">
        <v>38518</v>
      </c>
      <c r="E1854">
        <v>2005</v>
      </c>
      <c r="F1854">
        <v>1</v>
      </c>
      <c r="G1854">
        <v>3</v>
      </c>
      <c r="H1854">
        <v>26.541831975454574</v>
      </c>
      <c r="I1854">
        <v>2.2797813415527344</v>
      </c>
      <c r="J1854" s="14" t="s">
        <v>17</v>
      </c>
      <c r="K1854" s="14" t="s">
        <v>17</v>
      </c>
      <c r="L1854" s="14" t="s">
        <v>17</v>
      </c>
      <c r="M1854" s="14" t="s">
        <v>17</v>
      </c>
      <c r="N1854" s="14" t="s">
        <v>17</v>
      </c>
      <c r="O1854" s="14" t="s">
        <v>17</v>
      </c>
      <c r="P1854" s="14" t="s">
        <v>17</v>
      </c>
      <c r="Q1854" s="14" t="s">
        <v>17</v>
      </c>
      <c r="R1854" s="14" t="s">
        <v>17</v>
      </c>
      <c r="S1854" s="14" t="s">
        <v>17</v>
      </c>
      <c r="X1854" s="172">
        <v>0.63215888888888883</v>
      </c>
      <c r="Y1854" s="14">
        <v>103</v>
      </c>
      <c r="AD1854" s="14">
        <f t="shared" si="5"/>
        <v>6.1374649406688237E-3</v>
      </c>
    </row>
    <row r="1855" spans="1:30" x14ac:dyDescent="0.2">
      <c r="A1855" t="s">
        <v>143</v>
      </c>
      <c r="B1855" t="s">
        <v>27</v>
      </c>
      <c r="C1855" s="155">
        <v>38254</v>
      </c>
      <c r="D1855" s="155">
        <v>38518</v>
      </c>
      <c r="E1855">
        <v>2005</v>
      </c>
      <c r="F1855">
        <v>1</v>
      </c>
      <c r="G1855">
        <v>4</v>
      </c>
      <c r="H1855">
        <v>31.254480918895819</v>
      </c>
      <c r="I1855">
        <v>2.1639151573181152</v>
      </c>
      <c r="J1855" s="14" t="s">
        <v>17</v>
      </c>
      <c r="K1855" s="14" t="s">
        <v>17</v>
      </c>
      <c r="L1855" s="14" t="s">
        <v>17</v>
      </c>
      <c r="M1855" s="14" t="s">
        <v>17</v>
      </c>
      <c r="N1855" s="14" t="s">
        <v>17</v>
      </c>
      <c r="O1855" s="14" t="s">
        <v>17</v>
      </c>
      <c r="P1855" s="14" t="s">
        <v>17</v>
      </c>
      <c r="Q1855" s="14" t="s">
        <v>17</v>
      </c>
      <c r="R1855" s="14" t="s">
        <v>17</v>
      </c>
      <c r="S1855" s="14" t="s">
        <v>17</v>
      </c>
      <c r="X1855" s="172">
        <v>0.61889026416122006</v>
      </c>
      <c r="Y1855" s="14">
        <v>103</v>
      </c>
      <c r="AD1855" s="14">
        <f t="shared" si="5"/>
        <v>6.0086433413710687E-3</v>
      </c>
    </row>
    <row r="1856" spans="1:30" x14ac:dyDescent="0.2">
      <c r="A1856" t="s">
        <v>143</v>
      </c>
      <c r="B1856" t="s">
        <v>27</v>
      </c>
      <c r="C1856" s="155">
        <v>38254</v>
      </c>
      <c r="D1856" s="155">
        <v>38518</v>
      </c>
      <c r="E1856">
        <v>2005</v>
      </c>
      <c r="F1856">
        <v>1</v>
      </c>
      <c r="G1856">
        <v>5</v>
      </c>
      <c r="H1856">
        <v>34.436756942308229</v>
      </c>
      <c r="I1856">
        <v>2.1702632904052734</v>
      </c>
      <c r="J1856" s="14" t="s">
        <v>17</v>
      </c>
      <c r="K1856" s="14" t="s">
        <v>17</v>
      </c>
      <c r="L1856" s="14" t="s">
        <v>17</v>
      </c>
      <c r="M1856" s="14" t="s">
        <v>17</v>
      </c>
      <c r="N1856" s="14" t="s">
        <v>17</v>
      </c>
      <c r="O1856" s="14" t="s">
        <v>17</v>
      </c>
      <c r="P1856" s="14" t="s">
        <v>17</v>
      </c>
      <c r="Q1856" s="14" t="s">
        <v>17</v>
      </c>
      <c r="R1856" s="14" t="s">
        <v>17</v>
      </c>
      <c r="S1856" s="14" t="s">
        <v>17</v>
      </c>
      <c r="X1856" s="172">
        <v>0.70019543988648092</v>
      </c>
      <c r="Y1856" s="14">
        <v>103</v>
      </c>
      <c r="AD1856" s="14">
        <f t="shared" si="5"/>
        <v>6.7980139794803973E-3</v>
      </c>
    </row>
    <row r="1857" spans="1:30" x14ac:dyDescent="0.2">
      <c r="A1857" t="s">
        <v>143</v>
      </c>
      <c r="B1857" t="s">
        <v>27</v>
      </c>
      <c r="C1857" s="155">
        <v>38254</v>
      </c>
      <c r="D1857" s="155">
        <v>38518</v>
      </c>
      <c r="E1857">
        <v>2005</v>
      </c>
      <c r="F1857">
        <v>1</v>
      </c>
      <c r="G1857">
        <v>6</v>
      </c>
      <c r="H1857">
        <v>32.529864759885712</v>
      </c>
      <c r="I1857">
        <v>2.1525390148162842</v>
      </c>
      <c r="J1857" s="14" t="s">
        <v>17</v>
      </c>
      <c r="K1857" s="14" t="s">
        <v>17</v>
      </c>
      <c r="L1857" s="14" t="s">
        <v>17</v>
      </c>
      <c r="M1857" s="14" t="s">
        <v>17</v>
      </c>
      <c r="N1857" s="14" t="s">
        <v>17</v>
      </c>
      <c r="O1857" s="14" t="s">
        <v>17</v>
      </c>
      <c r="P1857" s="14" t="s">
        <v>17</v>
      </c>
      <c r="Q1857" s="14" t="s">
        <v>17</v>
      </c>
      <c r="R1857" s="14" t="s">
        <v>17</v>
      </c>
      <c r="S1857" s="14" t="s">
        <v>17</v>
      </c>
      <c r="X1857" s="172">
        <v>0.65007386982570814</v>
      </c>
      <c r="Y1857" s="14">
        <v>103</v>
      </c>
      <c r="AD1857" s="14">
        <f t="shared" si="5"/>
        <v>6.3113967944243505E-3</v>
      </c>
    </row>
    <row r="1858" spans="1:30" x14ac:dyDescent="0.2">
      <c r="A1858" t="s">
        <v>143</v>
      </c>
      <c r="B1858" t="s">
        <v>27</v>
      </c>
      <c r="C1858" s="155">
        <v>38254</v>
      </c>
      <c r="D1858" s="155">
        <v>38518</v>
      </c>
      <c r="E1858">
        <v>2005</v>
      </c>
      <c r="F1858">
        <v>1</v>
      </c>
      <c r="G1858">
        <v>7</v>
      </c>
      <c r="H1858">
        <v>51.339962865693913</v>
      </c>
      <c r="I1858">
        <v>2.2729043960571289</v>
      </c>
      <c r="J1858" s="14" t="s">
        <v>17</v>
      </c>
      <c r="K1858" s="14" t="s">
        <v>17</v>
      </c>
      <c r="L1858" s="14" t="s">
        <v>17</v>
      </c>
      <c r="M1858" s="14" t="s">
        <v>17</v>
      </c>
      <c r="N1858" s="14" t="s">
        <v>17</v>
      </c>
      <c r="O1858" s="14" t="s">
        <v>17</v>
      </c>
      <c r="P1858" s="14" t="s">
        <v>17</v>
      </c>
      <c r="Q1858" s="14" t="s">
        <v>17</v>
      </c>
      <c r="R1858" s="14" t="s">
        <v>17</v>
      </c>
      <c r="S1858" s="14" t="s">
        <v>17</v>
      </c>
      <c r="X1858" s="172">
        <v>0.78319852693602687</v>
      </c>
      <c r="Y1858" s="14">
        <v>103</v>
      </c>
      <c r="AD1858" s="14">
        <f t="shared" si="5"/>
        <v>7.6038691935536593E-3</v>
      </c>
    </row>
    <row r="1859" spans="1:30" x14ac:dyDescent="0.2">
      <c r="A1859" t="s">
        <v>143</v>
      </c>
      <c r="B1859" t="s">
        <v>27</v>
      </c>
      <c r="C1859" s="155">
        <v>38254</v>
      </c>
      <c r="D1859" s="155">
        <v>38518</v>
      </c>
      <c r="E1859">
        <v>2005</v>
      </c>
      <c r="F1859">
        <v>1</v>
      </c>
      <c r="G1859">
        <v>8</v>
      </c>
      <c r="H1859">
        <v>49.080309525701217</v>
      </c>
      <c r="I1859">
        <v>2.1514832973480225</v>
      </c>
      <c r="J1859" s="14" t="s">
        <v>17</v>
      </c>
      <c r="K1859" s="14" t="s">
        <v>17</v>
      </c>
      <c r="L1859" s="14" t="s">
        <v>17</v>
      </c>
      <c r="M1859" s="14" t="s">
        <v>17</v>
      </c>
      <c r="N1859" s="14" t="s">
        <v>17</v>
      </c>
      <c r="O1859" s="14" t="s">
        <v>17</v>
      </c>
      <c r="P1859" s="14" t="s">
        <v>17</v>
      </c>
      <c r="Q1859" s="14" t="s">
        <v>17</v>
      </c>
      <c r="R1859" s="14" t="s">
        <v>17</v>
      </c>
      <c r="S1859" s="14" t="s">
        <v>17</v>
      </c>
      <c r="X1859" s="14" t="s">
        <v>17</v>
      </c>
      <c r="Y1859" s="14" t="s">
        <v>17</v>
      </c>
      <c r="AD1859" s="14" t="s">
        <v>17</v>
      </c>
    </row>
    <row r="1860" spans="1:30" x14ac:dyDescent="0.2">
      <c r="A1860" t="s">
        <v>143</v>
      </c>
      <c r="B1860" t="s">
        <v>27</v>
      </c>
      <c r="C1860" s="155">
        <v>38254</v>
      </c>
      <c r="D1860" s="155">
        <v>38518</v>
      </c>
      <c r="E1860">
        <v>2005</v>
      </c>
      <c r="F1860">
        <v>1</v>
      </c>
      <c r="G1860">
        <v>9</v>
      </c>
      <c r="H1860">
        <v>37.046587355015241</v>
      </c>
      <c r="I1860">
        <v>2.2488045692443848</v>
      </c>
      <c r="J1860" s="14" t="s">
        <v>17</v>
      </c>
      <c r="K1860" s="14" t="s">
        <v>17</v>
      </c>
      <c r="L1860" s="14" t="s">
        <v>17</v>
      </c>
      <c r="M1860" s="14" t="s">
        <v>17</v>
      </c>
      <c r="N1860" s="14" t="s">
        <v>17</v>
      </c>
      <c r="O1860" s="14" t="s">
        <v>17</v>
      </c>
      <c r="P1860" s="14" t="s">
        <v>17</v>
      </c>
      <c r="Q1860" s="14" t="s">
        <v>17</v>
      </c>
      <c r="R1860" s="14" t="s">
        <v>17</v>
      </c>
      <c r="S1860" s="14" t="s">
        <v>17</v>
      </c>
      <c r="X1860" s="14" t="s">
        <v>17</v>
      </c>
      <c r="Y1860" s="14" t="s">
        <v>17</v>
      </c>
      <c r="AD1860" s="14" t="s">
        <v>17</v>
      </c>
    </row>
    <row r="1861" spans="1:30" x14ac:dyDescent="0.2">
      <c r="A1861" t="s">
        <v>143</v>
      </c>
      <c r="B1861" t="s">
        <v>27</v>
      </c>
      <c r="C1861" s="155">
        <v>38254</v>
      </c>
      <c r="D1861" s="155">
        <v>38518</v>
      </c>
      <c r="E1861">
        <v>2005</v>
      </c>
      <c r="F1861">
        <v>1</v>
      </c>
      <c r="G1861">
        <v>10</v>
      </c>
      <c r="H1861">
        <v>36.978264415426828</v>
      </c>
      <c r="I1861">
        <v>2.1121726036071777</v>
      </c>
      <c r="J1861" s="14" t="s">
        <v>17</v>
      </c>
      <c r="K1861" s="14" t="s">
        <v>17</v>
      </c>
      <c r="L1861" s="14" t="s">
        <v>17</v>
      </c>
      <c r="M1861" s="14" t="s">
        <v>17</v>
      </c>
      <c r="N1861" s="14" t="s">
        <v>17</v>
      </c>
      <c r="O1861" s="14" t="s">
        <v>17</v>
      </c>
      <c r="P1861" s="14" t="s">
        <v>17</v>
      </c>
      <c r="Q1861" s="14" t="s">
        <v>17</v>
      </c>
      <c r="R1861" s="14" t="s">
        <v>17</v>
      </c>
      <c r="S1861" s="14" t="s">
        <v>17</v>
      </c>
      <c r="X1861" s="14" t="s">
        <v>17</v>
      </c>
      <c r="Y1861" s="14" t="s">
        <v>17</v>
      </c>
      <c r="AD1861" s="14" t="s">
        <v>17</v>
      </c>
    </row>
    <row r="1862" spans="1:30" x14ac:dyDescent="0.2">
      <c r="A1862" t="s">
        <v>143</v>
      </c>
      <c r="B1862" t="s">
        <v>27</v>
      </c>
      <c r="C1862" s="155">
        <v>38254</v>
      </c>
      <c r="D1862" s="155">
        <v>38518</v>
      </c>
      <c r="E1862">
        <v>2005</v>
      </c>
      <c r="F1862">
        <v>1</v>
      </c>
      <c r="G1862">
        <v>11</v>
      </c>
      <c r="H1862">
        <v>25.061124245152438</v>
      </c>
      <c r="I1862">
        <v>2.4005825519561768</v>
      </c>
      <c r="J1862" s="14" t="s">
        <v>17</v>
      </c>
      <c r="K1862" s="14" t="s">
        <v>17</v>
      </c>
      <c r="L1862" s="14" t="s">
        <v>17</v>
      </c>
      <c r="M1862" s="14" t="s">
        <v>17</v>
      </c>
      <c r="N1862" s="14" t="s">
        <v>17</v>
      </c>
      <c r="O1862" s="14" t="s">
        <v>17</v>
      </c>
      <c r="P1862" s="14" t="s">
        <v>17</v>
      </c>
      <c r="Q1862" s="14" t="s">
        <v>17</v>
      </c>
      <c r="R1862" s="14" t="s">
        <v>17</v>
      </c>
      <c r="S1862" s="14" t="s">
        <v>17</v>
      </c>
      <c r="X1862" s="14" t="s">
        <v>17</v>
      </c>
      <c r="Y1862" s="14" t="s">
        <v>17</v>
      </c>
      <c r="AD1862" s="14" t="s">
        <v>17</v>
      </c>
    </row>
    <row r="1863" spans="1:30" x14ac:dyDescent="0.2">
      <c r="A1863" t="s">
        <v>143</v>
      </c>
      <c r="B1863" t="s">
        <v>27</v>
      </c>
      <c r="C1863" s="155">
        <v>38254</v>
      </c>
      <c r="D1863" s="155">
        <v>38518</v>
      </c>
      <c r="E1863">
        <v>2005</v>
      </c>
      <c r="F1863">
        <v>1</v>
      </c>
      <c r="G1863">
        <v>12</v>
      </c>
      <c r="H1863">
        <v>37.296764365320122</v>
      </c>
      <c r="I1863">
        <v>2.2445063591003418</v>
      </c>
      <c r="J1863" s="14" t="s">
        <v>17</v>
      </c>
      <c r="K1863" s="14" t="s">
        <v>17</v>
      </c>
      <c r="L1863" s="14" t="s">
        <v>17</v>
      </c>
      <c r="M1863" s="14" t="s">
        <v>17</v>
      </c>
      <c r="N1863" s="14" t="s">
        <v>17</v>
      </c>
      <c r="O1863" s="14" t="s">
        <v>17</v>
      </c>
      <c r="P1863" s="14" t="s">
        <v>17</v>
      </c>
      <c r="Q1863" s="14" t="s">
        <v>17</v>
      </c>
      <c r="R1863" s="14" t="s">
        <v>17</v>
      </c>
      <c r="S1863" s="14" t="s">
        <v>17</v>
      </c>
      <c r="X1863" s="14" t="s">
        <v>17</v>
      </c>
      <c r="Y1863" s="14" t="s">
        <v>17</v>
      </c>
      <c r="AD1863" s="14" t="s">
        <v>17</v>
      </c>
    </row>
    <row r="1864" spans="1:30" x14ac:dyDescent="0.2">
      <c r="A1864" t="s">
        <v>143</v>
      </c>
      <c r="B1864" t="s">
        <v>27</v>
      </c>
      <c r="C1864" s="155">
        <v>38254</v>
      </c>
      <c r="D1864" s="155">
        <v>38518</v>
      </c>
      <c r="E1864">
        <v>2005</v>
      </c>
      <c r="F1864">
        <v>1</v>
      </c>
      <c r="G1864">
        <v>13</v>
      </c>
      <c r="H1864">
        <v>22.749951160045732</v>
      </c>
      <c r="I1864">
        <v>2.6850736141204834</v>
      </c>
      <c r="J1864" s="14" t="s">
        <v>17</v>
      </c>
      <c r="K1864" s="14" t="s">
        <v>17</v>
      </c>
      <c r="L1864" s="14" t="s">
        <v>17</v>
      </c>
      <c r="M1864" s="14" t="s">
        <v>17</v>
      </c>
      <c r="N1864" s="14" t="s">
        <v>17</v>
      </c>
      <c r="O1864" s="14" t="s">
        <v>17</v>
      </c>
      <c r="P1864" s="14" t="s">
        <v>17</v>
      </c>
      <c r="Q1864" s="14" t="s">
        <v>17</v>
      </c>
      <c r="R1864" s="14" t="s">
        <v>17</v>
      </c>
      <c r="S1864" s="14" t="s">
        <v>17</v>
      </c>
      <c r="X1864" s="14" t="s">
        <v>17</v>
      </c>
      <c r="Y1864" s="14" t="s">
        <v>17</v>
      </c>
      <c r="AD1864" s="14" t="s">
        <v>17</v>
      </c>
    </row>
    <row r="1865" spans="1:30" x14ac:dyDescent="0.2">
      <c r="A1865" t="s">
        <v>143</v>
      </c>
      <c r="B1865" t="s">
        <v>27</v>
      </c>
      <c r="C1865" s="155">
        <v>38254</v>
      </c>
      <c r="D1865" s="155">
        <v>38518</v>
      </c>
      <c r="E1865">
        <v>2005</v>
      </c>
      <c r="F1865">
        <v>1</v>
      </c>
      <c r="G1865">
        <v>14</v>
      </c>
      <c r="H1865">
        <v>36.178866702637194</v>
      </c>
      <c r="I1865">
        <v>2.1852645874023437</v>
      </c>
      <c r="J1865" s="14" t="s">
        <v>17</v>
      </c>
      <c r="K1865" s="14" t="s">
        <v>17</v>
      </c>
      <c r="L1865" s="14" t="s">
        <v>17</v>
      </c>
      <c r="M1865" s="14" t="s">
        <v>17</v>
      </c>
      <c r="N1865" s="14" t="s">
        <v>17</v>
      </c>
      <c r="O1865" s="14" t="s">
        <v>17</v>
      </c>
      <c r="P1865" s="14" t="s">
        <v>17</v>
      </c>
      <c r="Q1865" s="14" t="s">
        <v>17</v>
      </c>
      <c r="R1865" s="14" t="s">
        <v>17</v>
      </c>
      <c r="S1865" s="14" t="s">
        <v>17</v>
      </c>
      <c r="X1865" s="14" t="s">
        <v>17</v>
      </c>
      <c r="Y1865" s="14" t="s">
        <v>17</v>
      </c>
      <c r="AD1865" s="14" t="s">
        <v>17</v>
      </c>
    </row>
    <row r="1866" spans="1:30" x14ac:dyDescent="0.2">
      <c r="A1866" t="s">
        <v>143</v>
      </c>
      <c r="B1866" t="s">
        <v>27</v>
      </c>
      <c r="C1866" s="155">
        <v>38254</v>
      </c>
      <c r="D1866" s="155">
        <v>38518</v>
      </c>
      <c r="E1866">
        <v>2005</v>
      </c>
      <c r="F1866">
        <v>2</v>
      </c>
      <c r="G1866">
        <v>1</v>
      </c>
      <c r="H1866">
        <v>18.660620253344305</v>
      </c>
      <c r="I1866">
        <v>2.3433043956756592</v>
      </c>
      <c r="J1866" s="14" t="s">
        <v>17</v>
      </c>
      <c r="K1866" s="14" t="s">
        <v>17</v>
      </c>
      <c r="L1866" s="14" t="s">
        <v>17</v>
      </c>
      <c r="M1866" s="14" t="s">
        <v>17</v>
      </c>
      <c r="N1866" s="14" t="s">
        <v>17</v>
      </c>
      <c r="O1866" s="14" t="s">
        <v>17</v>
      </c>
      <c r="P1866" s="14" t="s">
        <v>17</v>
      </c>
      <c r="Q1866" s="14" t="s">
        <v>17</v>
      </c>
      <c r="R1866" s="14" t="s">
        <v>17</v>
      </c>
      <c r="S1866" s="14" t="s">
        <v>17</v>
      </c>
      <c r="X1866" s="172">
        <v>0.50256375661375674</v>
      </c>
      <c r="Y1866" s="14">
        <v>103</v>
      </c>
      <c r="AD1866" s="14">
        <f t="shared" si="5"/>
        <v>4.8792597729490949E-3</v>
      </c>
    </row>
    <row r="1867" spans="1:30" x14ac:dyDescent="0.2">
      <c r="A1867" t="s">
        <v>143</v>
      </c>
      <c r="B1867" t="s">
        <v>27</v>
      </c>
      <c r="C1867" s="155">
        <v>38254</v>
      </c>
      <c r="D1867" s="155">
        <v>38518</v>
      </c>
      <c r="E1867">
        <v>2005</v>
      </c>
      <c r="F1867">
        <v>2</v>
      </c>
      <c r="G1867">
        <v>2</v>
      </c>
      <c r="H1867">
        <v>25.498099406982526</v>
      </c>
      <c r="I1867">
        <v>2.1199288368225098</v>
      </c>
      <c r="J1867" s="14" t="s">
        <v>17</v>
      </c>
      <c r="K1867" s="14" t="s">
        <v>17</v>
      </c>
      <c r="L1867" s="14" t="s">
        <v>17</v>
      </c>
      <c r="M1867" s="14" t="s">
        <v>17</v>
      </c>
      <c r="N1867" s="14" t="s">
        <v>17</v>
      </c>
      <c r="O1867" s="14" t="s">
        <v>17</v>
      </c>
      <c r="P1867" s="14" t="s">
        <v>17</v>
      </c>
      <c r="Q1867" s="14" t="s">
        <v>17</v>
      </c>
      <c r="R1867" s="14" t="s">
        <v>17</v>
      </c>
      <c r="S1867" s="14" t="s">
        <v>17</v>
      </c>
      <c r="X1867" s="172">
        <v>0.59017544494720964</v>
      </c>
      <c r="Y1867" s="14">
        <v>103</v>
      </c>
      <c r="AD1867" s="14">
        <f t="shared" si="5"/>
        <v>5.7298586888078606E-3</v>
      </c>
    </row>
    <row r="1868" spans="1:30" x14ac:dyDescent="0.2">
      <c r="A1868" t="s">
        <v>143</v>
      </c>
      <c r="B1868" t="s">
        <v>27</v>
      </c>
      <c r="C1868" s="155">
        <v>38254</v>
      </c>
      <c r="D1868" s="155">
        <v>38518</v>
      </c>
      <c r="E1868">
        <v>2005</v>
      </c>
      <c r="F1868">
        <v>2</v>
      </c>
      <c r="G1868">
        <v>3</v>
      </c>
      <c r="H1868">
        <v>28.970300956554876</v>
      </c>
      <c r="I1868">
        <v>2.1289436817169189</v>
      </c>
      <c r="J1868" s="14" t="s">
        <v>17</v>
      </c>
      <c r="K1868" s="14" t="s">
        <v>17</v>
      </c>
      <c r="L1868" s="14" t="s">
        <v>17</v>
      </c>
      <c r="M1868" s="14" t="s">
        <v>17</v>
      </c>
      <c r="N1868" s="14" t="s">
        <v>17</v>
      </c>
      <c r="O1868" s="14" t="s">
        <v>17</v>
      </c>
      <c r="P1868" s="14" t="s">
        <v>17</v>
      </c>
      <c r="Q1868" s="14" t="s">
        <v>17</v>
      </c>
      <c r="R1868" s="14" t="s">
        <v>17</v>
      </c>
      <c r="S1868" s="14" t="s">
        <v>17</v>
      </c>
      <c r="X1868" s="172">
        <v>0.59749129273504276</v>
      </c>
      <c r="Y1868" s="14">
        <v>103</v>
      </c>
      <c r="AD1868" s="14">
        <f t="shared" si="5"/>
        <v>5.8008863372334251E-3</v>
      </c>
    </row>
    <row r="1869" spans="1:30" x14ac:dyDescent="0.2">
      <c r="A1869" t="s">
        <v>143</v>
      </c>
      <c r="B1869" t="s">
        <v>27</v>
      </c>
      <c r="C1869" s="155">
        <v>38254</v>
      </c>
      <c r="D1869" s="155">
        <v>38518</v>
      </c>
      <c r="E1869">
        <v>2005</v>
      </c>
      <c r="F1869">
        <v>2</v>
      </c>
      <c r="G1869">
        <v>4</v>
      </c>
      <c r="H1869">
        <v>35.908869266507004</v>
      </c>
      <c r="I1869">
        <v>2.0698084831237793</v>
      </c>
      <c r="J1869" s="14" t="s">
        <v>17</v>
      </c>
      <c r="K1869" s="14" t="s">
        <v>17</v>
      </c>
      <c r="L1869" s="14" t="s">
        <v>17</v>
      </c>
      <c r="M1869" s="14" t="s">
        <v>17</v>
      </c>
      <c r="N1869" s="14" t="s">
        <v>17</v>
      </c>
      <c r="O1869" s="14" t="s">
        <v>17</v>
      </c>
      <c r="P1869" s="14" t="s">
        <v>17</v>
      </c>
      <c r="Q1869" s="14" t="s">
        <v>17</v>
      </c>
      <c r="R1869" s="14" t="s">
        <v>17</v>
      </c>
      <c r="S1869" s="14" t="s">
        <v>17</v>
      </c>
      <c r="X1869" s="172">
        <v>0.66437114845938383</v>
      </c>
      <c r="Y1869" s="14">
        <v>103</v>
      </c>
      <c r="AD1869" s="14">
        <f t="shared" si="5"/>
        <v>6.4502053248483866E-3</v>
      </c>
    </row>
    <row r="1870" spans="1:30" x14ac:dyDescent="0.2">
      <c r="A1870" t="s">
        <v>143</v>
      </c>
      <c r="B1870" t="s">
        <v>27</v>
      </c>
      <c r="C1870" s="155">
        <v>38254</v>
      </c>
      <c r="D1870" s="155">
        <v>38518</v>
      </c>
      <c r="E1870">
        <v>2005</v>
      </c>
      <c r="F1870">
        <v>2</v>
      </c>
      <c r="G1870">
        <v>5</v>
      </c>
      <c r="H1870">
        <v>34.916445898289176</v>
      </c>
      <c r="I1870">
        <v>2.1133553981781006</v>
      </c>
      <c r="J1870" s="14" t="s">
        <v>17</v>
      </c>
      <c r="K1870" s="14" t="s">
        <v>17</v>
      </c>
      <c r="L1870" s="14" t="s">
        <v>17</v>
      </c>
      <c r="M1870" s="14" t="s">
        <v>17</v>
      </c>
      <c r="N1870" s="14" t="s">
        <v>17</v>
      </c>
      <c r="O1870" s="14" t="s">
        <v>17</v>
      </c>
      <c r="P1870" s="14" t="s">
        <v>17</v>
      </c>
      <c r="Q1870" s="14" t="s">
        <v>17</v>
      </c>
      <c r="R1870" s="14" t="s">
        <v>17</v>
      </c>
      <c r="S1870" s="14" t="s">
        <v>17</v>
      </c>
      <c r="X1870" s="172">
        <v>0.70824001984126994</v>
      </c>
      <c r="Y1870" s="14">
        <v>103</v>
      </c>
      <c r="AD1870" s="14">
        <f t="shared" si="5"/>
        <v>6.8761166974880576E-3</v>
      </c>
    </row>
    <row r="1871" spans="1:30" x14ac:dyDescent="0.2">
      <c r="A1871" t="s">
        <v>143</v>
      </c>
      <c r="B1871" t="s">
        <v>27</v>
      </c>
      <c r="C1871" s="155">
        <v>38254</v>
      </c>
      <c r="D1871" s="155">
        <v>38518</v>
      </c>
      <c r="E1871">
        <v>2005</v>
      </c>
      <c r="F1871">
        <v>2</v>
      </c>
      <c r="G1871">
        <v>6</v>
      </c>
      <c r="H1871">
        <v>46.177980222890724</v>
      </c>
      <c r="I1871">
        <v>2.1175520420074463</v>
      </c>
      <c r="J1871" s="14" t="s">
        <v>17</v>
      </c>
      <c r="K1871" s="14" t="s">
        <v>17</v>
      </c>
      <c r="L1871" s="14" t="s">
        <v>17</v>
      </c>
      <c r="M1871" s="14" t="s">
        <v>17</v>
      </c>
      <c r="N1871" s="14" t="s">
        <v>17</v>
      </c>
      <c r="O1871" s="14" t="s">
        <v>17</v>
      </c>
      <c r="P1871" s="14" t="s">
        <v>17</v>
      </c>
      <c r="Q1871" s="14" t="s">
        <v>17</v>
      </c>
      <c r="R1871" s="14" t="s">
        <v>17</v>
      </c>
      <c r="S1871" s="14" t="s">
        <v>17</v>
      </c>
      <c r="X1871" s="172">
        <v>0.77530501089324633</v>
      </c>
      <c r="Y1871" s="14">
        <v>103</v>
      </c>
      <c r="AD1871" s="14">
        <f t="shared" si="5"/>
        <v>7.5272331154684112E-3</v>
      </c>
    </row>
    <row r="1872" spans="1:30" x14ac:dyDescent="0.2">
      <c r="A1872" t="s">
        <v>143</v>
      </c>
      <c r="B1872" t="s">
        <v>27</v>
      </c>
      <c r="C1872" s="155">
        <v>38254</v>
      </c>
      <c r="D1872" s="155">
        <v>38518</v>
      </c>
      <c r="E1872">
        <v>2005</v>
      </c>
      <c r="F1872">
        <v>2</v>
      </c>
      <c r="G1872">
        <v>7</v>
      </c>
      <c r="H1872">
        <v>46.035196301231373</v>
      </c>
      <c r="I1872">
        <v>2.440178394317627</v>
      </c>
      <c r="J1872" s="14" t="s">
        <v>17</v>
      </c>
      <c r="K1872" s="14" t="s">
        <v>17</v>
      </c>
      <c r="L1872" s="14" t="s">
        <v>17</v>
      </c>
      <c r="M1872" s="14" t="s">
        <v>17</v>
      </c>
      <c r="N1872" s="14" t="s">
        <v>17</v>
      </c>
      <c r="O1872" s="14" t="s">
        <v>17</v>
      </c>
      <c r="P1872" s="14" t="s">
        <v>17</v>
      </c>
      <c r="Q1872" s="14" t="s">
        <v>17</v>
      </c>
      <c r="R1872" s="14" t="s">
        <v>17</v>
      </c>
      <c r="S1872" s="14" t="s">
        <v>17</v>
      </c>
      <c r="X1872" s="172">
        <v>0.79039372549019615</v>
      </c>
      <c r="Y1872" s="14">
        <v>103</v>
      </c>
      <c r="AD1872" s="14">
        <f t="shared" si="5"/>
        <v>7.6737254901960792E-3</v>
      </c>
    </row>
    <row r="1873" spans="1:30" x14ac:dyDescent="0.2">
      <c r="A1873" t="s">
        <v>143</v>
      </c>
      <c r="B1873" t="s">
        <v>27</v>
      </c>
      <c r="C1873" s="155">
        <v>38254</v>
      </c>
      <c r="D1873" s="155">
        <v>38518</v>
      </c>
      <c r="E1873">
        <v>2005</v>
      </c>
      <c r="F1873">
        <v>2</v>
      </c>
      <c r="G1873">
        <v>8</v>
      </c>
      <c r="H1873">
        <v>47.860390002881104</v>
      </c>
      <c r="I1873">
        <v>2.0675156116485596</v>
      </c>
      <c r="J1873" s="14" t="s">
        <v>17</v>
      </c>
      <c r="K1873" s="14" t="s">
        <v>17</v>
      </c>
      <c r="L1873" s="14" t="s">
        <v>17</v>
      </c>
      <c r="M1873" s="14" t="s">
        <v>17</v>
      </c>
      <c r="N1873" s="14" t="s">
        <v>17</v>
      </c>
      <c r="O1873" s="14" t="s">
        <v>17</v>
      </c>
      <c r="P1873" s="14" t="s">
        <v>17</v>
      </c>
      <c r="Q1873" s="14" t="s">
        <v>17</v>
      </c>
      <c r="R1873" s="14" t="s">
        <v>17</v>
      </c>
      <c r="S1873" s="14" t="s">
        <v>17</v>
      </c>
      <c r="X1873" s="14" t="s">
        <v>17</v>
      </c>
      <c r="Y1873" s="14" t="s">
        <v>17</v>
      </c>
      <c r="AD1873" s="14" t="s">
        <v>17</v>
      </c>
    </row>
    <row r="1874" spans="1:30" x14ac:dyDescent="0.2">
      <c r="A1874" t="s">
        <v>143</v>
      </c>
      <c r="B1874" t="s">
        <v>27</v>
      </c>
      <c r="C1874" s="155">
        <v>38254</v>
      </c>
      <c r="D1874" s="155">
        <v>38518</v>
      </c>
      <c r="E1874">
        <v>2005</v>
      </c>
      <c r="F1874">
        <v>2</v>
      </c>
      <c r="G1874">
        <v>9</v>
      </c>
      <c r="H1874">
        <v>45.973919085975609</v>
      </c>
      <c r="I1874">
        <v>2.0407404899597168</v>
      </c>
      <c r="J1874" s="14" t="s">
        <v>17</v>
      </c>
      <c r="K1874" s="14" t="s">
        <v>17</v>
      </c>
      <c r="L1874" s="14" t="s">
        <v>17</v>
      </c>
      <c r="M1874" s="14" t="s">
        <v>17</v>
      </c>
      <c r="N1874" s="14" t="s">
        <v>17</v>
      </c>
      <c r="O1874" s="14" t="s">
        <v>17</v>
      </c>
      <c r="P1874" s="14" t="s">
        <v>17</v>
      </c>
      <c r="Q1874" s="14" t="s">
        <v>17</v>
      </c>
      <c r="R1874" s="14" t="s">
        <v>17</v>
      </c>
      <c r="S1874" s="14" t="s">
        <v>17</v>
      </c>
      <c r="X1874" s="14" t="s">
        <v>17</v>
      </c>
      <c r="Y1874" s="14" t="s">
        <v>17</v>
      </c>
      <c r="AD1874" s="14" t="s">
        <v>17</v>
      </c>
    </row>
    <row r="1875" spans="1:30" x14ac:dyDescent="0.2">
      <c r="A1875" t="s">
        <v>143</v>
      </c>
      <c r="B1875" t="s">
        <v>27</v>
      </c>
      <c r="C1875" s="155">
        <v>38254</v>
      </c>
      <c r="D1875" s="155">
        <v>38518</v>
      </c>
      <c r="E1875">
        <v>2005</v>
      </c>
      <c r="F1875">
        <v>2</v>
      </c>
      <c r="G1875">
        <v>10</v>
      </c>
      <c r="H1875">
        <v>38.504460800152437</v>
      </c>
      <c r="I1875">
        <v>2.0391924381256104</v>
      </c>
      <c r="J1875" s="14" t="s">
        <v>17</v>
      </c>
      <c r="K1875" s="14" t="s">
        <v>17</v>
      </c>
      <c r="L1875" s="14" t="s">
        <v>17</v>
      </c>
      <c r="M1875" s="14" t="s">
        <v>17</v>
      </c>
      <c r="N1875" s="14" t="s">
        <v>17</v>
      </c>
      <c r="O1875" s="14" t="s">
        <v>17</v>
      </c>
      <c r="P1875" s="14" t="s">
        <v>17</v>
      </c>
      <c r="Q1875" s="14" t="s">
        <v>17</v>
      </c>
      <c r="R1875" s="14" t="s">
        <v>17</v>
      </c>
      <c r="S1875" s="14" t="s">
        <v>17</v>
      </c>
      <c r="X1875" s="14" t="s">
        <v>17</v>
      </c>
      <c r="Y1875" s="14" t="s">
        <v>17</v>
      </c>
      <c r="AD1875" s="14" t="s">
        <v>17</v>
      </c>
    </row>
    <row r="1876" spans="1:30" x14ac:dyDescent="0.2">
      <c r="A1876" t="s">
        <v>143</v>
      </c>
      <c r="B1876" t="s">
        <v>27</v>
      </c>
      <c r="C1876" s="155">
        <v>38254</v>
      </c>
      <c r="D1876" s="155">
        <v>38518</v>
      </c>
      <c r="E1876">
        <v>2005</v>
      </c>
      <c r="F1876">
        <v>2</v>
      </c>
      <c r="G1876">
        <v>11</v>
      </c>
      <c r="H1876">
        <v>35.606846648932923</v>
      </c>
      <c r="I1876">
        <v>2.3714673519134521</v>
      </c>
      <c r="J1876" s="14" t="s">
        <v>17</v>
      </c>
      <c r="K1876" s="14" t="s">
        <v>17</v>
      </c>
      <c r="L1876" s="14" t="s">
        <v>17</v>
      </c>
      <c r="M1876" s="14" t="s">
        <v>17</v>
      </c>
      <c r="N1876" s="14" t="s">
        <v>17</v>
      </c>
      <c r="O1876" s="14" t="s">
        <v>17</v>
      </c>
      <c r="P1876" s="14" t="s">
        <v>17</v>
      </c>
      <c r="Q1876" s="14" t="s">
        <v>17</v>
      </c>
      <c r="R1876" s="14" t="s">
        <v>17</v>
      </c>
      <c r="S1876" s="14" t="s">
        <v>17</v>
      </c>
      <c r="X1876" s="14" t="s">
        <v>17</v>
      </c>
      <c r="Y1876" s="14" t="s">
        <v>17</v>
      </c>
      <c r="AD1876" s="14" t="s">
        <v>17</v>
      </c>
    </row>
    <row r="1877" spans="1:30" x14ac:dyDescent="0.2">
      <c r="A1877" t="s">
        <v>143</v>
      </c>
      <c r="B1877" t="s">
        <v>27</v>
      </c>
      <c r="C1877" s="155">
        <v>38254</v>
      </c>
      <c r="D1877" s="155">
        <v>38518</v>
      </c>
      <c r="E1877">
        <v>2005</v>
      </c>
      <c r="F1877">
        <v>2</v>
      </c>
      <c r="G1877">
        <v>12</v>
      </c>
      <c r="H1877">
        <v>42.945760840259148</v>
      </c>
      <c r="I1877">
        <v>2.2487421035766602</v>
      </c>
      <c r="J1877" s="14" t="s">
        <v>17</v>
      </c>
      <c r="K1877" s="14" t="s">
        <v>17</v>
      </c>
      <c r="L1877" s="14" t="s">
        <v>17</v>
      </c>
      <c r="M1877" s="14" t="s">
        <v>17</v>
      </c>
      <c r="N1877" s="14" t="s">
        <v>17</v>
      </c>
      <c r="O1877" s="14" t="s">
        <v>17</v>
      </c>
      <c r="P1877" s="14" t="s">
        <v>17</v>
      </c>
      <c r="Q1877" s="14" t="s">
        <v>17</v>
      </c>
      <c r="R1877" s="14" t="s">
        <v>17</v>
      </c>
      <c r="S1877" s="14" t="s">
        <v>17</v>
      </c>
      <c r="X1877" s="14" t="s">
        <v>17</v>
      </c>
      <c r="Y1877" s="14" t="s">
        <v>17</v>
      </c>
      <c r="AD1877" s="14" t="s">
        <v>17</v>
      </c>
    </row>
    <row r="1878" spans="1:30" x14ac:dyDescent="0.2">
      <c r="A1878" t="s">
        <v>143</v>
      </c>
      <c r="B1878" t="s">
        <v>27</v>
      </c>
      <c r="C1878" s="155">
        <v>38254</v>
      </c>
      <c r="D1878" s="155">
        <v>38518</v>
      </c>
      <c r="E1878">
        <v>2005</v>
      </c>
      <c r="F1878">
        <v>2</v>
      </c>
      <c r="G1878">
        <v>13</v>
      </c>
      <c r="H1878">
        <v>43.834382589954274</v>
      </c>
      <c r="I1878">
        <v>2.559267520904541</v>
      </c>
      <c r="J1878" s="14" t="s">
        <v>17</v>
      </c>
      <c r="K1878" s="14" t="s">
        <v>17</v>
      </c>
      <c r="L1878" s="14" t="s">
        <v>17</v>
      </c>
      <c r="M1878" s="14" t="s">
        <v>17</v>
      </c>
      <c r="N1878" s="14" t="s">
        <v>17</v>
      </c>
      <c r="O1878" s="14" t="s">
        <v>17</v>
      </c>
      <c r="P1878" s="14" t="s">
        <v>17</v>
      </c>
      <c r="Q1878" s="14" t="s">
        <v>17</v>
      </c>
      <c r="R1878" s="14" t="s">
        <v>17</v>
      </c>
      <c r="S1878" s="14" t="s">
        <v>17</v>
      </c>
      <c r="X1878" s="14" t="s">
        <v>17</v>
      </c>
      <c r="Y1878" s="14" t="s">
        <v>17</v>
      </c>
      <c r="AD1878" s="14" t="s">
        <v>17</v>
      </c>
    </row>
    <row r="1879" spans="1:30" x14ac:dyDescent="0.2">
      <c r="A1879" t="s">
        <v>143</v>
      </c>
      <c r="B1879" t="s">
        <v>27</v>
      </c>
      <c r="C1879" s="155">
        <v>38254</v>
      </c>
      <c r="D1879" s="155">
        <v>38518</v>
      </c>
      <c r="E1879">
        <v>2005</v>
      </c>
      <c r="F1879">
        <v>2</v>
      </c>
      <c r="G1879">
        <v>14</v>
      </c>
      <c r="H1879">
        <v>44.4916153295122</v>
      </c>
      <c r="I1879">
        <v>1.9708222150802612</v>
      </c>
      <c r="J1879" s="14" t="s">
        <v>17</v>
      </c>
      <c r="K1879" s="14" t="s">
        <v>17</v>
      </c>
      <c r="L1879" s="14" t="s">
        <v>17</v>
      </c>
      <c r="M1879" s="14" t="s">
        <v>17</v>
      </c>
      <c r="N1879" s="14" t="s">
        <v>17</v>
      </c>
      <c r="O1879" s="14" t="s">
        <v>17</v>
      </c>
      <c r="P1879" s="14" t="s">
        <v>17</v>
      </c>
      <c r="Q1879" s="14" t="s">
        <v>17</v>
      </c>
      <c r="R1879" s="14" t="s">
        <v>17</v>
      </c>
      <c r="S1879" s="14" t="s">
        <v>17</v>
      </c>
      <c r="X1879" s="14" t="s">
        <v>17</v>
      </c>
      <c r="Y1879" s="14" t="s">
        <v>17</v>
      </c>
      <c r="AD1879" s="14" t="s">
        <v>17</v>
      </c>
    </row>
    <row r="1880" spans="1:30" x14ac:dyDescent="0.2">
      <c r="A1880" t="s">
        <v>143</v>
      </c>
      <c r="B1880" t="s">
        <v>27</v>
      </c>
      <c r="C1880" s="155">
        <v>38254</v>
      </c>
      <c r="D1880" s="155">
        <v>38518</v>
      </c>
      <c r="E1880">
        <v>2005</v>
      </c>
      <c r="F1880">
        <v>3</v>
      </c>
      <c r="G1880">
        <v>1</v>
      </c>
      <c r="H1880">
        <v>25.860040681143428</v>
      </c>
      <c r="I1880">
        <v>2.3720104694366455</v>
      </c>
      <c r="J1880" s="14" t="s">
        <v>17</v>
      </c>
      <c r="K1880" s="14" t="s">
        <v>17</v>
      </c>
      <c r="L1880" s="14" t="s">
        <v>17</v>
      </c>
      <c r="M1880" s="14" t="s">
        <v>17</v>
      </c>
      <c r="N1880" s="14" t="s">
        <v>17</v>
      </c>
      <c r="O1880" s="14" t="s">
        <v>17</v>
      </c>
      <c r="P1880" s="14" t="s">
        <v>17</v>
      </c>
      <c r="Q1880" s="14" t="s">
        <v>17</v>
      </c>
      <c r="R1880" s="14" t="s">
        <v>17</v>
      </c>
      <c r="S1880" s="14" t="s">
        <v>17</v>
      </c>
      <c r="X1880" s="172">
        <v>0.58864632352941182</v>
      </c>
      <c r="Y1880" s="14">
        <v>103</v>
      </c>
      <c r="AD1880" s="14">
        <f t="shared" si="5"/>
        <v>5.715012849800115E-3</v>
      </c>
    </row>
    <row r="1881" spans="1:30" x14ac:dyDescent="0.2">
      <c r="A1881" t="s">
        <v>143</v>
      </c>
      <c r="B1881" t="s">
        <v>27</v>
      </c>
      <c r="C1881" s="155">
        <v>38254</v>
      </c>
      <c r="D1881" s="155">
        <v>38518</v>
      </c>
      <c r="E1881">
        <v>2005</v>
      </c>
      <c r="F1881">
        <v>3</v>
      </c>
      <c r="G1881">
        <v>2</v>
      </c>
      <c r="H1881">
        <v>24.559550027013422</v>
      </c>
      <c r="I1881">
        <v>2.2427468299865723</v>
      </c>
      <c r="J1881" s="14" t="s">
        <v>17</v>
      </c>
      <c r="K1881" s="14" t="s">
        <v>17</v>
      </c>
      <c r="L1881" s="14" t="s">
        <v>17</v>
      </c>
      <c r="M1881" s="14" t="s">
        <v>17</v>
      </c>
      <c r="N1881" s="14" t="s">
        <v>17</v>
      </c>
      <c r="O1881" s="14" t="s">
        <v>17</v>
      </c>
      <c r="P1881" s="14" t="s">
        <v>17</v>
      </c>
      <c r="Q1881" s="14" t="s">
        <v>17</v>
      </c>
      <c r="R1881" s="14" t="s">
        <v>17</v>
      </c>
      <c r="S1881" s="14" t="s">
        <v>17</v>
      </c>
      <c r="X1881" s="172">
        <v>0.59152982142857147</v>
      </c>
      <c r="Y1881" s="14">
        <v>103</v>
      </c>
      <c r="AD1881" s="14">
        <f t="shared" si="5"/>
        <v>5.7430079750346742E-3</v>
      </c>
    </row>
    <row r="1882" spans="1:30" x14ac:dyDescent="0.2">
      <c r="A1882" t="s">
        <v>143</v>
      </c>
      <c r="B1882" t="s">
        <v>27</v>
      </c>
      <c r="C1882" s="155">
        <v>38254</v>
      </c>
      <c r="D1882" s="155">
        <v>38518</v>
      </c>
      <c r="E1882">
        <v>2005</v>
      </c>
      <c r="F1882">
        <v>3</v>
      </c>
      <c r="G1882">
        <v>3</v>
      </c>
      <c r="H1882">
        <v>26.166784366642098</v>
      </c>
      <c r="I1882">
        <v>2.3633613586425781</v>
      </c>
      <c r="J1882" s="14" t="s">
        <v>17</v>
      </c>
      <c r="K1882" s="14" t="s">
        <v>17</v>
      </c>
      <c r="L1882" s="14" t="s">
        <v>17</v>
      </c>
      <c r="M1882" s="14" t="s">
        <v>17</v>
      </c>
      <c r="N1882" s="14" t="s">
        <v>17</v>
      </c>
      <c r="O1882" s="14" t="s">
        <v>17</v>
      </c>
      <c r="P1882" s="14" t="s">
        <v>17</v>
      </c>
      <c r="Q1882" s="14" t="s">
        <v>17</v>
      </c>
      <c r="R1882" s="14" t="s">
        <v>17</v>
      </c>
      <c r="S1882" s="14" t="s">
        <v>17</v>
      </c>
      <c r="X1882" s="172">
        <v>0.696317731092437</v>
      </c>
      <c r="Y1882" s="14">
        <v>103</v>
      </c>
      <c r="AD1882" s="14">
        <f t="shared" si="5"/>
        <v>6.760366321285796E-3</v>
      </c>
    </row>
    <row r="1883" spans="1:30" x14ac:dyDescent="0.2">
      <c r="A1883" t="s">
        <v>143</v>
      </c>
      <c r="B1883" t="s">
        <v>27</v>
      </c>
      <c r="C1883" s="155">
        <v>38254</v>
      </c>
      <c r="D1883" s="155">
        <v>38518</v>
      </c>
      <c r="E1883">
        <v>2005</v>
      </c>
      <c r="F1883">
        <v>3</v>
      </c>
      <c r="G1883">
        <v>4</v>
      </c>
      <c r="H1883">
        <v>34.568278835107989</v>
      </c>
      <c r="I1883">
        <v>2.130730152130127</v>
      </c>
      <c r="J1883" s="14" t="s">
        <v>17</v>
      </c>
      <c r="K1883" s="14" t="s">
        <v>17</v>
      </c>
      <c r="L1883" s="14" t="s">
        <v>17</v>
      </c>
      <c r="M1883" s="14" t="s">
        <v>17</v>
      </c>
      <c r="N1883" s="14" t="s">
        <v>17</v>
      </c>
      <c r="O1883" s="14" t="s">
        <v>17</v>
      </c>
      <c r="P1883" s="14" t="s">
        <v>17</v>
      </c>
      <c r="Q1883" s="14" t="s">
        <v>17</v>
      </c>
      <c r="R1883" s="14" t="s">
        <v>17</v>
      </c>
      <c r="S1883" s="14" t="s">
        <v>17</v>
      </c>
      <c r="X1883" s="172">
        <v>0.7427630753968254</v>
      </c>
      <c r="Y1883" s="14">
        <v>103</v>
      </c>
      <c r="AD1883" s="14">
        <f t="shared" si="5"/>
        <v>7.2112919941439363E-3</v>
      </c>
    </row>
    <row r="1884" spans="1:30" x14ac:dyDescent="0.2">
      <c r="A1884" t="s">
        <v>143</v>
      </c>
      <c r="B1884" t="s">
        <v>27</v>
      </c>
      <c r="C1884" s="155">
        <v>38254</v>
      </c>
      <c r="D1884" s="155">
        <v>38518</v>
      </c>
      <c r="E1884">
        <v>2005</v>
      </c>
      <c r="F1884">
        <v>3</v>
      </c>
      <c r="G1884">
        <v>5</v>
      </c>
      <c r="H1884">
        <v>37.299724890451571</v>
      </c>
      <c r="I1884">
        <v>2.278623104095459</v>
      </c>
      <c r="J1884" s="14" t="s">
        <v>17</v>
      </c>
      <c r="K1884" s="14" t="s">
        <v>17</v>
      </c>
      <c r="L1884" s="14" t="s">
        <v>17</v>
      </c>
      <c r="M1884" s="14" t="s">
        <v>17</v>
      </c>
      <c r="N1884" s="14" t="s">
        <v>17</v>
      </c>
      <c r="O1884" s="14" t="s">
        <v>17</v>
      </c>
      <c r="P1884" s="14" t="s">
        <v>17</v>
      </c>
      <c r="Q1884" s="14" t="s">
        <v>17</v>
      </c>
      <c r="R1884" s="14" t="s">
        <v>17</v>
      </c>
      <c r="S1884" s="14" t="s">
        <v>17</v>
      </c>
      <c r="X1884" s="172">
        <v>0.7593502976190476</v>
      </c>
      <c r="Y1884" s="14">
        <v>103</v>
      </c>
      <c r="AD1884" s="14">
        <f t="shared" si="5"/>
        <v>7.3723329865926952E-3</v>
      </c>
    </row>
    <row r="1885" spans="1:30" x14ac:dyDescent="0.2">
      <c r="A1885" t="s">
        <v>143</v>
      </c>
      <c r="B1885" t="s">
        <v>27</v>
      </c>
      <c r="C1885" s="155">
        <v>38254</v>
      </c>
      <c r="D1885" s="155">
        <v>38518</v>
      </c>
      <c r="E1885">
        <v>2005</v>
      </c>
      <c r="F1885">
        <v>3</v>
      </c>
      <c r="G1885">
        <v>6</v>
      </c>
      <c r="H1885">
        <v>44.531312683845343</v>
      </c>
      <c r="I1885" t="s">
        <v>17</v>
      </c>
      <c r="J1885" s="14" t="s">
        <v>17</v>
      </c>
      <c r="K1885" s="14" t="s">
        <v>17</v>
      </c>
      <c r="L1885" s="14" t="s">
        <v>17</v>
      </c>
      <c r="M1885" s="14" t="s">
        <v>17</v>
      </c>
      <c r="N1885" s="14" t="s">
        <v>17</v>
      </c>
      <c r="O1885" s="14" t="s">
        <v>17</v>
      </c>
      <c r="P1885" s="14" t="s">
        <v>17</v>
      </c>
      <c r="Q1885" s="14" t="s">
        <v>17</v>
      </c>
      <c r="R1885" s="14" t="s">
        <v>17</v>
      </c>
      <c r="S1885" s="14" t="s">
        <v>17</v>
      </c>
      <c r="X1885" s="172">
        <v>0.75742808823529406</v>
      </c>
      <c r="Y1885" s="14">
        <v>103</v>
      </c>
      <c r="AD1885" s="14">
        <f t="shared" si="5"/>
        <v>7.3536707595659619E-3</v>
      </c>
    </row>
    <row r="1886" spans="1:30" x14ac:dyDescent="0.2">
      <c r="A1886" t="s">
        <v>143</v>
      </c>
      <c r="B1886" t="s">
        <v>27</v>
      </c>
      <c r="C1886" s="155">
        <v>38254</v>
      </c>
      <c r="D1886" s="155">
        <v>38518</v>
      </c>
      <c r="E1886">
        <v>2005</v>
      </c>
      <c r="F1886">
        <v>3</v>
      </c>
      <c r="G1886">
        <v>7</v>
      </c>
      <c r="H1886">
        <v>30.513565219256609</v>
      </c>
      <c r="I1886">
        <v>2.5772430896759033</v>
      </c>
      <c r="J1886" s="14" t="s">
        <v>17</v>
      </c>
      <c r="K1886" s="14" t="s">
        <v>17</v>
      </c>
      <c r="L1886" s="14" t="s">
        <v>17</v>
      </c>
      <c r="M1886" s="14" t="s">
        <v>17</v>
      </c>
      <c r="N1886" s="14" t="s">
        <v>17</v>
      </c>
      <c r="O1886" s="14" t="s">
        <v>17</v>
      </c>
      <c r="P1886" s="14" t="s">
        <v>17</v>
      </c>
      <c r="Q1886" s="14" t="s">
        <v>17</v>
      </c>
      <c r="R1886" s="14" t="s">
        <v>17</v>
      </c>
      <c r="S1886" s="14" t="s">
        <v>17</v>
      </c>
      <c r="X1886" s="172">
        <v>0.8058840686274511</v>
      </c>
      <c r="Y1886" s="14">
        <v>103</v>
      </c>
      <c r="AD1886" s="14">
        <f t="shared" si="5"/>
        <v>7.8241171711403018E-3</v>
      </c>
    </row>
    <row r="1887" spans="1:30" x14ac:dyDescent="0.2">
      <c r="A1887" t="s">
        <v>143</v>
      </c>
      <c r="B1887" t="s">
        <v>27</v>
      </c>
      <c r="C1887" s="155">
        <v>38254</v>
      </c>
      <c r="D1887" s="155">
        <v>38518</v>
      </c>
      <c r="E1887">
        <v>2005</v>
      </c>
      <c r="F1887">
        <v>3</v>
      </c>
      <c r="G1887">
        <v>8</v>
      </c>
      <c r="H1887">
        <v>41.144997466006096</v>
      </c>
      <c r="I1887">
        <v>2.1722750663757324</v>
      </c>
      <c r="J1887" s="14" t="s">
        <v>17</v>
      </c>
      <c r="K1887" s="14" t="s">
        <v>17</v>
      </c>
      <c r="L1887" s="14" t="s">
        <v>17</v>
      </c>
      <c r="M1887" s="14" t="s">
        <v>17</v>
      </c>
      <c r="N1887" s="14" t="s">
        <v>17</v>
      </c>
      <c r="O1887" s="14" t="s">
        <v>17</v>
      </c>
      <c r="P1887" s="14" t="s">
        <v>17</v>
      </c>
      <c r="Q1887" s="14" t="s">
        <v>17</v>
      </c>
      <c r="R1887" s="14" t="s">
        <v>17</v>
      </c>
      <c r="S1887" s="14" t="s">
        <v>17</v>
      </c>
      <c r="X1887" s="14" t="s">
        <v>17</v>
      </c>
      <c r="Y1887" s="14" t="s">
        <v>17</v>
      </c>
      <c r="AD1887" s="14" t="s">
        <v>17</v>
      </c>
    </row>
    <row r="1888" spans="1:30" x14ac:dyDescent="0.2">
      <c r="A1888" t="s">
        <v>143</v>
      </c>
      <c r="B1888" t="s">
        <v>27</v>
      </c>
      <c r="C1888" s="155">
        <v>38254</v>
      </c>
      <c r="D1888" s="155">
        <v>38518</v>
      </c>
      <c r="E1888">
        <v>2005</v>
      </c>
      <c r="F1888">
        <v>3</v>
      </c>
      <c r="G1888">
        <v>9</v>
      </c>
      <c r="H1888">
        <v>32.177013796661591</v>
      </c>
      <c r="I1888">
        <v>2.3647444248199463</v>
      </c>
      <c r="J1888" s="14" t="s">
        <v>17</v>
      </c>
      <c r="K1888" s="14" t="s">
        <v>17</v>
      </c>
      <c r="L1888" s="14" t="s">
        <v>17</v>
      </c>
      <c r="M1888" s="14" t="s">
        <v>17</v>
      </c>
      <c r="N1888" s="14" t="s">
        <v>17</v>
      </c>
      <c r="O1888" s="14" t="s">
        <v>17</v>
      </c>
      <c r="P1888" s="14" t="s">
        <v>17</v>
      </c>
      <c r="Q1888" s="14" t="s">
        <v>17</v>
      </c>
      <c r="R1888" s="14" t="s">
        <v>17</v>
      </c>
      <c r="S1888" s="14" t="s">
        <v>17</v>
      </c>
      <c r="X1888" s="14" t="s">
        <v>17</v>
      </c>
      <c r="Y1888" s="14" t="s">
        <v>17</v>
      </c>
      <c r="AD1888" s="14" t="s">
        <v>17</v>
      </c>
    </row>
    <row r="1889" spans="1:30" x14ac:dyDescent="0.2">
      <c r="A1889" t="s">
        <v>143</v>
      </c>
      <c r="B1889" t="s">
        <v>27</v>
      </c>
      <c r="C1889" s="155">
        <v>38254</v>
      </c>
      <c r="D1889" s="155">
        <v>38518</v>
      </c>
      <c r="E1889">
        <v>2005</v>
      </c>
      <c r="F1889">
        <v>3</v>
      </c>
      <c r="G1889">
        <v>10</v>
      </c>
      <c r="H1889">
        <v>43.32314060937501</v>
      </c>
      <c r="I1889">
        <v>2.1499502658843994</v>
      </c>
      <c r="J1889" s="14" t="s">
        <v>17</v>
      </c>
      <c r="K1889" s="14" t="s">
        <v>17</v>
      </c>
      <c r="L1889" s="14" t="s">
        <v>17</v>
      </c>
      <c r="M1889" s="14" t="s">
        <v>17</v>
      </c>
      <c r="N1889" s="14" t="s">
        <v>17</v>
      </c>
      <c r="O1889" s="14" t="s">
        <v>17</v>
      </c>
      <c r="P1889" s="14" t="s">
        <v>17</v>
      </c>
      <c r="Q1889" s="14" t="s">
        <v>17</v>
      </c>
      <c r="R1889" s="14" t="s">
        <v>17</v>
      </c>
      <c r="S1889" s="14" t="s">
        <v>17</v>
      </c>
      <c r="X1889" s="14" t="s">
        <v>17</v>
      </c>
      <c r="Y1889" s="14" t="s">
        <v>17</v>
      </c>
      <c r="AD1889" s="14" t="s">
        <v>17</v>
      </c>
    </row>
    <row r="1890" spans="1:30" x14ac:dyDescent="0.2">
      <c r="A1890" t="s">
        <v>143</v>
      </c>
      <c r="B1890" t="s">
        <v>27</v>
      </c>
      <c r="C1890" s="155">
        <v>38254</v>
      </c>
      <c r="D1890" s="155">
        <v>38518</v>
      </c>
      <c r="E1890">
        <v>2005</v>
      </c>
      <c r="F1890">
        <v>3</v>
      </c>
      <c r="G1890">
        <v>11</v>
      </c>
      <c r="H1890">
        <v>45.557407979573178</v>
      </c>
      <c r="I1890">
        <v>2.2523112297058105</v>
      </c>
      <c r="J1890" s="14" t="s">
        <v>17</v>
      </c>
      <c r="K1890" s="14" t="s">
        <v>17</v>
      </c>
      <c r="L1890" s="14" t="s">
        <v>17</v>
      </c>
      <c r="M1890" s="14" t="s">
        <v>17</v>
      </c>
      <c r="N1890" s="14" t="s">
        <v>17</v>
      </c>
      <c r="O1890" s="14" t="s">
        <v>17</v>
      </c>
      <c r="P1890" s="14" t="s">
        <v>17</v>
      </c>
      <c r="Q1890" s="14" t="s">
        <v>17</v>
      </c>
      <c r="R1890" s="14" t="s">
        <v>17</v>
      </c>
      <c r="S1890" s="14" t="s">
        <v>17</v>
      </c>
      <c r="X1890" s="14" t="s">
        <v>17</v>
      </c>
      <c r="Y1890" s="14" t="s">
        <v>17</v>
      </c>
      <c r="AD1890" s="14" t="s">
        <v>17</v>
      </c>
    </row>
    <row r="1891" spans="1:30" x14ac:dyDescent="0.2">
      <c r="A1891" t="s">
        <v>143</v>
      </c>
      <c r="B1891" t="s">
        <v>27</v>
      </c>
      <c r="C1891" s="155">
        <v>38254</v>
      </c>
      <c r="D1891" s="155">
        <v>38518</v>
      </c>
      <c r="E1891">
        <v>2005</v>
      </c>
      <c r="F1891">
        <v>3</v>
      </c>
      <c r="G1891">
        <v>12</v>
      </c>
      <c r="H1891">
        <v>41.387675307637195</v>
      </c>
      <c r="I1891">
        <v>2.3306183815002441</v>
      </c>
      <c r="J1891" s="14" t="s">
        <v>17</v>
      </c>
      <c r="K1891" s="14" t="s">
        <v>17</v>
      </c>
      <c r="L1891" s="14" t="s">
        <v>17</v>
      </c>
      <c r="M1891" s="14" t="s">
        <v>17</v>
      </c>
      <c r="N1891" s="14" t="s">
        <v>17</v>
      </c>
      <c r="O1891" s="14" t="s">
        <v>17</v>
      </c>
      <c r="P1891" s="14" t="s">
        <v>17</v>
      </c>
      <c r="Q1891" s="14" t="s">
        <v>17</v>
      </c>
      <c r="R1891" s="14" t="s">
        <v>17</v>
      </c>
      <c r="S1891" s="14" t="s">
        <v>17</v>
      </c>
      <c r="X1891" s="14" t="s">
        <v>17</v>
      </c>
      <c r="Y1891" s="14" t="s">
        <v>17</v>
      </c>
      <c r="AD1891" s="14" t="s">
        <v>17</v>
      </c>
    </row>
    <row r="1892" spans="1:30" x14ac:dyDescent="0.2">
      <c r="A1892" t="s">
        <v>143</v>
      </c>
      <c r="B1892" t="s">
        <v>27</v>
      </c>
      <c r="C1892" s="155">
        <v>38254</v>
      </c>
      <c r="D1892" s="155">
        <v>38518</v>
      </c>
      <c r="E1892">
        <v>2005</v>
      </c>
      <c r="F1892">
        <v>3</v>
      </c>
      <c r="G1892">
        <v>13</v>
      </c>
      <c r="H1892">
        <v>48.010369541615852</v>
      </c>
      <c r="I1892">
        <v>2.7785255908966064</v>
      </c>
      <c r="J1892" s="14" t="s">
        <v>17</v>
      </c>
      <c r="K1892" s="14" t="s">
        <v>17</v>
      </c>
      <c r="L1892" s="14" t="s">
        <v>17</v>
      </c>
      <c r="M1892" s="14" t="s">
        <v>17</v>
      </c>
      <c r="N1892" s="14" t="s">
        <v>17</v>
      </c>
      <c r="O1892" s="14" t="s">
        <v>17</v>
      </c>
      <c r="P1892" s="14" t="s">
        <v>17</v>
      </c>
      <c r="Q1892" s="14" t="s">
        <v>17</v>
      </c>
      <c r="R1892" s="14" t="s">
        <v>17</v>
      </c>
      <c r="S1892" s="14" t="s">
        <v>17</v>
      </c>
      <c r="X1892" s="14" t="s">
        <v>17</v>
      </c>
      <c r="Y1892" s="14" t="s">
        <v>17</v>
      </c>
      <c r="AD1892" s="14" t="s">
        <v>17</v>
      </c>
    </row>
    <row r="1893" spans="1:30" x14ac:dyDescent="0.2">
      <c r="A1893" t="s">
        <v>143</v>
      </c>
      <c r="B1893" t="s">
        <v>27</v>
      </c>
      <c r="C1893" s="155">
        <v>38254</v>
      </c>
      <c r="D1893" s="155">
        <v>38518</v>
      </c>
      <c r="E1893">
        <v>2005</v>
      </c>
      <c r="F1893">
        <v>3</v>
      </c>
      <c r="G1893">
        <v>14</v>
      </c>
      <c r="H1893">
        <v>43.810598381737805</v>
      </c>
      <c r="I1893">
        <v>2.2488598823547363</v>
      </c>
      <c r="J1893" s="14" t="s">
        <v>17</v>
      </c>
      <c r="K1893" s="14" t="s">
        <v>17</v>
      </c>
      <c r="L1893" s="14" t="s">
        <v>17</v>
      </c>
      <c r="M1893" s="14" t="s">
        <v>17</v>
      </c>
      <c r="N1893" s="14" t="s">
        <v>17</v>
      </c>
      <c r="O1893" s="14" t="s">
        <v>17</v>
      </c>
      <c r="P1893" s="14" t="s">
        <v>17</v>
      </c>
      <c r="Q1893" s="14" t="s">
        <v>17</v>
      </c>
      <c r="R1893" s="14" t="s">
        <v>17</v>
      </c>
      <c r="S1893" s="14" t="s">
        <v>17</v>
      </c>
      <c r="X1893" s="14" t="s">
        <v>17</v>
      </c>
      <c r="Y1893" s="14" t="s">
        <v>17</v>
      </c>
      <c r="AD1893" s="14" t="s">
        <v>17</v>
      </c>
    </row>
    <row r="1894" spans="1:30" x14ac:dyDescent="0.2">
      <c r="A1894" t="s">
        <v>143</v>
      </c>
      <c r="B1894" t="s">
        <v>27</v>
      </c>
      <c r="C1894" s="155">
        <v>38254</v>
      </c>
      <c r="D1894" s="155">
        <v>38518</v>
      </c>
      <c r="E1894">
        <v>2005</v>
      </c>
      <c r="F1894">
        <v>4</v>
      </c>
      <c r="G1894">
        <v>1</v>
      </c>
      <c r="H1894">
        <v>23.01773960578652</v>
      </c>
      <c r="I1894">
        <v>2.333669900894165</v>
      </c>
      <c r="J1894" s="14" t="s">
        <v>17</v>
      </c>
      <c r="K1894" s="14" t="s">
        <v>17</v>
      </c>
      <c r="L1894" s="14" t="s">
        <v>17</v>
      </c>
      <c r="M1894" s="14" t="s">
        <v>17</v>
      </c>
      <c r="N1894" s="14" t="s">
        <v>17</v>
      </c>
      <c r="O1894" s="14" t="s">
        <v>17</v>
      </c>
      <c r="P1894" s="14" t="s">
        <v>17</v>
      </c>
      <c r="Q1894" s="14" t="s">
        <v>17</v>
      </c>
      <c r="R1894" s="14" t="s">
        <v>17</v>
      </c>
      <c r="S1894" s="14" t="s">
        <v>17</v>
      </c>
      <c r="X1894" s="172">
        <v>0.5793855555555556</v>
      </c>
      <c r="Y1894" s="14">
        <v>103</v>
      </c>
      <c r="AD1894" s="14">
        <f t="shared" si="5"/>
        <v>5.6251024811218991E-3</v>
      </c>
    </row>
    <row r="1895" spans="1:30" x14ac:dyDescent="0.2">
      <c r="A1895" t="s">
        <v>143</v>
      </c>
      <c r="B1895" t="s">
        <v>27</v>
      </c>
      <c r="C1895" s="155">
        <v>38254</v>
      </c>
      <c r="D1895" s="155">
        <v>38518</v>
      </c>
      <c r="E1895">
        <v>2005</v>
      </c>
      <c r="F1895">
        <v>4</v>
      </c>
      <c r="G1895">
        <v>2</v>
      </c>
      <c r="H1895">
        <v>23.940456048583091</v>
      </c>
      <c r="I1895">
        <v>2.3578388690948486</v>
      </c>
      <c r="J1895" s="14" t="s">
        <v>17</v>
      </c>
      <c r="K1895" s="14" t="s">
        <v>17</v>
      </c>
      <c r="L1895" s="14" t="s">
        <v>17</v>
      </c>
      <c r="M1895" s="14" t="s">
        <v>17</v>
      </c>
      <c r="N1895" s="14" t="s">
        <v>17</v>
      </c>
      <c r="O1895" s="14" t="s">
        <v>17</v>
      </c>
      <c r="P1895" s="14" t="s">
        <v>17</v>
      </c>
      <c r="Q1895" s="14" t="s">
        <v>17</v>
      </c>
      <c r="R1895" s="14" t="s">
        <v>17</v>
      </c>
      <c r="S1895" s="14" t="s">
        <v>17</v>
      </c>
      <c r="X1895" s="172">
        <v>0.58345523809523814</v>
      </c>
      <c r="Y1895" s="14">
        <v>103</v>
      </c>
      <c r="AD1895" s="14">
        <f t="shared" si="5"/>
        <v>5.6646139620896907E-3</v>
      </c>
    </row>
    <row r="1896" spans="1:30" x14ac:dyDescent="0.2">
      <c r="A1896" t="s">
        <v>143</v>
      </c>
      <c r="B1896" t="s">
        <v>27</v>
      </c>
      <c r="C1896" s="155">
        <v>38254</v>
      </c>
      <c r="D1896" s="155">
        <v>38518</v>
      </c>
      <c r="E1896">
        <v>2005</v>
      </c>
      <c r="F1896">
        <v>4</v>
      </c>
      <c r="G1896">
        <v>3</v>
      </c>
      <c r="H1896">
        <v>33.100811264599223</v>
      </c>
      <c r="I1896">
        <v>2.0692782402038574</v>
      </c>
      <c r="J1896" s="14" t="s">
        <v>17</v>
      </c>
      <c r="K1896" s="14" t="s">
        <v>17</v>
      </c>
      <c r="L1896" s="14" t="s">
        <v>17</v>
      </c>
      <c r="M1896" s="14" t="s">
        <v>17</v>
      </c>
      <c r="N1896" s="14" t="s">
        <v>17</v>
      </c>
      <c r="O1896" s="14" t="s">
        <v>17</v>
      </c>
      <c r="P1896" s="14" t="s">
        <v>17</v>
      </c>
      <c r="Q1896" s="14" t="s">
        <v>17</v>
      </c>
      <c r="R1896" s="14" t="s">
        <v>17</v>
      </c>
      <c r="S1896" s="14" t="s">
        <v>17</v>
      </c>
      <c r="X1896" s="172">
        <v>0.67667838827838833</v>
      </c>
      <c r="Y1896" s="14">
        <v>103</v>
      </c>
      <c r="AD1896" s="14">
        <f t="shared" si="5"/>
        <v>6.5696930900814403E-3</v>
      </c>
    </row>
    <row r="1897" spans="1:30" x14ac:dyDescent="0.2">
      <c r="A1897" t="s">
        <v>143</v>
      </c>
      <c r="B1897" t="s">
        <v>27</v>
      </c>
      <c r="C1897" s="155">
        <v>38254</v>
      </c>
      <c r="D1897" s="155">
        <v>38518</v>
      </c>
      <c r="E1897">
        <v>2005</v>
      </c>
      <c r="F1897">
        <v>4</v>
      </c>
      <c r="G1897">
        <v>4</v>
      </c>
      <c r="H1897">
        <v>31.546548155658957</v>
      </c>
      <c r="I1897">
        <v>2.2752680778503418</v>
      </c>
      <c r="J1897" s="14" t="s">
        <v>17</v>
      </c>
      <c r="K1897" s="14" t="s">
        <v>17</v>
      </c>
      <c r="L1897" s="14" t="s">
        <v>17</v>
      </c>
      <c r="M1897" s="14" t="s">
        <v>17</v>
      </c>
      <c r="N1897" s="14" t="s">
        <v>17</v>
      </c>
      <c r="O1897" s="14" t="s">
        <v>17</v>
      </c>
      <c r="P1897" s="14" t="s">
        <v>17</v>
      </c>
      <c r="Q1897" s="14" t="s">
        <v>17</v>
      </c>
      <c r="R1897" s="14" t="s">
        <v>17</v>
      </c>
      <c r="S1897" s="14" t="s">
        <v>17</v>
      </c>
      <c r="X1897" s="172">
        <v>0.73199727564102546</v>
      </c>
      <c r="Y1897" s="14">
        <v>103</v>
      </c>
      <c r="AD1897" s="14">
        <f t="shared" si="5"/>
        <v>7.1067696664177228E-3</v>
      </c>
    </row>
    <row r="1898" spans="1:30" x14ac:dyDescent="0.2">
      <c r="A1898" t="s">
        <v>143</v>
      </c>
      <c r="B1898" t="s">
        <v>27</v>
      </c>
      <c r="C1898" s="155">
        <v>38254</v>
      </c>
      <c r="D1898" s="155">
        <v>38518</v>
      </c>
      <c r="E1898">
        <v>2005</v>
      </c>
      <c r="F1898">
        <v>4</v>
      </c>
      <c r="G1898">
        <v>5</v>
      </c>
      <c r="H1898">
        <v>45.820697412005252</v>
      </c>
      <c r="I1898">
        <v>2.4578831195831299</v>
      </c>
      <c r="J1898" s="14" t="s">
        <v>17</v>
      </c>
      <c r="K1898" s="14" t="s">
        <v>17</v>
      </c>
      <c r="L1898" s="14" t="s">
        <v>17</v>
      </c>
      <c r="M1898" s="14" t="s">
        <v>17</v>
      </c>
      <c r="N1898" s="14" t="s">
        <v>17</v>
      </c>
      <c r="O1898" s="14" t="s">
        <v>17</v>
      </c>
      <c r="P1898" s="14" t="s">
        <v>17</v>
      </c>
      <c r="Q1898" s="14" t="s">
        <v>17</v>
      </c>
      <c r="R1898" s="14" t="s">
        <v>17</v>
      </c>
      <c r="S1898" s="14" t="s">
        <v>17</v>
      </c>
      <c r="X1898" s="172">
        <v>0.77639111111111092</v>
      </c>
      <c r="Y1898" s="14">
        <v>103</v>
      </c>
      <c r="AD1898" s="14">
        <f t="shared" si="5"/>
        <v>7.5377777777777761E-3</v>
      </c>
    </row>
    <row r="1899" spans="1:30" x14ac:dyDescent="0.2">
      <c r="A1899" t="s">
        <v>143</v>
      </c>
      <c r="B1899" t="s">
        <v>27</v>
      </c>
      <c r="C1899" s="155">
        <v>38254</v>
      </c>
      <c r="D1899" s="155">
        <v>38518</v>
      </c>
      <c r="E1899">
        <v>2005</v>
      </c>
      <c r="F1899">
        <v>4</v>
      </c>
      <c r="G1899">
        <v>6</v>
      </c>
      <c r="H1899">
        <v>31.944693912114797</v>
      </c>
      <c r="I1899">
        <v>2.503868579864502</v>
      </c>
      <c r="J1899" s="14" t="s">
        <v>17</v>
      </c>
      <c r="K1899" s="14" t="s">
        <v>17</v>
      </c>
      <c r="L1899" s="14" t="s">
        <v>17</v>
      </c>
      <c r="M1899" s="14" t="s">
        <v>17</v>
      </c>
      <c r="N1899" s="14" t="s">
        <v>17</v>
      </c>
      <c r="O1899" s="14" t="s">
        <v>17</v>
      </c>
      <c r="P1899" s="14" t="s">
        <v>17</v>
      </c>
      <c r="Q1899" s="14" t="s">
        <v>17</v>
      </c>
      <c r="R1899" s="14" t="s">
        <v>17</v>
      </c>
      <c r="S1899" s="14" t="s">
        <v>17</v>
      </c>
      <c r="X1899" s="172">
        <v>0.79506428571428567</v>
      </c>
      <c r="Y1899" s="14">
        <v>103</v>
      </c>
      <c r="AD1899" s="14">
        <f t="shared" si="5"/>
        <v>7.7190707350901517E-3</v>
      </c>
    </row>
    <row r="1900" spans="1:30" x14ac:dyDescent="0.2">
      <c r="A1900" t="s">
        <v>143</v>
      </c>
      <c r="B1900" t="s">
        <v>27</v>
      </c>
      <c r="C1900" s="155">
        <v>38254</v>
      </c>
      <c r="D1900" s="155">
        <v>38518</v>
      </c>
      <c r="E1900">
        <v>2005</v>
      </c>
      <c r="F1900">
        <v>4</v>
      </c>
      <c r="G1900">
        <v>7</v>
      </c>
      <c r="H1900">
        <v>43.229460727941976</v>
      </c>
      <c r="I1900">
        <v>2.7338714599609375</v>
      </c>
      <c r="J1900" s="14" t="s">
        <v>17</v>
      </c>
      <c r="K1900" s="14" t="s">
        <v>17</v>
      </c>
      <c r="L1900" s="14" t="s">
        <v>17</v>
      </c>
      <c r="M1900" s="14" t="s">
        <v>17</v>
      </c>
      <c r="N1900" s="14" t="s">
        <v>17</v>
      </c>
      <c r="O1900" s="14" t="s">
        <v>17</v>
      </c>
      <c r="P1900" s="14" t="s">
        <v>17</v>
      </c>
      <c r="Q1900" s="14" t="s">
        <v>17</v>
      </c>
      <c r="R1900" s="14" t="s">
        <v>17</v>
      </c>
      <c r="S1900" s="14" t="s">
        <v>17</v>
      </c>
      <c r="X1900" s="172">
        <v>0.77947168650793641</v>
      </c>
      <c r="Y1900" s="14">
        <v>103</v>
      </c>
      <c r="AD1900" s="14">
        <f t="shared" si="5"/>
        <v>7.5676862767760818E-3</v>
      </c>
    </row>
    <row r="1901" spans="1:30" x14ac:dyDescent="0.2">
      <c r="A1901" t="s">
        <v>143</v>
      </c>
      <c r="B1901" t="s">
        <v>27</v>
      </c>
      <c r="C1901" s="155">
        <v>38254</v>
      </c>
      <c r="D1901" s="155">
        <v>38518</v>
      </c>
      <c r="E1901">
        <v>2005</v>
      </c>
      <c r="F1901">
        <v>4</v>
      </c>
      <c r="G1901">
        <v>8</v>
      </c>
      <c r="H1901">
        <v>41.485700570975609</v>
      </c>
      <c r="I1901">
        <v>2.1092479228973389</v>
      </c>
      <c r="J1901" s="14" t="s">
        <v>17</v>
      </c>
      <c r="K1901" s="14" t="s">
        <v>17</v>
      </c>
      <c r="L1901" s="14" t="s">
        <v>17</v>
      </c>
      <c r="M1901" s="14" t="s">
        <v>17</v>
      </c>
      <c r="N1901" s="14" t="s">
        <v>17</v>
      </c>
      <c r="O1901" s="14" t="s">
        <v>17</v>
      </c>
      <c r="P1901" s="14" t="s">
        <v>17</v>
      </c>
      <c r="Q1901" s="14" t="s">
        <v>17</v>
      </c>
      <c r="R1901" s="14" t="s">
        <v>17</v>
      </c>
      <c r="S1901" s="14" t="s">
        <v>17</v>
      </c>
      <c r="X1901" s="14" t="s">
        <v>17</v>
      </c>
      <c r="Y1901" s="14" t="s">
        <v>17</v>
      </c>
      <c r="AD1901" s="14" t="s">
        <v>17</v>
      </c>
    </row>
    <row r="1902" spans="1:30" x14ac:dyDescent="0.2">
      <c r="A1902" t="s">
        <v>143</v>
      </c>
      <c r="B1902" t="s">
        <v>27</v>
      </c>
      <c r="C1902" s="155">
        <v>38254</v>
      </c>
      <c r="D1902" s="155">
        <v>38518</v>
      </c>
      <c r="E1902">
        <v>2005</v>
      </c>
      <c r="F1902">
        <v>4</v>
      </c>
      <c r="G1902">
        <v>9</v>
      </c>
      <c r="H1902">
        <v>33.892564531173782</v>
      </c>
      <c r="I1902">
        <v>2.165064811706543</v>
      </c>
      <c r="J1902" s="14" t="s">
        <v>17</v>
      </c>
      <c r="K1902" s="14" t="s">
        <v>17</v>
      </c>
      <c r="L1902" s="14" t="s">
        <v>17</v>
      </c>
      <c r="M1902" s="14" t="s">
        <v>17</v>
      </c>
      <c r="N1902" s="14" t="s">
        <v>17</v>
      </c>
      <c r="O1902" s="14" t="s">
        <v>17</v>
      </c>
      <c r="P1902" s="14" t="s">
        <v>17</v>
      </c>
      <c r="Q1902" s="14" t="s">
        <v>17</v>
      </c>
      <c r="R1902" s="14" t="s">
        <v>17</v>
      </c>
      <c r="S1902" s="14" t="s">
        <v>17</v>
      </c>
      <c r="X1902" s="14" t="s">
        <v>17</v>
      </c>
      <c r="Y1902" s="14" t="s">
        <v>17</v>
      </c>
      <c r="AD1902" s="14" t="s">
        <v>17</v>
      </c>
    </row>
    <row r="1903" spans="1:30" x14ac:dyDescent="0.2">
      <c r="A1903" t="s">
        <v>143</v>
      </c>
      <c r="B1903" t="s">
        <v>27</v>
      </c>
      <c r="C1903" s="155">
        <v>38254</v>
      </c>
      <c r="D1903" s="155">
        <v>38518</v>
      </c>
      <c r="E1903">
        <v>2005</v>
      </c>
      <c r="F1903">
        <v>4</v>
      </c>
      <c r="G1903">
        <v>10</v>
      </c>
      <c r="H1903">
        <v>36.551039814085371</v>
      </c>
      <c r="I1903">
        <v>2.3609397411346436</v>
      </c>
      <c r="J1903" s="14" t="s">
        <v>17</v>
      </c>
      <c r="K1903" s="14" t="s">
        <v>17</v>
      </c>
      <c r="L1903" s="14" t="s">
        <v>17</v>
      </c>
      <c r="M1903" s="14" t="s">
        <v>17</v>
      </c>
      <c r="N1903" s="14" t="s">
        <v>17</v>
      </c>
      <c r="O1903" s="14" t="s">
        <v>17</v>
      </c>
      <c r="P1903" s="14" t="s">
        <v>17</v>
      </c>
      <c r="Q1903" s="14" t="s">
        <v>17</v>
      </c>
      <c r="R1903" s="14" t="s">
        <v>17</v>
      </c>
      <c r="S1903" s="14" t="s">
        <v>17</v>
      </c>
      <c r="X1903" s="14" t="s">
        <v>17</v>
      </c>
      <c r="Y1903" s="14" t="s">
        <v>17</v>
      </c>
      <c r="AD1903" s="14" t="s">
        <v>17</v>
      </c>
    </row>
    <row r="1904" spans="1:30" x14ac:dyDescent="0.2">
      <c r="A1904" t="s">
        <v>143</v>
      </c>
      <c r="B1904" t="s">
        <v>27</v>
      </c>
      <c r="C1904" s="155">
        <v>38254</v>
      </c>
      <c r="D1904" s="155">
        <v>38518</v>
      </c>
      <c r="E1904">
        <v>2005</v>
      </c>
      <c r="F1904">
        <v>4</v>
      </c>
      <c r="G1904">
        <v>11</v>
      </c>
      <c r="H1904">
        <v>36.893778496890249</v>
      </c>
      <c r="I1904">
        <v>2.4855263233184814</v>
      </c>
      <c r="J1904" s="14" t="s">
        <v>17</v>
      </c>
      <c r="K1904" s="14" t="s">
        <v>17</v>
      </c>
      <c r="L1904" s="14" t="s">
        <v>17</v>
      </c>
      <c r="M1904" s="14" t="s">
        <v>17</v>
      </c>
      <c r="N1904" s="14" t="s">
        <v>17</v>
      </c>
      <c r="O1904" s="14" t="s">
        <v>17</v>
      </c>
      <c r="P1904" s="14" t="s">
        <v>17</v>
      </c>
      <c r="Q1904" s="14" t="s">
        <v>17</v>
      </c>
      <c r="R1904" s="14" t="s">
        <v>17</v>
      </c>
      <c r="S1904" s="14" t="s">
        <v>17</v>
      </c>
      <c r="X1904" s="14" t="s">
        <v>17</v>
      </c>
      <c r="Y1904" s="14" t="s">
        <v>17</v>
      </c>
      <c r="AD1904" s="14" t="s">
        <v>17</v>
      </c>
    </row>
    <row r="1905" spans="1:30" x14ac:dyDescent="0.2">
      <c r="A1905" t="s">
        <v>143</v>
      </c>
      <c r="B1905" t="s">
        <v>27</v>
      </c>
      <c r="C1905" s="155">
        <v>38254</v>
      </c>
      <c r="D1905" s="155">
        <v>38518</v>
      </c>
      <c r="E1905">
        <v>2005</v>
      </c>
      <c r="F1905">
        <v>4</v>
      </c>
      <c r="G1905">
        <v>12</v>
      </c>
      <c r="H1905">
        <v>39.159519481432923</v>
      </c>
      <c r="I1905">
        <v>2.2422864437103271</v>
      </c>
      <c r="J1905" s="14" t="s">
        <v>17</v>
      </c>
      <c r="K1905" s="14" t="s">
        <v>17</v>
      </c>
      <c r="L1905" s="14" t="s">
        <v>17</v>
      </c>
      <c r="M1905" s="14" t="s">
        <v>17</v>
      </c>
      <c r="N1905" s="14" t="s">
        <v>17</v>
      </c>
      <c r="O1905" s="14" t="s">
        <v>17</v>
      </c>
      <c r="P1905" s="14" t="s">
        <v>17</v>
      </c>
      <c r="Q1905" s="14" t="s">
        <v>17</v>
      </c>
      <c r="R1905" s="14" t="s">
        <v>17</v>
      </c>
      <c r="S1905" s="14" t="s">
        <v>17</v>
      </c>
      <c r="X1905" s="14" t="s">
        <v>17</v>
      </c>
      <c r="Y1905" s="14" t="s">
        <v>17</v>
      </c>
      <c r="AD1905" s="14" t="s">
        <v>17</v>
      </c>
    </row>
    <row r="1906" spans="1:30" x14ac:dyDescent="0.2">
      <c r="A1906" t="s">
        <v>143</v>
      </c>
      <c r="B1906" t="s">
        <v>27</v>
      </c>
      <c r="C1906" s="155">
        <v>38254</v>
      </c>
      <c r="D1906" s="155">
        <v>38518</v>
      </c>
      <c r="E1906">
        <v>2005</v>
      </c>
      <c r="F1906">
        <v>4</v>
      </c>
      <c r="G1906">
        <v>13</v>
      </c>
      <c r="H1906">
        <v>43.480170111661586</v>
      </c>
      <c r="I1906">
        <v>2.199934720993042</v>
      </c>
      <c r="J1906" s="14" t="s">
        <v>17</v>
      </c>
      <c r="K1906" s="14" t="s">
        <v>17</v>
      </c>
      <c r="L1906" s="14" t="s">
        <v>17</v>
      </c>
      <c r="M1906" s="14" t="s">
        <v>17</v>
      </c>
      <c r="N1906" s="14" t="s">
        <v>17</v>
      </c>
      <c r="O1906" s="14" t="s">
        <v>17</v>
      </c>
      <c r="P1906" s="14" t="s">
        <v>17</v>
      </c>
      <c r="Q1906" s="14" t="s">
        <v>17</v>
      </c>
      <c r="R1906" s="14" t="s">
        <v>17</v>
      </c>
      <c r="S1906" s="14" t="s">
        <v>17</v>
      </c>
      <c r="X1906" s="14" t="s">
        <v>17</v>
      </c>
      <c r="Y1906" s="14" t="s">
        <v>17</v>
      </c>
      <c r="AD1906" s="14" t="s">
        <v>17</v>
      </c>
    </row>
    <row r="1907" spans="1:30" x14ac:dyDescent="0.2">
      <c r="A1907" t="s">
        <v>143</v>
      </c>
      <c r="B1907" t="s">
        <v>27</v>
      </c>
      <c r="C1907" s="155">
        <v>38254</v>
      </c>
      <c r="D1907" s="155">
        <v>38518</v>
      </c>
      <c r="E1907">
        <v>2005</v>
      </c>
      <c r="F1907">
        <v>4</v>
      </c>
      <c r="G1907">
        <v>14</v>
      </c>
      <c r="H1907">
        <v>29.770929868323169</v>
      </c>
      <c r="I1907">
        <v>2.7088062763214111</v>
      </c>
      <c r="J1907" s="14" t="s">
        <v>17</v>
      </c>
      <c r="K1907" s="14" t="s">
        <v>17</v>
      </c>
      <c r="L1907" s="14" t="s">
        <v>17</v>
      </c>
      <c r="M1907" s="14" t="s">
        <v>17</v>
      </c>
      <c r="N1907" s="14" t="s">
        <v>17</v>
      </c>
      <c r="O1907" s="14" t="s">
        <v>17</v>
      </c>
      <c r="P1907" s="14" t="s">
        <v>17</v>
      </c>
      <c r="Q1907" s="14" t="s">
        <v>17</v>
      </c>
      <c r="R1907" s="14" t="s">
        <v>17</v>
      </c>
      <c r="S1907" s="14" t="s">
        <v>17</v>
      </c>
      <c r="X1907" s="14" t="s">
        <v>17</v>
      </c>
      <c r="Y1907" s="14" t="s">
        <v>17</v>
      </c>
      <c r="AD1907" s="14" t="s">
        <v>17</v>
      </c>
    </row>
    <row r="1908" spans="1:30" x14ac:dyDescent="0.2">
      <c r="A1908" t="s">
        <v>143</v>
      </c>
      <c r="B1908" t="s">
        <v>27</v>
      </c>
      <c r="C1908" s="155" t="s">
        <v>17</v>
      </c>
      <c r="D1908" s="155">
        <v>38874</v>
      </c>
      <c r="E1908">
        <v>2006</v>
      </c>
      <c r="F1908">
        <v>1</v>
      </c>
      <c r="G1908">
        <v>1</v>
      </c>
      <c r="H1908">
        <v>38.123480022631938</v>
      </c>
      <c r="I1908">
        <v>1.6739999999999999</v>
      </c>
      <c r="J1908" s="14" t="s">
        <v>17</v>
      </c>
      <c r="K1908" s="14" t="s">
        <v>17</v>
      </c>
      <c r="L1908" s="14" t="s">
        <v>17</v>
      </c>
      <c r="M1908" s="14" t="s">
        <v>17</v>
      </c>
      <c r="N1908" s="14" t="s">
        <v>17</v>
      </c>
      <c r="O1908" s="14" t="s">
        <v>17</v>
      </c>
      <c r="P1908" s="14" t="s">
        <v>17</v>
      </c>
      <c r="Q1908" s="14" t="s">
        <v>17</v>
      </c>
      <c r="R1908" s="14" t="s">
        <v>17</v>
      </c>
      <c r="S1908" s="14" t="s">
        <v>17</v>
      </c>
      <c r="X1908" s="122">
        <v>0.35686887254901961</v>
      </c>
      <c r="Y1908" s="14">
        <v>98</v>
      </c>
      <c r="AD1908" s="14">
        <f t="shared" ref="AD1908:AD1964" si="6">X1908/Y1908</f>
        <v>3.6415191076430574E-3</v>
      </c>
    </row>
    <row r="1909" spans="1:30" x14ac:dyDescent="0.2">
      <c r="A1909" t="s">
        <v>143</v>
      </c>
      <c r="B1909" t="s">
        <v>27</v>
      </c>
      <c r="C1909" s="155" t="s">
        <v>17</v>
      </c>
      <c r="D1909" s="155">
        <v>38874</v>
      </c>
      <c r="E1909">
        <v>2006</v>
      </c>
      <c r="F1909">
        <v>1</v>
      </c>
      <c r="G1909">
        <v>2</v>
      </c>
      <c r="H1909">
        <v>35.998916318905643</v>
      </c>
      <c r="I1909">
        <v>1.8193999999999999</v>
      </c>
      <c r="J1909" s="14" t="s">
        <v>17</v>
      </c>
      <c r="K1909" s="14" t="s">
        <v>17</v>
      </c>
      <c r="L1909" s="14" t="s">
        <v>17</v>
      </c>
      <c r="M1909" s="14" t="s">
        <v>17</v>
      </c>
      <c r="N1909" s="14" t="s">
        <v>17</v>
      </c>
      <c r="O1909" s="14" t="s">
        <v>17</v>
      </c>
      <c r="P1909" s="14" t="s">
        <v>17</v>
      </c>
      <c r="Q1909" s="14" t="s">
        <v>17</v>
      </c>
      <c r="R1909" s="14" t="s">
        <v>17</v>
      </c>
      <c r="S1909" s="14" t="s">
        <v>17</v>
      </c>
      <c r="X1909" s="122">
        <v>0.47730718954248363</v>
      </c>
      <c r="Y1909" s="14">
        <v>98</v>
      </c>
      <c r="AD1909" s="14">
        <f t="shared" si="6"/>
        <v>4.8704815259437107E-3</v>
      </c>
    </row>
    <row r="1910" spans="1:30" x14ac:dyDescent="0.2">
      <c r="A1910" t="s">
        <v>143</v>
      </c>
      <c r="B1910" t="s">
        <v>27</v>
      </c>
      <c r="C1910" s="155" t="s">
        <v>17</v>
      </c>
      <c r="D1910" s="155">
        <v>38874</v>
      </c>
      <c r="E1910">
        <v>2006</v>
      </c>
      <c r="F1910">
        <v>1</v>
      </c>
      <c r="G1910">
        <v>3</v>
      </c>
      <c r="H1910">
        <v>33.999538279310279</v>
      </c>
      <c r="I1910">
        <v>1.8665</v>
      </c>
      <c r="J1910" s="14" t="s">
        <v>17</v>
      </c>
      <c r="K1910" s="14" t="s">
        <v>17</v>
      </c>
      <c r="L1910" s="14" t="s">
        <v>17</v>
      </c>
      <c r="M1910" s="14" t="s">
        <v>17</v>
      </c>
      <c r="N1910" s="14" t="s">
        <v>17</v>
      </c>
      <c r="O1910" s="14" t="s">
        <v>17</v>
      </c>
      <c r="P1910" s="14" t="s">
        <v>17</v>
      </c>
      <c r="Q1910" s="14" t="s">
        <v>17</v>
      </c>
      <c r="R1910" s="14" t="s">
        <v>17</v>
      </c>
      <c r="S1910" s="14" t="s">
        <v>17</v>
      </c>
      <c r="X1910" s="122">
        <v>0.54310924369747893</v>
      </c>
      <c r="Y1910" s="14">
        <v>98</v>
      </c>
      <c r="AD1910" s="14">
        <f t="shared" si="6"/>
        <v>5.5419310581375399E-3</v>
      </c>
    </row>
    <row r="1911" spans="1:30" x14ac:dyDescent="0.2">
      <c r="A1911" t="s">
        <v>143</v>
      </c>
      <c r="B1911" t="s">
        <v>27</v>
      </c>
      <c r="C1911" s="155" t="s">
        <v>17</v>
      </c>
      <c r="D1911" s="155">
        <v>38874</v>
      </c>
      <c r="E1911">
        <v>2006</v>
      </c>
      <c r="F1911">
        <v>1</v>
      </c>
      <c r="G1911">
        <v>4</v>
      </c>
      <c r="H1911" t="s">
        <v>17</v>
      </c>
      <c r="I1911">
        <v>1.7156</v>
      </c>
      <c r="J1911" s="14" t="s">
        <v>17</v>
      </c>
      <c r="K1911" s="14" t="s">
        <v>17</v>
      </c>
      <c r="L1911" s="14" t="s">
        <v>17</v>
      </c>
      <c r="M1911" s="14" t="s">
        <v>17</v>
      </c>
      <c r="N1911" s="14" t="s">
        <v>17</v>
      </c>
      <c r="O1911" s="14" t="s">
        <v>17</v>
      </c>
      <c r="P1911" s="14" t="s">
        <v>17</v>
      </c>
      <c r="Q1911" s="14" t="s">
        <v>17</v>
      </c>
      <c r="R1911" s="14" t="s">
        <v>17</v>
      </c>
      <c r="S1911" s="14" t="s">
        <v>17</v>
      </c>
      <c r="X1911" s="122">
        <v>0.53757638888888881</v>
      </c>
      <c r="Y1911" s="14">
        <v>98</v>
      </c>
      <c r="AD1911" s="14">
        <f t="shared" si="6"/>
        <v>5.4854733560090697E-3</v>
      </c>
    </row>
    <row r="1912" spans="1:30" x14ac:dyDescent="0.2">
      <c r="A1912" t="s">
        <v>143</v>
      </c>
      <c r="B1912" t="s">
        <v>27</v>
      </c>
      <c r="C1912" s="155" t="s">
        <v>17</v>
      </c>
      <c r="D1912" s="155">
        <v>38874</v>
      </c>
      <c r="E1912">
        <v>2006</v>
      </c>
      <c r="F1912">
        <v>1</v>
      </c>
      <c r="G1912">
        <v>5</v>
      </c>
      <c r="H1912">
        <v>41.561369327476903</v>
      </c>
      <c r="I1912">
        <v>2.1297999999999999</v>
      </c>
      <c r="J1912" s="14" t="s">
        <v>17</v>
      </c>
      <c r="K1912" s="14" t="s">
        <v>17</v>
      </c>
      <c r="L1912" s="14" t="s">
        <v>17</v>
      </c>
      <c r="M1912" s="14" t="s">
        <v>17</v>
      </c>
      <c r="N1912" s="14" t="s">
        <v>17</v>
      </c>
      <c r="O1912" s="14" t="s">
        <v>17</v>
      </c>
      <c r="P1912" s="14" t="s">
        <v>17</v>
      </c>
      <c r="Q1912" s="14" t="s">
        <v>17</v>
      </c>
      <c r="R1912" s="14" t="s">
        <v>17</v>
      </c>
      <c r="S1912" s="14" t="s">
        <v>17</v>
      </c>
      <c r="X1912" s="122">
        <v>0.61938888888888899</v>
      </c>
      <c r="Y1912" s="14">
        <v>98</v>
      </c>
      <c r="AD1912" s="14">
        <f t="shared" si="6"/>
        <v>6.3202947845805001E-3</v>
      </c>
    </row>
    <row r="1913" spans="1:30" x14ac:dyDescent="0.2">
      <c r="A1913" t="s">
        <v>143</v>
      </c>
      <c r="B1913" t="s">
        <v>27</v>
      </c>
      <c r="C1913" s="155" t="s">
        <v>17</v>
      </c>
      <c r="D1913" s="155">
        <v>38874</v>
      </c>
      <c r="E1913">
        <v>2006</v>
      </c>
      <c r="F1913">
        <v>1</v>
      </c>
      <c r="G1913">
        <v>6</v>
      </c>
      <c r="H1913">
        <v>44.841017177972553</v>
      </c>
      <c r="I1913">
        <v>2.1478999999999999</v>
      </c>
      <c r="J1913" s="14" t="s">
        <v>17</v>
      </c>
      <c r="K1913" s="14" t="s">
        <v>17</v>
      </c>
      <c r="L1913" s="14" t="s">
        <v>17</v>
      </c>
      <c r="M1913" s="14" t="s">
        <v>17</v>
      </c>
      <c r="N1913" s="14" t="s">
        <v>17</v>
      </c>
      <c r="O1913" s="14" t="s">
        <v>17</v>
      </c>
      <c r="P1913" s="14" t="s">
        <v>17</v>
      </c>
      <c r="Q1913" s="14" t="s">
        <v>17</v>
      </c>
      <c r="R1913" s="14" t="s">
        <v>17</v>
      </c>
      <c r="S1913" s="14" t="s">
        <v>17</v>
      </c>
      <c r="X1913" s="122">
        <v>0.4232777777777777</v>
      </c>
      <c r="Y1913" s="14">
        <v>98</v>
      </c>
      <c r="AD1913" s="14">
        <f t="shared" si="6"/>
        <v>4.3191609977324252E-3</v>
      </c>
    </row>
    <row r="1914" spans="1:30" x14ac:dyDescent="0.2">
      <c r="A1914" t="s">
        <v>143</v>
      </c>
      <c r="B1914" t="s">
        <v>27</v>
      </c>
      <c r="C1914" s="155" t="s">
        <v>17</v>
      </c>
      <c r="D1914" s="155">
        <v>38874</v>
      </c>
      <c r="E1914">
        <v>2006</v>
      </c>
      <c r="F1914">
        <v>1</v>
      </c>
      <c r="G1914">
        <v>7</v>
      </c>
      <c r="H1914">
        <v>37.943847682350615</v>
      </c>
      <c r="I1914">
        <v>2.4542999999999999</v>
      </c>
      <c r="J1914" s="14" t="s">
        <v>17</v>
      </c>
      <c r="K1914" s="14" t="s">
        <v>17</v>
      </c>
      <c r="L1914" s="14" t="s">
        <v>17</v>
      </c>
      <c r="M1914" s="14" t="s">
        <v>17</v>
      </c>
      <c r="N1914" s="14" t="s">
        <v>17</v>
      </c>
      <c r="O1914" s="14" t="s">
        <v>17</v>
      </c>
      <c r="P1914" s="14" t="s">
        <v>17</v>
      </c>
      <c r="Q1914" s="14" t="s">
        <v>17</v>
      </c>
      <c r="R1914" s="14" t="s">
        <v>17</v>
      </c>
      <c r="S1914" s="14" t="s">
        <v>17</v>
      </c>
      <c r="X1914" s="122">
        <v>0.52594771241830074</v>
      </c>
      <c r="Y1914" s="14">
        <v>98</v>
      </c>
      <c r="AD1914" s="14">
        <f t="shared" si="6"/>
        <v>5.3668133920234768E-3</v>
      </c>
    </row>
    <row r="1915" spans="1:30" x14ac:dyDescent="0.2">
      <c r="A1915" t="s">
        <v>143</v>
      </c>
      <c r="B1915" t="s">
        <v>27</v>
      </c>
      <c r="C1915" s="155" t="s">
        <v>17</v>
      </c>
      <c r="D1915" s="155">
        <v>38874</v>
      </c>
      <c r="E1915">
        <v>2006</v>
      </c>
      <c r="F1915">
        <v>1</v>
      </c>
      <c r="G1915">
        <v>8</v>
      </c>
      <c r="H1915">
        <v>45.16929024806403</v>
      </c>
      <c r="I1915">
        <v>2.1903999999999999</v>
      </c>
      <c r="J1915" s="14" t="s">
        <v>17</v>
      </c>
      <c r="K1915" s="14" t="s">
        <v>17</v>
      </c>
      <c r="L1915" s="14" t="s">
        <v>17</v>
      </c>
      <c r="M1915" s="14" t="s">
        <v>17</v>
      </c>
      <c r="N1915" s="14" t="s">
        <v>17</v>
      </c>
      <c r="O1915" s="14" t="s">
        <v>17</v>
      </c>
      <c r="P1915" s="14" t="s">
        <v>17</v>
      </c>
      <c r="Q1915" s="14" t="s">
        <v>17</v>
      </c>
      <c r="R1915" s="14" t="s">
        <v>17</v>
      </c>
      <c r="S1915" s="14" t="s">
        <v>17</v>
      </c>
      <c r="X1915" s="14" t="s">
        <v>17</v>
      </c>
      <c r="Y1915" s="14" t="s">
        <v>17</v>
      </c>
      <c r="AD1915" s="14" t="s">
        <v>17</v>
      </c>
    </row>
    <row r="1916" spans="1:30" x14ac:dyDescent="0.2">
      <c r="A1916" t="s">
        <v>143</v>
      </c>
      <c r="B1916" t="s">
        <v>27</v>
      </c>
      <c r="C1916" s="155" t="s">
        <v>17</v>
      </c>
      <c r="D1916" s="155">
        <v>38874</v>
      </c>
      <c r="E1916">
        <v>2006</v>
      </c>
      <c r="F1916">
        <v>1</v>
      </c>
      <c r="G1916">
        <v>9</v>
      </c>
      <c r="H1916">
        <v>44.181472997179874</v>
      </c>
      <c r="I1916">
        <v>1.9706999999999999</v>
      </c>
      <c r="J1916" s="14" t="s">
        <v>17</v>
      </c>
      <c r="K1916" s="14" t="s">
        <v>17</v>
      </c>
      <c r="L1916" s="14" t="s">
        <v>17</v>
      </c>
      <c r="M1916" s="14" t="s">
        <v>17</v>
      </c>
      <c r="N1916" s="14" t="s">
        <v>17</v>
      </c>
      <c r="O1916" s="14" t="s">
        <v>17</v>
      </c>
      <c r="P1916" s="14" t="s">
        <v>17</v>
      </c>
      <c r="Q1916" s="14" t="s">
        <v>17</v>
      </c>
      <c r="R1916" s="14" t="s">
        <v>17</v>
      </c>
      <c r="S1916" s="14" t="s">
        <v>17</v>
      </c>
      <c r="X1916" s="14" t="s">
        <v>17</v>
      </c>
      <c r="Y1916" s="14" t="s">
        <v>17</v>
      </c>
      <c r="AD1916" s="14" t="s">
        <v>17</v>
      </c>
    </row>
    <row r="1917" spans="1:30" x14ac:dyDescent="0.2">
      <c r="A1917" t="s">
        <v>143</v>
      </c>
      <c r="B1917" t="s">
        <v>27</v>
      </c>
      <c r="C1917" s="155" t="s">
        <v>17</v>
      </c>
      <c r="D1917" s="155">
        <v>38874</v>
      </c>
      <c r="E1917">
        <v>2006</v>
      </c>
      <c r="F1917">
        <v>1</v>
      </c>
      <c r="G1917">
        <v>10</v>
      </c>
      <c r="H1917">
        <v>41.63714511536584</v>
      </c>
      <c r="I1917">
        <v>1.7862</v>
      </c>
      <c r="J1917" s="14" t="s">
        <v>17</v>
      </c>
      <c r="K1917" s="14" t="s">
        <v>17</v>
      </c>
      <c r="L1917" s="14" t="s">
        <v>17</v>
      </c>
      <c r="M1917" s="14" t="s">
        <v>17</v>
      </c>
      <c r="N1917" s="14" t="s">
        <v>17</v>
      </c>
      <c r="O1917" s="14" t="s">
        <v>17</v>
      </c>
      <c r="P1917" s="14" t="s">
        <v>17</v>
      </c>
      <c r="Q1917" s="14" t="s">
        <v>17</v>
      </c>
      <c r="R1917" s="14" t="s">
        <v>17</v>
      </c>
      <c r="S1917" s="14" t="s">
        <v>17</v>
      </c>
      <c r="X1917" s="14" t="s">
        <v>17</v>
      </c>
      <c r="Y1917" s="14" t="s">
        <v>17</v>
      </c>
      <c r="AD1917" s="14" t="s">
        <v>17</v>
      </c>
    </row>
    <row r="1918" spans="1:30" x14ac:dyDescent="0.2">
      <c r="A1918" t="s">
        <v>143</v>
      </c>
      <c r="B1918" t="s">
        <v>27</v>
      </c>
      <c r="C1918" s="155" t="s">
        <v>17</v>
      </c>
      <c r="D1918" s="155">
        <v>38874</v>
      </c>
      <c r="E1918">
        <v>2006</v>
      </c>
      <c r="F1918">
        <v>1</v>
      </c>
      <c r="G1918">
        <v>11</v>
      </c>
      <c r="H1918">
        <v>18.189868835975609</v>
      </c>
      <c r="I1918">
        <v>2.5004</v>
      </c>
      <c r="J1918" s="14" t="s">
        <v>17</v>
      </c>
      <c r="K1918" s="14" t="s">
        <v>17</v>
      </c>
      <c r="L1918" s="14" t="s">
        <v>17</v>
      </c>
      <c r="M1918" s="14" t="s">
        <v>17</v>
      </c>
      <c r="N1918" s="14" t="s">
        <v>17</v>
      </c>
      <c r="O1918" s="14" t="s">
        <v>17</v>
      </c>
      <c r="P1918" s="14" t="s">
        <v>17</v>
      </c>
      <c r="Q1918" s="14" t="s">
        <v>17</v>
      </c>
      <c r="R1918" s="14" t="s">
        <v>17</v>
      </c>
      <c r="S1918" s="14" t="s">
        <v>17</v>
      </c>
      <c r="X1918" s="14" t="s">
        <v>17</v>
      </c>
      <c r="Y1918" s="14" t="s">
        <v>17</v>
      </c>
      <c r="AD1918" s="14" t="s">
        <v>17</v>
      </c>
    </row>
    <row r="1919" spans="1:30" x14ac:dyDescent="0.2">
      <c r="A1919" t="s">
        <v>143</v>
      </c>
      <c r="B1919" t="s">
        <v>27</v>
      </c>
      <c r="C1919" s="155" t="s">
        <v>17</v>
      </c>
      <c r="D1919" s="155">
        <v>38874</v>
      </c>
      <c r="E1919">
        <v>2006</v>
      </c>
      <c r="F1919">
        <v>1</v>
      </c>
      <c r="G1919">
        <v>12</v>
      </c>
      <c r="H1919">
        <v>44.806251011600608</v>
      </c>
      <c r="I1919">
        <v>2.1198000000000001</v>
      </c>
      <c r="J1919" s="14" t="s">
        <v>17</v>
      </c>
      <c r="K1919" s="14" t="s">
        <v>17</v>
      </c>
      <c r="L1919" s="14" t="s">
        <v>17</v>
      </c>
      <c r="M1919" s="14" t="s">
        <v>17</v>
      </c>
      <c r="N1919" s="14" t="s">
        <v>17</v>
      </c>
      <c r="O1919" s="14" t="s">
        <v>17</v>
      </c>
      <c r="P1919" s="14" t="s">
        <v>17</v>
      </c>
      <c r="Q1919" s="14" t="s">
        <v>17</v>
      </c>
      <c r="R1919" s="14" t="s">
        <v>17</v>
      </c>
      <c r="S1919" s="14" t="s">
        <v>17</v>
      </c>
      <c r="X1919" s="14" t="s">
        <v>17</v>
      </c>
      <c r="Y1919" s="14" t="s">
        <v>17</v>
      </c>
      <c r="AD1919" s="14" t="s">
        <v>17</v>
      </c>
    </row>
    <row r="1920" spans="1:30" x14ac:dyDescent="0.2">
      <c r="A1920" t="s">
        <v>143</v>
      </c>
      <c r="B1920" t="s">
        <v>27</v>
      </c>
      <c r="C1920" s="155" t="s">
        <v>17</v>
      </c>
      <c r="D1920" s="155">
        <v>38874</v>
      </c>
      <c r="E1920">
        <v>2006</v>
      </c>
      <c r="F1920">
        <v>1</v>
      </c>
      <c r="G1920">
        <v>13</v>
      </c>
      <c r="H1920">
        <v>18.901220797317073</v>
      </c>
      <c r="I1920">
        <v>3.0228000000000002</v>
      </c>
      <c r="J1920" s="14" t="s">
        <v>17</v>
      </c>
      <c r="K1920" s="14" t="s">
        <v>17</v>
      </c>
      <c r="L1920" s="14" t="s">
        <v>17</v>
      </c>
      <c r="M1920" s="14" t="s">
        <v>17</v>
      </c>
      <c r="N1920" s="14" t="s">
        <v>17</v>
      </c>
      <c r="O1920" s="14" t="s">
        <v>17</v>
      </c>
      <c r="P1920" s="14" t="s">
        <v>17</v>
      </c>
      <c r="Q1920" s="14" t="s">
        <v>17</v>
      </c>
      <c r="R1920" s="14" t="s">
        <v>17</v>
      </c>
      <c r="S1920" s="14" t="s">
        <v>17</v>
      </c>
      <c r="X1920" s="14" t="s">
        <v>17</v>
      </c>
      <c r="Y1920" s="14" t="s">
        <v>17</v>
      </c>
      <c r="AD1920" s="14" t="s">
        <v>17</v>
      </c>
    </row>
    <row r="1921" spans="1:30" x14ac:dyDescent="0.2">
      <c r="A1921" t="s">
        <v>143</v>
      </c>
      <c r="B1921" t="s">
        <v>27</v>
      </c>
      <c r="C1921" s="155" t="s">
        <v>17</v>
      </c>
      <c r="D1921" s="155">
        <v>38874</v>
      </c>
      <c r="E1921">
        <v>2006</v>
      </c>
      <c r="F1921">
        <v>1</v>
      </c>
      <c r="G1921">
        <v>14</v>
      </c>
      <c r="H1921">
        <v>34.631154199359756</v>
      </c>
      <c r="I1921">
        <v>1.9045000000000001</v>
      </c>
      <c r="J1921" s="14" t="s">
        <v>17</v>
      </c>
      <c r="K1921" s="14" t="s">
        <v>17</v>
      </c>
      <c r="L1921" s="14" t="s">
        <v>17</v>
      </c>
      <c r="M1921" s="14" t="s">
        <v>17</v>
      </c>
      <c r="N1921" s="14" t="s">
        <v>17</v>
      </c>
      <c r="O1921" s="14" t="s">
        <v>17</v>
      </c>
      <c r="P1921" s="14" t="s">
        <v>17</v>
      </c>
      <c r="Q1921" s="14" t="s">
        <v>17</v>
      </c>
      <c r="R1921" s="14" t="s">
        <v>17</v>
      </c>
      <c r="S1921" s="14" t="s">
        <v>17</v>
      </c>
      <c r="X1921" s="14" t="s">
        <v>17</v>
      </c>
      <c r="Y1921" s="14" t="s">
        <v>17</v>
      </c>
      <c r="AD1921" s="14" t="s">
        <v>17</v>
      </c>
    </row>
    <row r="1922" spans="1:30" x14ac:dyDescent="0.2">
      <c r="A1922" t="s">
        <v>143</v>
      </c>
      <c r="B1922" t="s">
        <v>27</v>
      </c>
      <c r="C1922" s="155" t="s">
        <v>17</v>
      </c>
      <c r="D1922" s="155">
        <v>38874</v>
      </c>
      <c r="E1922">
        <v>2006</v>
      </c>
      <c r="F1922">
        <v>2</v>
      </c>
      <c r="G1922">
        <v>1</v>
      </c>
      <c r="H1922">
        <v>37.182363622201095</v>
      </c>
      <c r="I1922">
        <v>1.6013999999999999</v>
      </c>
      <c r="J1922" s="14" t="s">
        <v>17</v>
      </c>
      <c r="K1922" s="14" t="s">
        <v>17</v>
      </c>
      <c r="L1922" s="14" t="s">
        <v>17</v>
      </c>
      <c r="M1922" s="14" t="s">
        <v>17</v>
      </c>
      <c r="N1922" s="14" t="s">
        <v>17</v>
      </c>
      <c r="O1922" s="14" t="s">
        <v>17</v>
      </c>
      <c r="P1922" s="14" t="s">
        <v>17</v>
      </c>
      <c r="Q1922" s="14" t="s">
        <v>17</v>
      </c>
      <c r="R1922" s="14" t="s">
        <v>17</v>
      </c>
      <c r="S1922" s="14" t="s">
        <v>17</v>
      </c>
      <c r="X1922" s="122">
        <v>0.61306349206349198</v>
      </c>
      <c r="Y1922" s="14">
        <v>98</v>
      </c>
      <c r="AD1922" s="14">
        <f t="shared" si="6"/>
        <v>6.2557499190152238E-3</v>
      </c>
    </row>
    <row r="1923" spans="1:30" x14ac:dyDescent="0.2">
      <c r="A1923" t="s">
        <v>143</v>
      </c>
      <c r="B1923" t="s">
        <v>27</v>
      </c>
      <c r="C1923" s="155" t="s">
        <v>17</v>
      </c>
      <c r="D1923" s="155">
        <v>38874</v>
      </c>
      <c r="E1923">
        <v>2006</v>
      </c>
      <c r="F1923">
        <v>2</v>
      </c>
      <c r="G1923">
        <v>2</v>
      </c>
      <c r="H1923">
        <v>32.930979737105439</v>
      </c>
      <c r="I1923">
        <v>1.5684</v>
      </c>
      <c r="J1923" s="14" t="s">
        <v>17</v>
      </c>
      <c r="K1923" s="14" t="s">
        <v>17</v>
      </c>
      <c r="L1923" s="14" t="s">
        <v>17</v>
      </c>
      <c r="M1923" s="14" t="s">
        <v>17</v>
      </c>
      <c r="N1923" s="14" t="s">
        <v>17</v>
      </c>
      <c r="O1923" s="14" t="s">
        <v>17</v>
      </c>
      <c r="P1923" s="14" t="s">
        <v>17</v>
      </c>
      <c r="Q1923" s="14" t="s">
        <v>17</v>
      </c>
      <c r="R1923" s="14" t="s">
        <v>17</v>
      </c>
      <c r="S1923" s="14" t="s">
        <v>17</v>
      </c>
      <c r="X1923" s="122">
        <v>0.48486764705882351</v>
      </c>
      <c r="Y1923" s="14">
        <v>98</v>
      </c>
      <c r="AD1923" s="14">
        <f t="shared" si="6"/>
        <v>4.9476290516206481E-3</v>
      </c>
    </row>
    <row r="1924" spans="1:30" x14ac:dyDescent="0.2">
      <c r="A1924" t="s">
        <v>143</v>
      </c>
      <c r="B1924" t="s">
        <v>27</v>
      </c>
      <c r="C1924" s="155" t="s">
        <v>17</v>
      </c>
      <c r="D1924" s="155">
        <v>38874</v>
      </c>
      <c r="E1924">
        <v>2006</v>
      </c>
      <c r="F1924">
        <v>2</v>
      </c>
      <c r="G1924">
        <v>3</v>
      </c>
      <c r="H1924">
        <v>41.367955817876449</v>
      </c>
      <c r="I1924">
        <v>1.7565</v>
      </c>
      <c r="J1924" s="14" t="s">
        <v>17</v>
      </c>
      <c r="K1924" s="14" t="s">
        <v>17</v>
      </c>
      <c r="L1924" s="14" t="s">
        <v>17</v>
      </c>
      <c r="M1924" s="14" t="s">
        <v>17</v>
      </c>
      <c r="N1924" s="14" t="s">
        <v>17</v>
      </c>
      <c r="O1924" s="14" t="s">
        <v>17</v>
      </c>
      <c r="P1924" s="14" t="s">
        <v>17</v>
      </c>
      <c r="Q1924" s="14" t="s">
        <v>17</v>
      </c>
      <c r="R1924" s="14" t="s">
        <v>17</v>
      </c>
      <c r="S1924" s="14" t="s">
        <v>17</v>
      </c>
      <c r="X1924" s="122">
        <v>0.66612637362637361</v>
      </c>
      <c r="Y1924" s="14">
        <v>98</v>
      </c>
      <c r="AD1924" s="14">
        <f t="shared" si="6"/>
        <v>6.7972078941466695E-3</v>
      </c>
    </row>
    <row r="1925" spans="1:30" x14ac:dyDescent="0.2">
      <c r="A1925" t="s">
        <v>143</v>
      </c>
      <c r="B1925" t="s">
        <v>27</v>
      </c>
      <c r="C1925" s="155" t="s">
        <v>17</v>
      </c>
      <c r="D1925" s="155">
        <v>38874</v>
      </c>
      <c r="E1925">
        <v>2006</v>
      </c>
      <c r="F1925">
        <v>2</v>
      </c>
      <c r="G1925">
        <v>4</v>
      </c>
      <c r="H1925">
        <v>48.077926307187454</v>
      </c>
      <c r="I1925">
        <v>1.8466</v>
      </c>
      <c r="J1925" s="14" t="s">
        <v>17</v>
      </c>
      <c r="K1925" s="14" t="s">
        <v>17</v>
      </c>
      <c r="L1925" s="14" t="s">
        <v>17</v>
      </c>
      <c r="M1925" s="14" t="s">
        <v>17</v>
      </c>
      <c r="N1925" s="14" t="s">
        <v>17</v>
      </c>
      <c r="O1925" s="14" t="s">
        <v>17</v>
      </c>
      <c r="P1925" s="14" t="s">
        <v>17</v>
      </c>
      <c r="Q1925" s="14" t="s">
        <v>17</v>
      </c>
      <c r="R1925" s="14" t="s">
        <v>17</v>
      </c>
      <c r="S1925" s="14" t="s">
        <v>17</v>
      </c>
      <c r="X1925" s="122">
        <v>0.6956924019607843</v>
      </c>
      <c r="Y1925" s="14">
        <v>98</v>
      </c>
      <c r="AD1925" s="14">
        <f t="shared" si="6"/>
        <v>7.0989020608243298E-3</v>
      </c>
    </row>
    <row r="1926" spans="1:30" x14ac:dyDescent="0.2">
      <c r="A1926" t="s">
        <v>143</v>
      </c>
      <c r="B1926" t="s">
        <v>27</v>
      </c>
      <c r="C1926" s="155" t="s">
        <v>17</v>
      </c>
      <c r="D1926" s="155">
        <v>38874</v>
      </c>
      <c r="E1926">
        <v>2006</v>
      </c>
      <c r="F1926">
        <v>2</v>
      </c>
      <c r="G1926">
        <v>5</v>
      </c>
      <c r="H1926">
        <v>38.441321325512085</v>
      </c>
      <c r="I1926">
        <v>1.8931</v>
      </c>
      <c r="J1926" s="14" t="s">
        <v>17</v>
      </c>
      <c r="K1926" s="14" t="s">
        <v>17</v>
      </c>
      <c r="L1926" s="14" t="s">
        <v>17</v>
      </c>
      <c r="M1926" s="14" t="s">
        <v>17</v>
      </c>
      <c r="N1926" s="14" t="s">
        <v>17</v>
      </c>
      <c r="O1926" s="14" t="s">
        <v>17</v>
      </c>
      <c r="P1926" s="14" t="s">
        <v>17</v>
      </c>
      <c r="Q1926" s="14" t="s">
        <v>17</v>
      </c>
      <c r="R1926" s="14" t="s">
        <v>17</v>
      </c>
      <c r="S1926" s="14" t="s">
        <v>17</v>
      </c>
      <c r="X1926" s="122">
        <v>0.42265756302521007</v>
      </c>
      <c r="Y1926" s="14">
        <v>98</v>
      </c>
      <c r="AD1926" s="14">
        <f t="shared" si="6"/>
        <v>4.3128322757674496E-3</v>
      </c>
    </row>
    <row r="1927" spans="1:30" x14ac:dyDescent="0.2">
      <c r="A1927" t="s">
        <v>143</v>
      </c>
      <c r="B1927" t="s">
        <v>27</v>
      </c>
      <c r="C1927" s="155" t="s">
        <v>17</v>
      </c>
      <c r="D1927" s="155">
        <v>38874</v>
      </c>
      <c r="E1927">
        <v>2006</v>
      </c>
      <c r="F1927">
        <v>2</v>
      </c>
      <c r="G1927">
        <v>6</v>
      </c>
      <c r="H1927">
        <v>36.733162241047623</v>
      </c>
      <c r="I1927">
        <v>2.3666999999999998</v>
      </c>
      <c r="J1927" s="14" t="s">
        <v>17</v>
      </c>
      <c r="K1927" s="14" t="s">
        <v>17</v>
      </c>
      <c r="L1927" s="14" t="s">
        <v>17</v>
      </c>
      <c r="M1927" s="14" t="s">
        <v>17</v>
      </c>
      <c r="N1927" s="14" t="s">
        <v>17</v>
      </c>
      <c r="O1927" s="14" t="s">
        <v>17</v>
      </c>
      <c r="P1927" s="14" t="s">
        <v>17</v>
      </c>
      <c r="Q1927" s="14" t="s">
        <v>17</v>
      </c>
      <c r="R1927" s="14" t="s">
        <v>17</v>
      </c>
      <c r="S1927" s="14" t="s">
        <v>17</v>
      </c>
      <c r="X1927" s="122">
        <v>0.50213598901098899</v>
      </c>
      <c r="Y1927" s="14">
        <v>98</v>
      </c>
      <c r="AD1927" s="14">
        <f t="shared" si="6"/>
        <v>5.1238366225611126E-3</v>
      </c>
    </row>
    <row r="1928" spans="1:30" x14ac:dyDescent="0.2">
      <c r="A1928" t="s">
        <v>143</v>
      </c>
      <c r="B1928" t="s">
        <v>27</v>
      </c>
      <c r="C1928" s="155" t="s">
        <v>17</v>
      </c>
      <c r="D1928" s="155">
        <v>38874</v>
      </c>
      <c r="E1928">
        <v>2006</v>
      </c>
      <c r="F1928">
        <v>2</v>
      </c>
      <c r="G1928">
        <v>7</v>
      </c>
      <c r="H1928">
        <v>41.874095803562469</v>
      </c>
      <c r="I1928">
        <v>2.5872000000000002</v>
      </c>
      <c r="J1928" s="14" t="s">
        <v>17</v>
      </c>
      <c r="K1928" s="14" t="s">
        <v>17</v>
      </c>
      <c r="L1928" s="14" t="s">
        <v>17</v>
      </c>
      <c r="M1928" s="14" t="s">
        <v>17</v>
      </c>
      <c r="N1928" s="14" t="s">
        <v>17</v>
      </c>
      <c r="O1928" s="14" t="s">
        <v>17</v>
      </c>
      <c r="P1928" s="14" t="s">
        <v>17</v>
      </c>
      <c r="Q1928" s="14" t="s">
        <v>17</v>
      </c>
      <c r="R1928" s="14" t="s">
        <v>17</v>
      </c>
      <c r="S1928" s="14" t="s">
        <v>17</v>
      </c>
      <c r="X1928" s="122">
        <v>0.54096825396825399</v>
      </c>
      <c r="Y1928" s="14">
        <v>98</v>
      </c>
      <c r="AD1928" s="14">
        <f t="shared" si="6"/>
        <v>5.5200842241658566E-3</v>
      </c>
    </row>
    <row r="1929" spans="1:30" x14ac:dyDescent="0.2">
      <c r="A1929" t="s">
        <v>143</v>
      </c>
      <c r="B1929" t="s">
        <v>27</v>
      </c>
      <c r="C1929" s="155" t="s">
        <v>17</v>
      </c>
      <c r="D1929" s="155">
        <v>38874</v>
      </c>
      <c r="E1929">
        <v>2006</v>
      </c>
      <c r="F1929">
        <v>2</v>
      </c>
      <c r="G1929">
        <v>8</v>
      </c>
      <c r="H1929">
        <v>49.188886584817077</v>
      </c>
      <c r="I1929">
        <v>1.9334</v>
      </c>
      <c r="J1929" s="14" t="s">
        <v>17</v>
      </c>
      <c r="K1929" s="14" t="s">
        <v>17</v>
      </c>
      <c r="L1929" s="14" t="s">
        <v>17</v>
      </c>
      <c r="M1929" s="14" t="s">
        <v>17</v>
      </c>
      <c r="N1929" s="14" t="s">
        <v>17</v>
      </c>
      <c r="O1929" s="14" t="s">
        <v>17</v>
      </c>
      <c r="P1929" s="14" t="s">
        <v>17</v>
      </c>
      <c r="Q1929" s="14" t="s">
        <v>17</v>
      </c>
      <c r="R1929" s="14" t="s">
        <v>17</v>
      </c>
      <c r="S1929" s="14" t="s">
        <v>17</v>
      </c>
      <c r="X1929" s="14" t="s">
        <v>17</v>
      </c>
      <c r="Y1929" s="14" t="s">
        <v>17</v>
      </c>
      <c r="AD1929" s="14" t="s">
        <v>17</v>
      </c>
    </row>
    <row r="1930" spans="1:30" x14ac:dyDescent="0.2">
      <c r="A1930" t="s">
        <v>143</v>
      </c>
      <c r="B1930" t="s">
        <v>27</v>
      </c>
      <c r="C1930" s="155" t="s">
        <v>17</v>
      </c>
      <c r="D1930" s="155">
        <v>38874</v>
      </c>
      <c r="E1930">
        <v>2006</v>
      </c>
      <c r="F1930">
        <v>2</v>
      </c>
      <c r="G1930">
        <v>9</v>
      </c>
      <c r="H1930">
        <v>42.7233470125</v>
      </c>
      <c r="I1930">
        <v>1.8033999999999999</v>
      </c>
      <c r="J1930" s="14" t="s">
        <v>17</v>
      </c>
      <c r="K1930" s="14" t="s">
        <v>17</v>
      </c>
      <c r="L1930" s="14" t="s">
        <v>17</v>
      </c>
      <c r="M1930" s="14" t="s">
        <v>17</v>
      </c>
      <c r="N1930" s="14" t="s">
        <v>17</v>
      </c>
      <c r="O1930" s="14" t="s">
        <v>17</v>
      </c>
      <c r="P1930" s="14" t="s">
        <v>17</v>
      </c>
      <c r="Q1930" s="14" t="s">
        <v>17</v>
      </c>
      <c r="R1930" s="14" t="s">
        <v>17</v>
      </c>
      <c r="S1930" s="14" t="s">
        <v>17</v>
      </c>
      <c r="X1930" s="14" t="s">
        <v>17</v>
      </c>
      <c r="Y1930" s="14" t="s">
        <v>17</v>
      </c>
      <c r="AD1930" s="14" t="s">
        <v>17</v>
      </c>
    </row>
    <row r="1931" spans="1:30" x14ac:dyDescent="0.2">
      <c r="A1931" t="s">
        <v>143</v>
      </c>
      <c r="B1931" t="s">
        <v>27</v>
      </c>
      <c r="C1931" s="155" t="s">
        <v>17</v>
      </c>
      <c r="D1931" s="155">
        <v>38874</v>
      </c>
      <c r="E1931">
        <v>2006</v>
      </c>
      <c r="F1931">
        <v>2</v>
      </c>
      <c r="G1931">
        <v>10</v>
      </c>
      <c r="H1931">
        <v>37.26148323512195</v>
      </c>
      <c r="I1931">
        <v>1.833</v>
      </c>
      <c r="J1931" s="14" t="s">
        <v>17</v>
      </c>
      <c r="K1931" s="14" t="s">
        <v>17</v>
      </c>
      <c r="L1931" s="14" t="s">
        <v>17</v>
      </c>
      <c r="M1931" s="14" t="s">
        <v>17</v>
      </c>
      <c r="N1931" s="14" t="s">
        <v>17</v>
      </c>
      <c r="O1931" s="14" t="s">
        <v>17</v>
      </c>
      <c r="P1931" s="14" t="s">
        <v>17</v>
      </c>
      <c r="Q1931" s="14" t="s">
        <v>17</v>
      </c>
      <c r="R1931" s="14" t="s">
        <v>17</v>
      </c>
      <c r="S1931" s="14" t="s">
        <v>17</v>
      </c>
      <c r="X1931" s="14" t="s">
        <v>17</v>
      </c>
      <c r="Y1931" s="14" t="s">
        <v>17</v>
      </c>
      <c r="AD1931" s="14" t="s">
        <v>17</v>
      </c>
    </row>
    <row r="1932" spans="1:30" x14ac:dyDescent="0.2">
      <c r="A1932" t="s">
        <v>143</v>
      </c>
      <c r="B1932" t="s">
        <v>27</v>
      </c>
      <c r="C1932" s="155" t="s">
        <v>17</v>
      </c>
      <c r="D1932" s="155">
        <v>38874</v>
      </c>
      <c r="E1932">
        <v>2006</v>
      </c>
      <c r="F1932">
        <v>2</v>
      </c>
      <c r="G1932">
        <v>11</v>
      </c>
      <c r="H1932">
        <v>35.725230466615855</v>
      </c>
      <c r="I1932">
        <v>2.42</v>
      </c>
      <c r="J1932" s="14" t="s">
        <v>17</v>
      </c>
      <c r="K1932" s="14" t="s">
        <v>17</v>
      </c>
      <c r="L1932" s="14" t="s">
        <v>17</v>
      </c>
      <c r="M1932" s="14" t="s">
        <v>17</v>
      </c>
      <c r="N1932" s="14" t="s">
        <v>17</v>
      </c>
      <c r="O1932" s="14" t="s">
        <v>17</v>
      </c>
      <c r="P1932" s="14" t="s">
        <v>17</v>
      </c>
      <c r="Q1932" s="14" t="s">
        <v>17</v>
      </c>
      <c r="R1932" s="14" t="s">
        <v>17</v>
      </c>
      <c r="S1932" s="14" t="s">
        <v>17</v>
      </c>
      <c r="X1932" s="14" t="s">
        <v>17</v>
      </c>
      <c r="Y1932" s="14" t="s">
        <v>17</v>
      </c>
      <c r="AD1932" s="14" t="s">
        <v>17</v>
      </c>
    </row>
    <row r="1933" spans="1:30" x14ac:dyDescent="0.2">
      <c r="A1933" t="s">
        <v>143</v>
      </c>
      <c r="B1933" t="s">
        <v>27</v>
      </c>
      <c r="C1933" s="155" t="s">
        <v>17</v>
      </c>
      <c r="D1933" s="155">
        <v>38874</v>
      </c>
      <c r="E1933">
        <v>2006</v>
      </c>
      <c r="F1933">
        <v>2</v>
      </c>
      <c r="G1933">
        <v>12</v>
      </c>
      <c r="H1933">
        <v>43.536828278658533</v>
      </c>
      <c r="I1933">
        <v>2.0891999999999999</v>
      </c>
      <c r="J1933" s="14" t="s">
        <v>17</v>
      </c>
      <c r="K1933" s="14" t="s">
        <v>17</v>
      </c>
      <c r="L1933" s="14" t="s">
        <v>17</v>
      </c>
      <c r="M1933" s="14" t="s">
        <v>17</v>
      </c>
      <c r="N1933" s="14" t="s">
        <v>17</v>
      </c>
      <c r="O1933" s="14" t="s">
        <v>17</v>
      </c>
      <c r="P1933" s="14" t="s">
        <v>17</v>
      </c>
      <c r="Q1933" s="14" t="s">
        <v>17</v>
      </c>
      <c r="R1933" s="14" t="s">
        <v>17</v>
      </c>
      <c r="S1933" s="14" t="s">
        <v>17</v>
      </c>
      <c r="X1933" s="14" t="s">
        <v>17</v>
      </c>
      <c r="Y1933" s="14" t="s">
        <v>17</v>
      </c>
      <c r="AD1933" s="14" t="s">
        <v>17</v>
      </c>
    </row>
    <row r="1934" spans="1:30" x14ac:dyDescent="0.2">
      <c r="A1934" t="s">
        <v>143</v>
      </c>
      <c r="B1934" t="s">
        <v>27</v>
      </c>
      <c r="C1934" s="155" t="s">
        <v>17</v>
      </c>
      <c r="D1934" s="155">
        <v>38874</v>
      </c>
      <c r="E1934">
        <v>2006</v>
      </c>
      <c r="F1934">
        <v>2</v>
      </c>
      <c r="G1934">
        <v>13</v>
      </c>
      <c r="H1934">
        <v>37.622064699664634</v>
      </c>
      <c r="I1934">
        <v>2.6421000000000001</v>
      </c>
      <c r="J1934" s="14" t="s">
        <v>17</v>
      </c>
      <c r="K1934" s="14" t="s">
        <v>17</v>
      </c>
      <c r="L1934" s="14" t="s">
        <v>17</v>
      </c>
      <c r="M1934" s="14" t="s">
        <v>17</v>
      </c>
      <c r="N1934" s="14" t="s">
        <v>17</v>
      </c>
      <c r="O1934" s="14" t="s">
        <v>17</v>
      </c>
      <c r="P1934" s="14" t="s">
        <v>17</v>
      </c>
      <c r="Q1934" s="14" t="s">
        <v>17</v>
      </c>
      <c r="R1934" s="14" t="s">
        <v>17</v>
      </c>
      <c r="S1934" s="14" t="s">
        <v>17</v>
      </c>
      <c r="X1934" s="14" t="s">
        <v>17</v>
      </c>
      <c r="Y1934" s="14" t="s">
        <v>17</v>
      </c>
      <c r="AD1934" s="14" t="s">
        <v>17</v>
      </c>
    </row>
    <row r="1935" spans="1:30" x14ac:dyDescent="0.2">
      <c r="A1935" t="s">
        <v>143</v>
      </c>
      <c r="B1935" t="s">
        <v>27</v>
      </c>
      <c r="C1935" s="155" t="s">
        <v>17</v>
      </c>
      <c r="D1935" s="155">
        <v>38874</v>
      </c>
      <c r="E1935">
        <v>2006</v>
      </c>
      <c r="F1935">
        <v>2</v>
      </c>
      <c r="G1935">
        <v>14</v>
      </c>
      <c r="H1935">
        <v>34.490887572256106</v>
      </c>
      <c r="I1935">
        <v>2.0448</v>
      </c>
      <c r="J1935" s="14" t="s">
        <v>17</v>
      </c>
      <c r="K1935" s="14" t="s">
        <v>17</v>
      </c>
      <c r="L1935" s="14" t="s">
        <v>17</v>
      </c>
      <c r="M1935" s="14" t="s">
        <v>17</v>
      </c>
      <c r="N1935" s="14" t="s">
        <v>17</v>
      </c>
      <c r="O1935" s="14" t="s">
        <v>17</v>
      </c>
      <c r="P1935" s="14" t="s">
        <v>17</v>
      </c>
      <c r="Q1935" s="14" t="s">
        <v>17</v>
      </c>
      <c r="R1935" s="14" t="s">
        <v>17</v>
      </c>
      <c r="S1935" s="14" t="s">
        <v>17</v>
      </c>
      <c r="X1935" s="14" t="s">
        <v>17</v>
      </c>
      <c r="Y1935" s="14" t="s">
        <v>17</v>
      </c>
      <c r="AD1935" s="14" t="s">
        <v>17</v>
      </c>
    </row>
    <row r="1936" spans="1:30" x14ac:dyDescent="0.2">
      <c r="A1936" t="s">
        <v>143</v>
      </c>
      <c r="B1936" t="s">
        <v>27</v>
      </c>
      <c r="C1936" s="155" t="s">
        <v>17</v>
      </c>
      <c r="D1936" s="155">
        <v>38874</v>
      </c>
      <c r="E1936">
        <v>2006</v>
      </c>
      <c r="F1936">
        <v>3</v>
      </c>
      <c r="G1936">
        <v>1</v>
      </c>
      <c r="H1936">
        <v>44.089075680955169</v>
      </c>
      <c r="I1936">
        <v>1.5974999999999999</v>
      </c>
      <c r="J1936" s="14" t="s">
        <v>17</v>
      </c>
      <c r="K1936" s="14" t="s">
        <v>17</v>
      </c>
      <c r="L1936" s="14" t="s">
        <v>17</v>
      </c>
      <c r="M1936" s="14" t="s">
        <v>17</v>
      </c>
      <c r="N1936" s="14" t="s">
        <v>17</v>
      </c>
      <c r="O1936" s="14" t="s">
        <v>17</v>
      </c>
      <c r="P1936" s="14" t="s">
        <v>17</v>
      </c>
      <c r="Q1936" s="14" t="s">
        <v>17</v>
      </c>
      <c r="R1936" s="14" t="s">
        <v>17</v>
      </c>
      <c r="S1936" s="14" t="s">
        <v>17</v>
      </c>
      <c r="X1936" s="122">
        <v>0.48328869047619044</v>
      </c>
      <c r="Y1936" s="14">
        <v>98</v>
      </c>
      <c r="AD1936" s="14">
        <f t="shared" si="6"/>
        <v>4.9315172497570456E-3</v>
      </c>
    </row>
    <row r="1937" spans="1:30" x14ac:dyDescent="0.2">
      <c r="A1937" t="s">
        <v>143</v>
      </c>
      <c r="B1937" t="s">
        <v>27</v>
      </c>
      <c r="C1937" s="155" t="s">
        <v>17</v>
      </c>
      <c r="D1937" s="155">
        <v>38874</v>
      </c>
      <c r="E1937">
        <v>2006</v>
      </c>
      <c r="F1937">
        <v>3</v>
      </c>
      <c r="G1937">
        <v>2</v>
      </c>
      <c r="H1937">
        <v>32.150148302062036</v>
      </c>
      <c r="I1937">
        <v>1.6651</v>
      </c>
      <c r="J1937" s="14" t="s">
        <v>17</v>
      </c>
      <c r="K1937" s="14" t="s">
        <v>17</v>
      </c>
      <c r="L1937" s="14" t="s">
        <v>17</v>
      </c>
      <c r="M1937" s="14" t="s">
        <v>17</v>
      </c>
      <c r="N1937" s="14" t="s">
        <v>17</v>
      </c>
      <c r="O1937" s="14" t="s">
        <v>17</v>
      </c>
      <c r="P1937" s="14" t="s">
        <v>17</v>
      </c>
      <c r="Q1937" s="14" t="s">
        <v>17</v>
      </c>
      <c r="R1937" s="14" t="s">
        <v>17</v>
      </c>
      <c r="S1937" s="14" t="s">
        <v>17</v>
      </c>
      <c r="X1937" s="122">
        <v>0.44398412698412693</v>
      </c>
      <c r="Y1937" s="14">
        <v>98</v>
      </c>
      <c r="AD1937" s="14">
        <f t="shared" si="6"/>
        <v>4.5304502753482339E-3</v>
      </c>
    </row>
    <row r="1938" spans="1:30" x14ac:dyDescent="0.2">
      <c r="A1938" t="s">
        <v>143</v>
      </c>
      <c r="B1938" t="s">
        <v>27</v>
      </c>
      <c r="C1938" s="155" t="s">
        <v>17</v>
      </c>
      <c r="D1938" s="155">
        <v>38874</v>
      </c>
      <c r="E1938">
        <v>2006</v>
      </c>
      <c r="F1938">
        <v>3</v>
      </c>
      <c r="G1938">
        <v>3</v>
      </c>
      <c r="H1938">
        <v>33.926634626490156</v>
      </c>
      <c r="I1938">
        <v>1.8037000000000001</v>
      </c>
      <c r="J1938" s="14" t="s">
        <v>17</v>
      </c>
      <c r="K1938" s="14" t="s">
        <v>17</v>
      </c>
      <c r="L1938" s="14" t="s">
        <v>17</v>
      </c>
      <c r="M1938" s="14" t="s">
        <v>17</v>
      </c>
      <c r="N1938" s="14" t="s">
        <v>17</v>
      </c>
      <c r="O1938" s="14" t="s">
        <v>17</v>
      </c>
      <c r="P1938" s="14" t="s">
        <v>17</v>
      </c>
      <c r="Q1938" s="14" t="s">
        <v>17</v>
      </c>
      <c r="R1938" s="14" t="s">
        <v>17</v>
      </c>
      <c r="S1938" s="14" t="s">
        <v>17</v>
      </c>
      <c r="X1938" s="122">
        <v>0.68698511904761894</v>
      </c>
      <c r="Y1938" s="14">
        <v>98</v>
      </c>
      <c r="AD1938" s="14">
        <f t="shared" si="6"/>
        <v>7.0100522351797855E-3</v>
      </c>
    </row>
    <row r="1939" spans="1:30" x14ac:dyDescent="0.2">
      <c r="A1939" t="s">
        <v>143</v>
      </c>
      <c r="B1939" t="s">
        <v>27</v>
      </c>
      <c r="C1939" s="155" t="s">
        <v>17</v>
      </c>
      <c r="D1939" s="155">
        <v>38874</v>
      </c>
      <c r="E1939">
        <v>2006</v>
      </c>
      <c r="F1939">
        <v>3</v>
      </c>
      <c r="G1939">
        <v>4</v>
      </c>
      <c r="H1939">
        <v>41.455533218933702</v>
      </c>
      <c r="I1939">
        <v>1.7673000000000001</v>
      </c>
      <c r="J1939" s="14" t="s">
        <v>17</v>
      </c>
      <c r="K1939" s="14" t="s">
        <v>17</v>
      </c>
      <c r="L1939" s="14" t="s">
        <v>17</v>
      </c>
      <c r="M1939" s="14" t="s">
        <v>17</v>
      </c>
      <c r="N1939" s="14" t="s">
        <v>17</v>
      </c>
      <c r="O1939" s="14" t="s">
        <v>17</v>
      </c>
      <c r="P1939" s="14" t="s">
        <v>17</v>
      </c>
      <c r="Q1939" s="14" t="s">
        <v>17</v>
      </c>
      <c r="R1939" s="14" t="s">
        <v>17</v>
      </c>
      <c r="S1939" s="14" t="s">
        <v>17</v>
      </c>
      <c r="X1939" s="122">
        <v>0.5972777777777778</v>
      </c>
      <c r="Y1939" s="14">
        <v>98</v>
      </c>
      <c r="AD1939" s="14">
        <f t="shared" si="6"/>
        <v>6.0946712018140588E-3</v>
      </c>
    </row>
    <row r="1940" spans="1:30" x14ac:dyDescent="0.2">
      <c r="A1940" t="s">
        <v>143</v>
      </c>
      <c r="B1940" t="s">
        <v>27</v>
      </c>
      <c r="C1940" s="155" t="s">
        <v>17</v>
      </c>
      <c r="D1940" s="155">
        <v>38874</v>
      </c>
      <c r="E1940">
        <v>2006</v>
      </c>
      <c r="F1940">
        <v>3</v>
      </c>
      <c r="G1940">
        <v>5</v>
      </c>
      <c r="H1940">
        <v>22.055692733690396</v>
      </c>
      <c r="I1940">
        <v>1.9869000000000001</v>
      </c>
      <c r="J1940" s="14" t="s">
        <v>17</v>
      </c>
      <c r="K1940" s="14" t="s">
        <v>17</v>
      </c>
      <c r="L1940" s="14" t="s">
        <v>17</v>
      </c>
      <c r="M1940" s="14" t="s">
        <v>17</v>
      </c>
      <c r="N1940" s="14" t="s">
        <v>17</v>
      </c>
      <c r="O1940" s="14" t="s">
        <v>17</v>
      </c>
      <c r="P1940" s="14" t="s">
        <v>17</v>
      </c>
      <c r="Q1940" s="14" t="s">
        <v>17</v>
      </c>
      <c r="R1940" s="14" t="s">
        <v>17</v>
      </c>
      <c r="S1940" s="14" t="s">
        <v>17</v>
      </c>
      <c r="X1940" s="122">
        <v>0.6611004273504274</v>
      </c>
      <c r="Y1940" s="14">
        <v>98</v>
      </c>
      <c r="AD1940" s="14">
        <f t="shared" si="6"/>
        <v>6.7459227280655858E-3</v>
      </c>
    </row>
    <row r="1941" spans="1:30" x14ac:dyDescent="0.2">
      <c r="A1941" t="s">
        <v>143</v>
      </c>
      <c r="B1941" t="s">
        <v>27</v>
      </c>
      <c r="C1941" s="155" t="s">
        <v>17</v>
      </c>
      <c r="D1941" s="155">
        <v>38874</v>
      </c>
      <c r="E1941">
        <v>2006</v>
      </c>
      <c r="F1941">
        <v>3</v>
      </c>
      <c r="G1941">
        <v>6</v>
      </c>
      <c r="H1941">
        <v>49.444576680623115</v>
      </c>
      <c r="I1941">
        <v>2.0348999999999999</v>
      </c>
      <c r="J1941" s="14" t="s">
        <v>17</v>
      </c>
      <c r="K1941" s="14" t="s">
        <v>17</v>
      </c>
      <c r="L1941" s="14" t="s">
        <v>17</v>
      </c>
      <c r="M1941" s="14" t="s">
        <v>17</v>
      </c>
      <c r="N1941" s="14" t="s">
        <v>17</v>
      </c>
      <c r="O1941" s="14" t="s">
        <v>17</v>
      </c>
      <c r="P1941" s="14" t="s">
        <v>17</v>
      </c>
      <c r="Q1941" s="14" t="s">
        <v>17</v>
      </c>
      <c r="R1941" s="14" t="s">
        <v>17</v>
      </c>
      <c r="S1941" s="14" t="s">
        <v>17</v>
      </c>
      <c r="X1941" s="122">
        <v>0.6046588827838828</v>
      </c>
      <c r="Y1941" s="14">
        <v>98</v>
      </c>
      <c r="AD1941" s="14">
        <f t="shared" si="6"/>
        <v>6.1699885998355384E-3</v>
      </c>
    </row>
    <row r="1942" spans="1:30" x14ac:dyDescent="0.2">
      <c r="A1942" t="s">
        <v>143</v>
      </c>
      <c r="B1942" t="s">
        <v>27</v>
      </c>
      <c r="C1942" s="155" t="s">
        <v>17</v>
      </c>
      <c r="D1942" s="155">
        <v>38874</v>
      </c>
      <c r="E1942">
        <v>2006</v>
      </c>
      <c r="F1942">
        <v>3</v>
      </c>
      <c r="G1942">
        <v>7</v>
      </c>
      <c r="H1942">
        <v>41.369294478124552</v>
      </c>
      <c r="I1942">
        <v>2.7035999999999998</v>
      </c>
      <c r="J1942" s="14" t="s">
        <v>17</v>
      </c>
      <c r="K1942" s="14" t="s">
        <v>17</v>
      </c>
      <c r="L1942" s="14" t="s">
        <v>17</v>
      </c>
      <c r="M1942" s="14" t="s">
        <v>17</v>
      </c>
      <c r="N1942" s="14" t="s">
        <v>17</v>
      </c>
      <c r="O1942" s="14" t="s">
        <v>17</v>
      </c>
      <c r="P1942" s="14" t="s">
        <v>17</v>
      </c>
      <c r="Q1942" s="14" t="s">
        <v>17</v>
      </c>
      <c r="R1942" s="14" t="s">
        <v>17</v>
      </c>
      <c r="S1942" s="14" t="s">
        <v>17</v>
      </c>
      <c r="X1942" s="122">
        <v>0.6528211233211233</v>
      </c>
      <c r="Y1942" s="14">
        <v>98</v>
      </c>
      <c r="AD1942" s="14">
        <f t="shared" si="6"/>
        <v>6.6614400338890134E-3</v>
      </c>
    </row>
    <row r="1943" spans="1:30" x14ac:dyDescent="0.2">
      <c r="A1943" t="s">
        <v>143</v>
      </c>
      <c r="B1943" t="s">
        <v>27</v>
      </c>
      <c r="C1943" s="155" t="s">
        <v>17</v>
      </c>
      <c r="D1943" s="155">
        <v>38874</v>
      </c>
      <c r="E1943">
        <v>2006</v>
      </c>
      <c r="F1943">
        <v>3</v>
      </c>
      <c r="G1943">
        <v>8</v>
      </c>
      <c r="H1943">
        <v>56.13450275057928</v>
      </c>
      <c r="I1943">
        <v>1.9950000000000001</v>
      </c>
      <c r="J1943" s="14" t="s">
        <v>17</v>
      </c>
      <c r="K1943" s="14" t="s">
        <v>17</v>
      </c>
      <c r="L1943" s="14" t="s">
        <v>17</v>
      </c>
      <c r="M1943" s="14" t="s">
        <v>17</v>
      </c>
      <c r="N1943" s="14" t="s">
        <v>17</v>
      </c>
      <c r="O1943" s="14" t="s">
        <v>17</v>
      </c>
      <c r="P1943" s="14" t="s">
        <v>17</v>
      </c>
      <c r="Q1943" s="14" t="s">
        <v>17</v>
      </c>
      <c r="R1943" s="14" t="s">
        <v>17</v>
      </c>
      <c r="S1943" s="14" t="s">
        <v>17</v>
      </c>
      <c r="X1943" s="14" t="s">
        <v>17</v>
      </c>
      <c r="Y1943" s="14" t="s">
        <v>17</v>
      </c>
      <c r="AD1943" s="14" t="s">
        <v>17</v>
      </c>
    </row>
    <row r="1944" spans="1:30" x14ac:dyDescent="0.2">
      <c r="A1944" t="s">
        <v>143</v>
      </c>
      <c r="B1944" t="s">
        <v>27</v>
      </c>
      <c r="C1944" s="155" t="s">
        <v>17</v>
      </c>
      <c r="D1944" s="155">
        <v>38874</v>
      </c>
      <c r="E1944">
        <v>2006</v>
      </c>
      <c r="F1944">
        <v>3</v>
      </c>
      <c r="G1944">
        <v>9</v>
      </c>
      <c r="H1944">
        <v>31.36769522009147</v>
      </c>
      <c r="I1944">
        <v>2.125</v>
      </c>
      <c r="J1944" s="14" t="s">
        <v>17</v>
      </c>
      <c r="K1944" s="14" t="s">
        <v>17</v>
      </c>
      <c r="L1944" s="14" t="s">
        <v>17</v>
      </c>
      <c r="M1944" s="14" t="s">
        <v>17</v>
      </c>
      <c r="N1944" s="14" t="s">
        <v>17</v>
      </c>
      <c r="O1944" s="14" t="s">
        <v>17</v>
      </c>
      <c r="P1944" s="14" t="s">
        <v>17</v>
      </c>
      <c r="Q1944" s="14" t="s">
        <v>17</v>
      </c>
      <c r="R1944" s="14" t="s">
        <v>17</v>
      </c>
      <c r="S1944" s="14" t="s">
        <v>17</v>
      </c>
      <c r="X1944" s="14" t="s">
        <v>17</v>
      </c>
      <c r="Y1944" s="14" t="s">
        <v>17</v>
      </c>
      <c r="AD1944" s="14" t="s">
        <v>17</v>
      </c>
    </row>
    <row r="1945" spans="1:30" x14ac:dyDescent="0.2">
      <c r="A1945" t="s">
        <v>143</v>
      </c>
      <c r="B1945" t="s">
        <v>27</v>
      </c>
      <c r="C1945" s="155" t="s">
        <v>17</v>
      </c>
      <c r="D1945" s="155">
        <v>38874</v>
      </c>
      <c r="E1945">
        <v>2006</v>
      </c>
      <c r="F1945">
        <v>3</v>
      </c>
      <c r="G1945">
        <v>10</v>
      </c>
      <c r="H1945">
        <v>44.773855397545731</v>
      </c>
      <c r="I1945">
        <v>1.8366</v>
      </c>
      <c r="J1945" s="14" t="s">
        <v>17</v>
      </c>
      <c r="K1945" s="14" t="s">
        <v>17</v>
      </c>
      <c r="L1945" s="14" t="s">
        <v>17</v>
      </c>
      <c r="M1945" s="14" t="s">
        <v>17</v>
      </c>
      <c r="N1945" s="14" t="s">
        <v>17</v>
      </c>
      <c r="O1945" s="14" t="s">
        <v>17</v>
      </c>
      <c r="P1945" s="14" t="s">
        <v>17</v>
      </c>
      <c r="Q1945" s="14" t="s">
        <v>17</v>
      </c>
      <c r="R1945" s="14" t="s">
        <v>17</v>
      </c>
      <c r="S1945" s="14" t="s">
        <v>17</v>
      </c>
      <c r="X1945" s="14" t="s">
        <v>17</v>
      </c>
      <c r="Y1945" s="14" t="s">
        <v>17</v>
      </c>
      <c r="AD1945" s="14" t="s">
        <v>17</v>
      </c>
    </row>
    <row r="1946" spans="1:30" x14ac:dyDescent="0.2">
      <c r="A1946" t="s">
        <v>143</v>
      </c>
      <c r="B1946" t="s">
        <v>27</v>
      </c>
      <c r="C1946" s="155" t="s">
        <v>17</v>
      </c>
      <c r="D1946" s="155">
        <v>38874</v>
      </c>
      <c r="E1946">
        <v>2006</v>
      </c>
      <c r="F1946">
        <v>3</v>
      </c>
      <c r="G1946">
        <v>11</v>
      </c>
      <c r="H1946">
        <v>31.779235141097562</v>
      </c>
      <c r="I1946">
        <v>2.1496</v>
      </c>
      <c r="J1946" s="14" t="s">
        <v>17</v>
      </c>
      <c r="K1946" s="14" t="s">
        <v>17</v>
      </c>
      <c r="L1946" s="14" t="s">
        <v>17</v>
      </c>
      <c r="M1946" s="14" t="s">
        <v>17</v>
      </c>
      <c r="N1946" s="14" t="s">
        <v>17</v>
      </c>
      <c r="O1946" s="14" t="s">
        <v>17</v>
      </c>
      <c r="P1946" s="14" t="s">
        <v>17</v>
      </c>
      <c r="Q1946" s="14" t="s">
        <v>17</v>
      </c>
      <c r="R1946" s="14" t="s">
        <v>17</v>
      </c>
      <c r="S1946" s="14" t="s">
        <v>17</v>
      </c>
      <c r="X1946" s="14" t="s">
        <v>17</v>
      </c>
      <c r="Y1946" s="14" t="s">
        <v>17</v>
      </c>
      <c r="AD1946" s="14" t="s">
        <v>17</v>
      </c>
    </row>
    <row r="1947" spans="1:30" x14ac:dyDescent="0.2">
      <c r="A1947" t="s">
        <v>143</v>
      </c>
      <c r="B1947" t="s">
        <v>27</v>
      </c>
      <c r="C1947" s="155" t="s">
        <v>17</v>
      </c>
      <c r="D1947" s="155">
        <v>38874</v>
      </c>
      <c r="E1947">
        <v>2006</v>
      </c>
      <c r="F1947">
        <v>3</v>
      </c>
      <c r="G1947">
        <v>12</v>
      </c>
      <c r="H1947">
        <v>24.900520941463416</v>
      </c>
      <c r="I1947">
        <v>2.2637999999999998</v>
      </c>
      <c r="J1947" s="14" t="s">
        <v>17</v>
      </c>
      <c r="K1947" s="14" t="s">
        <v>17</v>
      </c>
      <c r="L1947" s="14" t="s">
        <v>17</v>
      </c>
      <c r="M1947" s="14" t="s">
        <v>17</v>
      </c>
      <c r="N1947" s="14" t="s">
        <v>17</v>
      </c>
      <c r="O1947" s="14" t="s">
        <v>17</v>
      </c>
      <c r="P1947" s="14" t="s">
        <v>17</v>
      </c>
      <c r="Q1947" s="14" t="s">
        <v>17</v>
      </c>
      <c r="R1947" s="14" t="s">
        <v>17</v>
      </c>
      <c r="S1947" s="14" t="s">
        <v>17</v>
      </c>
      <c r="X1947" s="14" t="s">
        <v>17</v>
      </c>
      <c r="Y1947" s="14" t="s">
        <v>17</v>
      </c>
      <c r="AD1947" s="14" t="s">
        <v>17</v>
      </c>
    </row>
    <row r="1948" spans="1:30" x14ac:dyDescent="0.2">
      <c r="A1948" t="s">
        <v>143</v>
      </c>
      <c r="B1948" t="s">
        <v>27</v>
      </c>
      <c r="C1948" s="155" t="s">
        <v>17</v>
      </c>
      <c r="D1948" s="155">
        <v>38874</v>
      </c>
      <c r="E1948">
        <v>2006</v>
      </c>
      <c r="F1948">
        <v>3</v>
      </c>
      <c r="G1948">
        <v>13</v>
      </c>
      <c r="H1948">
        <v>16.016811538414633</v>
      </c>
      <c r="I1948">
        <v>2.6996000000000002</v>
      </c>
      <c r="J1948" s="14" t="s">
        <v>17</v>
      </c>
      <c r="K1948" s="14" t="s">
        <v>17</v>
      </c>
      <c r="L1948" s="14" t="s">
        <v>17</v>
      </c>
      <c r="M1948" s="14" t="s">
        <v>17</v>
      </c>
      <c r="N1948" s="14" t="s">
        <v>17</v>
      </c>
      <c r="O1948" s="14" t="s">
        <v>17</v>
      </c>
      <c r="P1948" s="14" t="s">
        <v>17</v>
      </c>
      <c r="Q1948" s="14" t="s">
        <v>17</v>
      </c>
      <c r="R1948" s="14" t="s">
        <v>17</v>
      </c>
      <c r="S1948" s="14" t="s">
        <v>17</v>
      </c>
      <c r="X1948" s="14" t="s">
        <v>17</v>
      </c>
      <c r="Y1948" s="14" t="s">
        <v>17</v>
      </c>
      <c r="AD1948" s="14" t="s">
        <v>17</v>
      </c>
    </row>
    <row r="1949" spans="1:30" x14ac:dyDescent="0.2">
      <c r="A1949" t="s">
        <v>143</v>
      </c>
      <c r="B1949" t="s">
        <v>27</v>
      </c>
      <c r="C1949" s="155" t="s">
        <v>17</v>
      </c>
      <c r="D1949" s="155">
        <v>38874</v>
      </c>
      <c r="E1949">
        <v>2006</v>
      </c>
      <c r="F1949">
        <v>3</v>
      </c>
      <c r="G1949">
        <v>14</v>
      </c>
      <c r="H1949">
        <v>43.348214017256097</v>
      </c>
      <c r="I1949">
        <v>1.9076</v>
      </c>
      <c r="J1949" s="14" t="s">
        <v>17</v>
      </c>
      <c r="K1949" s="14" t="s">
        <v>17</v>
      </c>
      <c r="L1949" s="14" t="s">
        <v>17</v>
      </c>
      <c r="M1949" s="14" t="s">
        <v>17</v>
      </c>
      <c r="N1949" s="14" t="s">
        <v>17</v>
      </c>
      <c r="O1949" s="14" t="s">
        <v>17</v>
      </c>
      <c r="P1949" s="14" t="s">
        <v>17</v>
      </c>
      <c r="Q1949" s="14" t="s">
        <v>17</v>
      </c>
      <c r="R1949" s="14" t="s">
        <v>17</v>
      </c>
      <c r="S1949" s="14" t="s">
        <v>17</v>
      </c>
      <c r="X1949" s="14" t="s">
        <v>17</v>
      </c>
      <c r="Y1949" s="14" t="s">
        <v>17</v>
      </c>
      <c r="AD1949" s="14" t="s">
        <v>17</v>
      </c>
    </row>
    <row r="1950" spans="1:30" x14ac:dyDescent="0.2">
      <c r="A1950" t="s">
        <v>143</v>
      </c>
      <c r="B1950" t="s">
        <v>27</v>
      </c>
      <c r="C1950" s="155" t="s">
        <v>17</v>
      </c>
      <c r="D1950" s="155">
        <v>38874</v>
      </c>
      <c r="E1950">
        <v>2006</v>
      </c>
      <c r="F1950">
        <v>4</v>
      </c>
      <c r="G1950">
        <v>1</v>
      </c>
      <c r="H1950">
        <v>46.658988624990869</v>
      </c>
      <c r="I1950">
        <v>1.7496</v>
      </c>
      <c r="J1950" s="14" t="s">
        <v>17</v>
      </c>
      <c r="K1950" s="14" t="s">
        <v>17</v>
      </c>
      <c r="L1950" s="14" t="s">
        <v>17</v>
      </c>
      <c r="M1950" s="14" t="s">
        <v>17</v>
      </c>
      <c r="N1950" s="14" t="s">
        <v>17</v>
      </c>
      <c r="O1950" s="14" t="s">
        <v>17</v>
      </c>
      <c r="P1950" s="14" t="s">
        <v>17</v>
      </c>
      <c r="Q1950" s="14" t="s">
        <v>17</v>
      </c>
      <c r="R1950" s="14" t="s">
        <v>17</v>
      </c>
      <c r="S1950" s="14" t="s">
        <v>17</v>
      </c>
      <c r="X1950" s="122">
        <v>0.49848901098901105</v>
      </c>
      <c r="Y1950" s="14">
        <v>98</v>
      </c>
      <c r="AD1950" s="14">
        <f t="shared" si="6"/>
        <v>5.0866225611123578E-3</v>
      </c>
    </row>
    <row r="1951" spans="1:30" x14ac:dyDescent="0.2">
      <c r="A1951" t="s">
        <v>143</v>
      </c>
      <c r="B1951" t="s">
        <v>27</v>
      </c>
      <c r="C1951" s="155" t="s">
        <v>17</v>
      </c>
      <c r="D1951" s="155">
        <v>38874</v>
      </c>
      <c r="E1951">
        <v>2006</v>
      </c>
      <c r="F1951">
        <v>4</v>
      </c>
      <c r="G1951">
        <v>2</v>
      </c>
      <c r="H1951">
        <v>36.773857347743537</v>
      </c>
      <c r="I1951">
        <v>1.7759</v>
      </c>
      <c r="J1951" s="14" t="s">
        <v>17</v>
      </c>
      <c r="K1951" s="14" t="s">
        <v>17</v>
      </c>
      <c r="L1951" s="14" t="s">
        <v>17</v>
      </c>
      <c r="M1951" s="14" t="s">
        <v>17</v>
      </c>
      <c r="N1951" s="14" t="s">
        <v>17</v>
      </c>
      <c r="O1951" s="14" t="s">
        <v>17</v>
      </c>
      <c r="P1951" s="14" t="s">
        <v>17</v>
      </c>
      <c r="Q1951" s="14" t="s">
        <v>17</v>
      </c>
      <c r="R1951" s="14" t="s">
        <v>17</v>
      </c>
      <c r="S1951" s="14" t="s">
        <v>17</v>
      </c>
      <c r="X1951" s="122">
        <v>0.68661805555555555</v>
      </c>
      <c r="Y1951" s="14">
        <v>98</v>
      </c>
      <c r="AD1951" s="14">
        <f t="shared" si="6"/>
        <v>7.0063066893424038E-3</v>
      </c>
    </row>
    <row r="1952" spans="1:30" x14ac:dyDescent="0.2">
      <c r="A1952" t="s">
        <v>143</v>
      </c>
      <c r="B1952" t="s">
        <v>27</v>
      </c>
      <c r="C1952" s="155" t="s">
        <v>17</v>
      </c>
      <c r="D1952" s="155">
        <v>38874</v>
      </c>
      <c r="E1952">
        <v>2006</v>
      </c>
      <c r="F1952">
        <v>4</v>
      </c>
      <c r="G1952">
        <v>3</v>
      </c>
      <c r="H1952">
        <v>44.548485527968452</v>
      </c>
      <c r="I1952">
        <v>1.7597</v>
      </c>
      <c r="J1952" s="14" t="s">
        <v>17</v>
      </c>
      <c r="K1952" s="14" t="s">
        <v>17</v>
      </c>
      <c r="L1952" s="14" t="s">
        <v>17</v>
      </c>
      <c r="M1952" s="14" t="s">
        <v>17</v>
      </c>
      <c r="N1952" s="14" t="s">
        <v>17</v>
      </c>
      <c r="O1952" s="14" t="s">
        <v>17</v>
      </c>
      <c r="P1952" s="14" t="s">
        <v>17</v>
      </c>
      <c r="Q1952" s="14" t="s">
        <v>17</v>
      </c>
      <c r="R1952" s="14" t="s">
        <v>17</v>
      </c>
      <c r="S1952" s="14" t="s">
        <v>17</v>
      </c>
      <c r="X1952" s="122">
        <v>0.57016117216117213</v>
      </c>
      <c r="Y1952" s="14">
        <v>98</v>
      </c>
      <c r="AD1952" s="14">
        <f t="shared" si="6"/>
        <v>5.817971144501756E-3</v>
      </c>
    </row>
    <row r="1953" spans="1:30" x14ac:dyDescent="0.2">
      <c r="A1953" t="s">
        <v>143</v>
      </c>
      <c r="B1953" t="s">
        <v>27</v>
      </c>
      <c r="C1953" s="155" t="s">
        <v>17</v>
      </c>
      <c r="D1953" s="155">
        <v>38874</v>
      </c>
      <c r="E1953">
        <v>2006</v>
      </c>
      <c r="F1953">
        <v>4</v>
      </c>
      <c r="G1953">
        <v>4</v>
      </c>
      <c r="H1953">
        <v>39.776713425901626</v>
      </c>
      <c r="I1953">
        <v>2.1602999999999999</v>
      </c>
      <c r="J1953" s="14" t="s">
        <v>17</v>
      </c>
      <c r="K1953" s="14" t="s">
        <v>17</v>
      </c>
      <c r="L1953" s="14" t="s">
        <v>17</v>
      </c>
      <c r="M1953" s="14" t="s">
        <v>17</v>
      </c>
      <c r="N1953" s="14" t="s">
        <v>17</v>
      </c>
      <c r="O1953" s="14" t="s">
        <v>17</v>
      </c>
      <c r="P1953" s="14" t="s">
        <v>17</v>
      </c>
      <c r="Q1953" s="14" t="s">
        <v>17</v>
      </c>
      <c r="R1953" s="14" t="s">
        <v>17</v>
      </c>
      <c r="S1953" s="14" t="s">
        <v>17</v>
      </c>
      <c r="X1953" s="122">
        <v>0.49342735042735048</v>
      </c>
      <c r="Y1953" s="14">
        <v>98</v>
      </c>
      <c r="AD1953" s="14">
        <f t="shared" si="6"/>
        <v>5.0349729635443922E-3</v>
      </c>
    </row>
    <row r="1954" spans="1:30" x14ac:dyDescent="0.2">
      <c r="A1954" t="s">
        <v>143</v>
      </c>
      <c r="B1954" t="s">
        <v>27</v>
      </c>
      <c r="C1954" s="155" t="s">
        <v>17</v>
      </c>
      <c r="D1954" s="155">
        <v>38874</v>
      </c>
      <c r="E1954">
        <v>2006</v>
      </c>
      <c r="F1954">
        <v>4</v>
      </c>
      <c r="G1954">
        <v>5</v>
      </c>
      <c r="H1954">
        <v>33.257605057141809</v>
      </c>
      <c r="I1954">
        <v>2.2913000000000001</v>
      </c>
      <c r="J1954" s="14" t="s">
        <v>17</v>
      </c>
      <c r="K1954" s="14" t="s">
        <v>17</v>
      </c>
      <c r="L1954" s="14" t="s">
        <v>17</v>
      </c>
      <c r="M1954" s="14" t="s">
        <v>17</v>
      </c>
      <c r="N1954" s="14" t="s">
        <v>17</v>
      </c>
      <c r="O1954" s="14" t="s">
        <v>17</v>
      </c>
      <c r="P1954" s="14" t="s">
        <v>17</v>
      </c>
      <c r="Q1954" s="14" t="s">
        <v>17</v>
      </c>
      <c r="R1954" s="14" t="s">
        <v>17</v>
      </c>
      <c r="S1954" s="14" t="s">
        <v>17</v>
      </c>
      <c r="X1954" s="122">
        <v>0.69991300366300369</v>
      </c>
      <c r="Y1954" s="14">
        <v>98</v>
      </c>
      <c r="AD1954" s="14">
        <f t="shared" si="6"/>
        <v>7.141969425132691E-3</v>
      </c>
    </row>
    <row r="1955" spans="1:30" x14ac:dyDescent="0.2">
      <c r="A1955" t="s">
        <v>143</v>
      </c>
      <c r="B1955" t="s">
        <v>27</v>
      </c>
      <c r="C1955" s="155" t="s">
        <v>17</v>
      </c>
      <c r="D1955" s="155">
        <v>38874</v>
      </c>
      <c r="E1955">
        <v>2006</v>
      </c>
      <c r="F1955">
        <v>4</v>
      </c>
      <c r="G1955">
        <v>6</v>
      </c>
      <c r="H1955">
        <v>30.164752714179112</v>
      </c>
      <c r="I1955">
        <v>2.4245999999999999</v>
      </c>
      <c r="J1955" s="14" t="s">
        <v>17</v>
      </c>
      <c r="K1955" s="14" t="s">
        <v>17</v>
      </c>
      <c r="L1955" s="14" t="s">
        <v>17</v>
      </c>
      <c r="M1955" s="14" t="s">
        <v>17</v>
      </c>
      <c r="N1955" s="14" t="s">
        <v>17</v>
      </c>
      <c r="O1955" s="14" t="s">
        <v>17</v>
      </c>
      <c r="P1955" s="14" t="s">
        <v>17</v>
      </c>
      <c r="Q1955" s="14" t="s">
        <v>17</v>
      </c>
      <c r="R1955" s="14" t="s">
        <v>17</v>
      </c>
      <c r="S1955" s="14" t="s">
        <v>17</v>
      </c>
      <c r="X1955" s="122">
        <v>0.63654761904761903</v>
      </c>
      <c r="Y1955" s="14">
        <v>98</v>
      </c>
      <c r="AD1955" s="14">
        <f t="shared" si="6"/>
        <v>6.4953838678328477E-3</v>
      </c>
    </row>
    <row r="1956" spans="1:30" x14ac:dyDescent="0.2">
      <c r="A1956" t="s">
        <v>143</v>
      </c>
      <c r="B1956" t="s">
        <v>27</v>
      </c>
      <c r="C1956" s="155" t="s">
        <v>17</v>
      </c>
      <c r="D1956" s="155">
        <v>38874</v>
      </c>
      <c r="E1956">
        <v>2006</v>
      </c>
      <c r="F1956">
        <v>4</v>
      </c>
      <c r="G1956">
        <v>7</v>
      </c>
      <c r="H1956">
        <v>41.672088705432117</v>
      </c>
      <c r="I1956">
        <v>2.8957000000000002</v>
      </c>
      <c r="J1956" s="14" t="s">
        <v>17</v>
      </c>
      <c r="K1956" s="14" t="s">
        <v>17</v>
      </c>
      <c r="L1956" s="14" t="s">
        <v>17</v>
      </c>
      <c r="M1956" s="14" t="s">
        <v>17</v>
      </c>
      <c r="N1956" s="14" t="s">
        <v>17</v>
      </c>
      <c r="O1956" s="14" t="s">
        <v>17</v>
      </c>
      <c r="P1956" s="14" t="s">
        <v>17</v>
      </c>
      <c r="Q1956" s="14" t="s">
        <v>17</v>
      </c>
      <c r="R1956" s="14" t="s">
        <v>17</v>
      </c>
      <c r="S1956" s="14" t="s">
        <v>17</v>
      </c>
      <c r="X1956" s="122">
        <v>0.53106837606837609</v>
      </c>
      <c r="Y1956" s="14">
        <v>98</v>
      </c>
      <c r="AD1956" s="14">
        <f t="shared" si="6"/>
        <v>5.419065061922205E-3</v>
      </c>
    </row>
    <row r="1957" spans="1:30" x14ac:dyDescent="0.2">
      <c r="A1957" t="s">
        <v>143</v>
      </c>
      <c r="B1957" t="s">
        <v>27</v>
      </c>
      <c r="C1957" s="155" t="s">
        <v>17</v>
      </c>
      <c r="D1957" s="155">
        <v>38874</v>
      </c>
      <c r="E1957">
        <v>2006</v>
      </c>
      <c r="F1957">
        <v>4</v>
      </c>
      <c r="G1957">
        <v>8</v>
      </c>
      <c r="H1957">
        <v>61.933121786585382</v>
      </c>
      <c r="I1957">
        <v>1.8519000000000001</v>
      </c>
      <c r="J1957" s="14" t="s">
        <v>17</v>
      </c>
      <c r="K1957" s="14" t="s">
        <v>17</v>
      </c>
      <c r="L1957" s="14" t="s">
        <v>17</v>
      </c>
      <c r="M1957" s="14" t="s">
        <v>17</v>
      </c>
      <c r="N1957" s="14" t="s">
        <v>17</v>
      </c>
      <c r="O1957" s="14" t="s">
        <v>17</v>
      </c>
      <c r="P1957" s="14" t="s">
        <v>17</v>
      </c>
      <c r="Q1957" s="14" t="s">
        <v>17</v>
      </c>
      <c r="R1957" s="14" t="s">
        <v>17</v>
      </c>
      <c r="S1957" s="14" t="s">
        <v>17</v>
      </c>
      <c r="X1957" s="14" t="s">
        <v>17</v>
      </c>
      <c r="Y1957" s="14" t="s">
        <v>17</v>
      </c>
      <c r="AD1957" s="14" t="s">
        <v>17</v>
      </c>
    </row>
    <row r="1958" spans="1:30" x14ac:dyDescent="0.2">
      <c r="A1958" t="s">
        <v>143</v>
      </c>
      <c r="B1958" t="s">
        <v>27</v>
      </c>
      <c r="C1958" s="155" t="s">
        <v>17</v>
      </c>
      <c r="D1958" s="155">
        <v>38874</v>
      </c>
      <c r="E1958">
        <v>2006</v>
      </c>
      <c r="F1958">
        <v>4</v>
      </c>
      <c r="G1958">
        <v>9</v>
      </c>
      <c r="H1958">
        <v>62.709264374725628</v>
      </c>
      <c r="I1958">
        <v>2.17</v>
      </c>
      <c r="J1958" s="14" t="s">
        <v>17</v>
      </c>
      <c r="K1958" s="14" t="s">
        <v>17</v>
      </c>
      <c r="L1958" s="14" t="s">
        <v>17</v>
      </c>
      <c r="M1958" s="14" t="s">
        <v>17</v>
      </c>
      <c r="N1958" s="14" t="s">
        <v>17</v>
      </c>
      <c r="O1958" s="14" t="s">
        <v>17</v>
      </c>
      <c r="P1958" s="14" t="s">
        <v>17</v>
      </c>
      <c r="Q1958" s="14" t="s">
        <v>17</v>
      </c>
      <c r="R1958" s="14" t="s">
        <v>17</v>
      </c>
      <c r="S1958" s="14" t="s">
        <v>17</v>
      </c>
      <c r="X1958" s="14" t="s">
        <v>17</v>
      </c>
      <c r="Y1958" s="14" t="s">
        <v>17</v>
      </c>
      <c r="AD1958" s="14" t="s">
        <v>17</v>
      </c>
    </row>
    <row r="1959" spans="1:30" x14ac:dyDescent="0.2">
      <c r="A1959" t="s">
        <v>143</v>
      </c>
      <c r="B1959" t="s">
        <v>27</v>
      </c>
      <c r="C1959" s="155" t="s">
        <v>17</v>
      </c>
      <c r="D1959" s="155">
        <v>38874</v>
      </c>
      <c r="E1959">
        <v>2006</v>
      </c>
      <c r="F1959">
        <v>4</v>
      </c>
      <c r="G1959">
        <v>10</v>
      </c>
      <c r="H1959">
        <v>23.06291610512195</v>
      </c>
      <c r="I1959">
        <v>2.6097999999999999</v>
      </c>
      <c r="J1959" s="14" t="s">
        <v>17</v>
      </c>
      <c r="K1959" s="14" t="s">
        <v>17</v>
      </c>
      <c r="L1959" s="14" t="s">
        <v>17</v>
      </c>
      <c r="M1959" s="14" t="s">
        <v>17</v>
      </c>
      <c r="N1959" s="14" t="s">
        <v>17</v>
      </c>
      <c r="O1959" s="14" t="s">
        <v>17</v>
      </c>
      <c r="P1959" s="14" t="s">
        <v>17</v>
      </c>
      <c r="Q1959" s="14" t="s">
        <v>17</v>
      </c>
      <c r="R1959" s="14" t="s">
        <v>17</v>
      </c>
      <c r="S1959" s="14" t="s">
        <v>17</v>
      </c>
      <c r="X1959" s="14" t="s">
        <v>17</v>
      </c>
      <c r="Y1959" s="14" t="s">
        <v>17</v>
      </c>
      <c r="AD1959" s="14" t="s">
        <v>17</v>
      </c>
    </row>
    <row r="1960" spans="1:30" x14ac:dyDescent="0.2">
      <c r="A1960" t="s">
        <v>143</v>
      </c>
      <c r="B1960" t="s">
        <v>27</v>
      </c>
      <c r="C1960" s="155" t="s">
        <v>17</v>
      </c>
      <c r="D1960" s="155">
        <v>38874</v>
      </c>
      <c r="E1960">
        <v>2006</v>
      </c>
      <c r="F1960">
        <v>4</v>
      </c>
      <c r="G1960">
        <v>11</v>
      </c>
      <c r="H1960">
        <v>56.251545427134154</v>
      </c>
      <c r="I1960">
        <v>2.3123999999999998</v>
      </c>
      <c r="J1960" s="14" t="s">
        <v>17</v>
      </c>
      <c r="K1960" s="14" t="s">
        <v>17</v>
      </c>
      <c r="L1960" s="14" t="s">
        <v>17</v>
      </c>
      <c r="M1960" s="14" t="s">
        <v>17</v>
      </c>
      <c r="N1960" s="14" t="s">
        <v>17</v>
      </c>
      <c r="O1960" s="14" t="s">
        <v>17</v>
      </c>
      <c r="P1960" s="14" t="s">
        <v>17</v>
      </c>
      <c r="Q1960" s="14" t="s">
        <v>17</v>
      </c>
      <c r="R1960" s="14" t="s">
        <v>17</v>
      </c>
      <c r="S1960" s="14" t="s">
        <v>17</v>
      </c>
      <c r="X1960" s="14" t="s">
        <v>17</v>
      </c>
      <c r="Y1960" s="14" t="s">
        <v>17</v>
      </c>
      <c r="AD1960" s="14" t="s">
        <v>17</v>
      </c>
    </row>
    <row r="1961" spans="1:30" x14ac:dyDescent="0.2">
      <c r="A1961" t="s">
        <v>143</v>
      </c>
      <c r="B1961" t="s">
        <v>27</v>
      </c>
      <c r="C1961" s="155" t="s">
        <v>17</v>
      </c>
      <c r="D1961" s="155">
        <v>38874</v>
      </c>
      <c r="E1961">
        <v>2006</v>
      </c>
      <c r="F1961">
        <v>4</v>
      </c>
      <c r="G1961">
        <v>12</v>
      </c>
      <c r="H1961">
        <v>48.693724698185967</v>
      </c>
      <c r="I1961">
        <v>2.1261999999999999</v>
      </c>
      <c r="J1961" s="14" t="s">
        <v>17</v>
      </c>
      <c r="K1961" s="14" t="s">
        <v>17</v>
      </c>
      <c r="L1961" s="14" t="s">
        <v>17</v>
      </c>
      <c r="M1961" s="14" t="s">
        <v>17</v>
      </c>
      <c r="N1961" s="14" t="s">
        <v>17</v>
      </c>
      <c r="O1961" s="14" t="s">
        <v>17</v>
      </c>
      <c r="P1961" s="14" t="s">
        <v>17</v>
      </c>
      <c r="Q1961" s="14" t="s">
        <v>17</v>
      </c>
      <c r="R1961" s="14" t="s">
        <v>17</v>
      </c>
      <c r="S1961" s="14" t="s">
        <v>17</v>
      </c>
      <c r="X1961" s="14" t="s">
        <v>17</v>
      </c>
      <c r="Y1961" s="14" t="s">
        <v>17</v>
      </c>
      <c r="AD1961" s="14" t="s">
        <v>17</v>
      </c>
    </row>
    <row r="1962" spans="1:30" x14ac:dyDescent="0.2">
      <c r="A1962" t="s">
        <v>143</v>
      </c>
      <c r="B1962" t="s">
        <v>27</v>
      </c>
      <c r="C1962" s="155" t="s">
        <v>17</v>
      </c>
      <c r="D1962" s="155">
        <v>38874</v>
      </c>
      <c r="E1962">
        <v>2006</v>
      </c>
      <c r="F1962">
        <v>4</v>
      </c>
      <c r="G1962">
        <v>13</v>
      </c>
      <c r="H1962">
        <v>25.047494661280489</v>
      </c>
      <c r="I1962">
        <v>2.9388000000000001</v>
      </c>
      <c r="J1962" s="14" t="s">
        <v>17</v>
      </c>
      <c r="K1962" s="14" t="s">
        <v>17</v>
      </c>
      <c r="L1962" s="14" t="s">
        <v>17</v>
      </c>
      <c r="M1962" s="14" t="s">
        <v>17</v>
      </c>
      <c r="N1962" s="14" t="s">
        <v>17</v>
      </c>
      <c r="O1962" s="14" t="s">
        <v>17</v>
      </c>
      <c r="P1962" s="14" t="s">
        <v>17</v>
      </c>
      <c r="Q1962" s="14" t="s">
        <v>17</v>
      </c>
      <c r="R1962" s="14" t="s">
        <v>17</v>
      </c>
      <c r="S1962" s="14" t="s">
        <v>17</v>
      </c>
      <c r="X1962" s="14" t="s">
        <v>17</v>
      </c>
      <c r="Y1962" s="14" t="s">
        <v>17</v>
      </c>
      <c r="AD1962" s="14" t="s">
        <v>17</v>
      </c>
    </row>
    <row r="1963" spans="1:30" x14ac:dyDescent="0.2">
      <c r="A1963" t="s">
        <v>143</v>
      </c>
      <c r="B1963" t="s">
        <v>27</v>
      </c>
      <c r="C1963" s="155" t="s">
        <v>17</v>
      </c>
      <c r="D1963" s="155">
        <v>38874</v>
      </c>
      <c r="E1963">
        <v>2006</v>
      </c>
      <c r="F1963">
        <v>4</v>
      </c>
      <c r="G1963">
        <v>14</v>
      </c>
      <c r="H1963">
        <v>62.027027097682932</v>
      </c>
      <c r="I1963">
        <v>1.8505</v>
      </c>
      <c r="J1963" s="14" t="s">
        <v>17</v>
      </c>
      <c r="K1963" s="14" t="s">
        <v>17</v>
      </c>
      <c r="L1963" s="14" t="s">
        <v>17</v>
      </c>
      <c r="M1963" s="14" t="s">
        <v>17</v>
      </c>
      <c r="N1963" s="14" t="s">
        <v>17</v>
      </c>
      <c r="O1963" s="14" t="s">
        <v>17</v>
      </c>
      <c r="P1963" s="14" t="s">
        <v>17</v>
      </c>
      <c r="Q1963" s="14" t="s">
        <v>17</v>
      </c>
      <c r="R1963" s="14" t="s">
        <v>17</v>
      </c>
      <c r="S1963" s="14" t="s">
        <v>17</v>
      </c>
      <c r="X1963" s="14" t="s">
        <v>17</v>
      </c>
      <c r="Y1963" s="14" t="s">
        <v>17</v>
      </c>
      <c r="AD1963" s="14" t="s">
        <v>17</v>
      </c>
    </row>
    <row r="1964" spans="1:30" x14ac:dyDescent="0.2">
      <c r="A1964" t="s">
        <v>143</v>
      </c>
      <c r="B1964" t="s">
        <v>27</v>
      </c>
      <c r="C1964" s="155">
        <v>38992</v>
      </c>
      <c r="D1964" s="155">
        <v>39259</v>
      </c>
      <c r="E1964">
        <v>2007</v>
      </c>
      <c r="F1964">
        <v>1</v>
      </c>
      <c r="G1964">
        <v>1</v>
      </c>
      <c r="H1964" s="9">
        <v>36.944938333333333</v>
      </c>
      <c r="I1964">
        <v>1.9212</v>
      </c>
      <c r="J1964" s="14" t="s">
        <v>17</v>
      </c>
      <c r="K1964" s="14" t="s">
        <v>17</v>
      </c>
      <c r="L1964" s="14" t="s">
        <v>17</v>
      </c>
      <c r="M1964" s="14" t="s">
        <v>17</v>
      </c>
      <c r="N1964" s="14" t="s">
        <v>17</v>
      </c>
      <c r="O1964" s="14" t="s">
        <v>17</v>
      </c>
      <c r="P1964" s="14" t="s">
        <v>17</v>
      </c>
      <c r="Q1964" s="14" t="s">
        <v>17</v>
      </c>
      <c r="R1964" s="14" t="s">
        <v>17</v>
      </c>
      <c r="S1964" s="14" t="s">
        <v>17</v>
      </c>
      <c r="X1964" s="122">
        <v>0.50215333333333334</v>
      </c>
      <c r="Y1964" s="14">
        <v>83</v>
      </c>
      <c r="AD1964" s="14">
        <f t="shared" si="6"/>
        <v>6.05004016064257E-3</v>
      </c>
    </row>
    <row r="1965" spans="1:30" x14ac:dyDescent="0.2">
      <c r="A1965" t="s">
        <v>143</v>
      </c>
      <c r="B1965" t="s">
        <v>27</v>
      </c>
      <c r="C1965" s="155">
        <v>38992</v>
      </c>
      <c r="D1965" s="155">
        <v>39259</v>
      </c>
      <c r="E1965">
        <v>2007</v>
      </c>
      <c r="F1965">
        <v>1</v>
      </c>
      <c r="G1965">
        <v>2</v>
      </c>
      <c r="H1965" s="9">
        <v>29.284114999999996</v>
      </c>
      <c r="I1965">
        <v>1.9342999999999999</v>
      </c>
      <c r="J1965" s="14" t="s">
        <v>17</v>
      </c>
      <c r="K1965" s="14" t="s">
        <v>17</v>
      </c>
      <c r="L1965" s="14" t="s">
        <v>17</v>
      </c>
      <c r="M1965" s="14" t="s">
        <v>17</v>
      </c>
      <c r="N1965" s="14" t="s">
        <v>17</v>
      </c>
      <c r="O1965" s="14" t="s">
        <v>17</v>
      </c>
      <c r="P1965" s="14" t="s">
        <v>17</v>
      </c>
      <c r="Q1965" s="14" t="s">
        <v>17</v>
      </c>
      <c r="R1965" s="14" t="s">
        <v>17</v>
      </c>
      <c r="S1965" s="14" t="s">
        <v>17</v>
      </c>
      <c r="X1965" s="122">
        <v>0.40749000000000002</v>
      </c>
      <c r="Y1965" s="14">
        <v>83</v>
      </c>
      <c r="AD1965" s="14">
        <f t="shared" ref="AD1965:AD2026" si="7">X1965/Y1965</f>
        <v>4.9095180722891572E-3</v>
      </c>
    </row>
    <row r="1966" spans="1:30" x14ac:dyDescent="0.2">
      <c r="A1966" t="s">
        <v>143</v>
      </c>
      <c r="B1966" t="s">
        <v>27</v>
      </c>
      <c r="C1966" s="155">
        <v>38992</v>
      </c>
      <c r="D1966" s="155">
        <v>39259</v>
      </c>
      <c r="E1966">
        <v>2007</v>
      </c>
      <c r="F1966">
        <v>1</v>
      </c>
      <c r="G1966">
        <v>3</v>
      </c>
      <c r="H1966" s="9">
        <v>56.714804999999998</v>
      </c>
      <c r="I1966">
        <v>2.0093999999999999</v>
      </c>
      <c r="J1966" s="14" t="s">
        <v>17</v>
      </c>
      <c r="K1966" s="14" t="s">
        <v>17</v>
      </c>
      <c r="L1966" s="14" t="s">
        <v>17</v>
      </c>
      <c r="M1966" s="14" t="s">
        <v>17</v>
      </c>
      <c r="N1966" s="14" t="s">
        <v>17</v>
      </c>
      <c r="O1966" s="14" t="s">
        <v>17</v>
      </c>
      <c r="P1966" s="14" t="s">
        <v>17</v>
      </c>
      <c r="Q1966" s="14" t="s">
        <v>17</v>
      </c>
      <c r="R1966" s="14" t="s">
        <v>17</v>
      </c>
      <c r="S1966" s="14" t="s">
        <v>17</v>
      </c>
      <c r="X1966" s="122">
        <v>0.59702666666666671</v>
      </c>
      <c r="Y1966" s="14">
        <v>83</v>
      </c>
      <c r="AD1966" s="14">
        <f t="shared" si="7"/>
        <v>7.1930923694779117E-3</v>
      </c>
    </row>
    <row r="1967" spans="1:30" x14ac:dyDescent="0.2">
      <c r="A1967" t="s">
        <v>143</v>
      </c>
      <c r="B1967" t="s">
        <v>27</v>
      </c>
      <c r="C1967" s="155">
        <v>38992</v>
      </c>
      <c r="D1967" s="155">
        <v>39259</v>
      </c>
      <c r="E1967">
        <v>2007</v>
      </c>
      <c r="F1967">
        <v>1</v>
      </c>
      <c r="G1967">
        <v>4</v>
      </c>
      <c r="H1967" s="9">
        <v>51.765070000000009</v>
      </c>
      <c r="I1967">
        <v>1.8260000000000001</v>
      </c>
      <c r="J1967" s="14" t="s">
        <v>17</v>
      </c>
      <c r="K1967" s="14" t="s">
        <v>17</v>
      </c>
      <c r="L1967" s="14" t="s">
        <v>17</v>
      </c>
      <c r="M1967" s="14" t="s">
        <v>17</v>
      </c>
      <c r="N1967" s="14" t="s">
        <v>17</v>
      </c>
      <c r="O1967" s="14" t="s">
        <v>17</v>
      </c>
      <c r="P1967" s="14" t="s">
        <v>17</v>
      </c>
      <c r="Q1967" s="14" t="s">
        <v>17</v>
      </c>
      <c r="R1967" s="14" t="s">
        <v>17</v>
      </c>
      <c r="S1967" s="14" t="s">
        <v>17</v>
      </c>
      <c r="X1967" s="122">
        <v>0.58232666666666655</v>
      </c>
      <c r="Y1967" s="14">
        <v>83</v>
      </c>
      <c r="AD1967" s="14">
        <f t="shared" si="7"/>
        <v>7.01598393574297E-3</v>
      </c>
    </row>
    <row r="1968" spans="1:30" x14ac:dyDescent="0.2">
      <c r="A1968" t="s">
        <v>143</v>
      </c>
      <c r="B1968" t="s">
        <v>27</v>
      </c>
      <c r="C1968" s="155">
        <v>38992</v>
      </c>
      <c r="D1968" s="155">
        <v>39259</v>
      </c>
      <c r="E1968">
        <v>2007</v>
      </c>
      <c r="F1968">
        <v>1</v>
      </c>
      <c r="G1968">
        <v>5</v>
      </c>
      <c r="H1968" s="9">
        <v>38.660264999999995</v>
      </c>
      <c r="I1968">
        <v>2.0234000000000001</v>
      </c>
      <c r="J1968" s="14" t="s">
        <v>17</v>
      </c>
      <c r="K1968" s="14" t="s">
        <v>17</v>
      </c>
      <c r="L1968" s="14" t="s">
        <v>17</v>
      </c>
      <c r="M1968" s="14" t="s">
        <v>17</v>
      </c>
      <c r="N1968" s="14" t="s">
        <v>17</v>
      </c>
      <c r="O1968" s="14" t="s">
        <v>17</v>
      </c>
      <c r="P1968" s="14" t="s">
        <v>17</v>
      </c>
      <c r="Q1968" s="14" t="s">
        <v>17</v>
      </c>
      <c r="R1968" s="14" t="s">
        <v>17</v>
      </c>
      <c r="S1968" s="14" t="s">
        <v>17</v>
      </c>
      <c r="X1968" s="122">
        <v>0.63292999999999999</v>
      </c>
      <c r="Y1968" s="14">
        <v>83</v>
      </c>
      <c r="AD1968" s="14">
        <f t="shared" si="7"/>
        <v>7.6256626506024097E-3</v>
      </c>
    </row>
    <row r="1969" spans="1:30" x14ac:dyDescent="0.2">
      <c r="A1969" t="s">
        <v>143</v>
      </c>
      <c r="B1969" t="s">
        <v>27</v>
      </c>
      <c r="C1969" s="155">
        <v>38992</v>
      </c>
      <c r="D1969" s="155">
        <v>39259</v>
      </c>
      <c r="E1969">
        <v>2007</v>
      </c>
      <c r="F1969">
        <v>1</v>
      </c>
      <c r="G1969">
        <v>6</v>
      </c>
      <c r="H1969" s="9">
        <v>42.352578333333341</v>
      </c>
      <c r="I1969" t="s">
        <v>17</v>
      </c>
      <c r="J1969" s="14" t="s">
        <v>17</v>
      </c>
      <c r="K1969" s="14" t="s">
        <v>17</v>
      </c>
      <c r="L1969" s="14" t="s">
        <v>17</v>
      </c>
      <c r="M1969" s="14" t="s">
        <v>17</v>
      </c>
      <c r="N1969" s="14" t="s">
        <v>17</v>
      </c>
      <c r="O1969" s="14" t="s">
        <v>17</v>
      </c>
      <c r="P1969" s="14" t="s">
        <v>17</v>
      </c>
      <c r="Q1969" s="14" t="s">
        <v>17</v>
      </c>
      <c r="R1969" s="14" t="s">
        <v>17</v>
      </c>
      <c r="S1969" s="14" t="s">
        <v>17</v>
      </c>
      <c r="X1969" s="122">
        <v>0.63024666666666673</v>
      </c>
      <c r="Y1969" s="14">
        <v>83</v>
      </c>
      <c r="AD1969" s="14">
        <f t="shared" si="7"/>
        <v>7.5933333333333339E-3</v>
      </c>
    </row>
    <row r="1970" spans="1:30" x14ac:dyDescent="0.2">
      <c r="A1970" t="s">
        <v>143</v>
      </c>
      <c r="B1970" t="s">
        <v>27</v>
      </c>
      <c r="C1970" s="155">
        <v>38992</v>
      </c>
      <c r="D1970" s="155">
        <v>39259</v>
      </c>
      <c r="E1970">
        <v>2007</v>
      </c>
      <c r="F1970">
        <v>1</v>
      </c>
      <c r="G1970">
        <v>7</v>
      </c>
      <c r="H1970" s="9">
        <v>50.311403333333331</v>
      </c>
      <c r="I1970">
        <v>2.3559999999999999</v>
      </c>
      <c r="J1970" s="14" t="s">
        <v>17</v>
      </c>
      <c r="K1970" s="14" t="s">
        <v>17</v>
      </c>
      <c r="L1970" s="14" t="s">
        <v>17</v>
      </c>
      <c r="M1970" s="14" t="s">
        <v>17</v>
      </c>
      <c r="N1970" s="14" t="s">
        <v>17</v>
      </c>
      <c r="O1970" s="14" t="s">
        <v>17</v>
      </c>
      <c r="P1970" s="14" t="s">
        <v>17</v>
      </c>
      <c r="Q1970" s="14" t="s">
        <v>17</v>
      </c>
      <c r="R1970" s="14" t="s">
        <v>17</v>
      </c>
      <c r="S1970" s="14" t="s">
        <v>17</v>
      </c>
      <c r="X1970" s="122">
        <v>0.64963666666666675</v>
      </c>
      <c r="Y1970" s="14">
        <v>83</v>
      </c>
      <c r="AD1970" s="14">
        <f t="shared" si="7"/>
        <v>7.8269477911646589E-3</v>
      </c>
    </row>
    <row r="1971" spans="1:30" x14ac:dyDescent="0.2">
      <c r="A1971" t="s">
        <v>143</v>
      </c>
      <c r="B1971" t="s">
        <v>27</v>
      </c>
      <c r="C1971" s="155">
        <v>38992</v>
      </c>
      <c r="D1971" s="155">
        <v>39259</v>
      </c>
      <c r="E1971">
        <v>2007</v>
      </c>
      <c r="F1971">
        <v>1</v>
      </c>
      <c r="G1971">
        <v>8</v>
      </c>
      <c r="H1971" t="s">
        <v>17</v>
      </c>
      <c r="I1971" s="137" t="s">
        <v>17</v>
      </c>
      <c r="J1971" s="14" t="s">
        <v>17</v>
      </c>
      <c r="K1971" s="14" t="s">
        <v>17</v>
      </c>
      <c r="L1971" s="14" t="s">
        <v>17</v>
      </c>
      <c r="M1971" s="14" t="s">
        <v>17</v>
      </c>
      <c r="N1971" s="14" t="s">
        <v>17</v>
      </c>
      <c r="O1971" s="14" t="s">
        <v>17</v>
      </c>
      <c r="P1971" s="14" t="s">
        <v>17</v>
      </c>
      <c r="Q1971" s="14" t="s">
        <v>17</v>
      </c>
      <c r="R1971" s="14" t="s">
        <v>17</v>
      </c>
      <c r="S1971" s="14" t="s">
        <v>17</v>
      </c>
      <c r="X1971" s="14" t="s">
        <v>17</v>
      </c>
      <c r="Y1971" s="14" t="s">
        <v>17</v>
      </c>
      <c r="AD1971" s="14" t="s">
        <v>17</v>
      </c>
    </row>
    <row r="1972" spans="1:30" x14ac:dyDescent="0.2">
      <c r="A1972" t="s">
        <v>143</v>
      </c>
      <c r="B1972" t="s">
        <v>27</v>
      </c>
      <c r="C1972" s="155">
        <v>38992</v>
      </c>
      <c r="D1972" s="155">
        <v>39259</v>
      </c>
      <c r="E1972">
        <v>2007</v>
      </c>
      <c r="F1972">
        <v>1</v>
      </c>
      <c r="G1972">
        <v>9</v>
      </c>
      <c r="H1972" t="s">
        <v>17</v>
      </c>
      <c r="I1972" s="137" t="s">
        <v>17</v>
      </c>
      <c r="J1972" s="14" t="s">
        <v>17</v>
      </c>
      <c r="K1972" s="14" t="s">
        <v>17</v>
      </c>
      <c r="L1972" s="14" t="s">
        <v>17</v>
      </c>
      <c r="M1972" s="14" t="s">
        <v>17</v>
      </c>
      <c r="N1972" s="14" t="s">
        <v>17</v>
      </c>
      <c r="O1972" s="14" t="s">
        <v>17</v>
      </c>
      <c r="P1972" s="14" t="s">
        <v>17</v>
      </c>
      <c r="Q1972" s="14" t="s">
        <v>17</v>
      </c>
      <c r="R1972" s="14" t="s">
        <v>17</v>
      </c>
      <c r="S1972" s="14" t="s">
        <v>17</v>
      </c>
      <c r="X1972" s="14" t="s">
        <v>17</v>
      </c>
      <c r="Y1972" s="14" t="s">
        <v>17</v>
      </c>
      <c r="AD1972" s="14" t="s">
        <v>17</v>
      </c>
    </row>
    <row r="1973" spans="1:30" x14ac:dyDescent="0.2">
      <c r="A1973" t="s">
        <v>143</v>
      </c>
      <c r="B1973" t="s">
        <v>27</v>
      </c>
      <c r="C1973" s="155">
        <v>38992</v>
      </c>
      <c r="D1973" s="155">
        <v>39259</v>
      </c>
      <c r="E1973">
        <v>2007</v>
      </c>
      <c r="F1973">
        <v>1</v>
      </c>
      <c r="G1973">
        <v>10</v>
      </c>
      <c r="H1973" t="s">
        <v>17</v>
      </c>
      <c r="I1973" s="137" t="s">
        <v>17</v>
      </c>
      <c r="J1973" s="14" t="s">
        <v>17</v>
      </c>
      <c r="K1973" s="14" t="s">
        <v>17</v>
      </c>
      <c r="L1973" s="14" t="s">
        <v>17</v>
      </c>
      <c r="M1973" s="14" t="s">
        <v>17</v>
      </c>
      <c r="N1973" s="14" t="s">
        <v>17</v>
      </c>
      <c r="O1973" s="14" t="s">
        <v>17</v>
      </c>
      <c r="P1973" s="14" t="s">
        <v>17</v>
      </c>
      <c r="Q1973" s="14" t="s">
        <v>17</v>
      </c>
      <c r="R1973" s="14" t="s">
        <v>17</v>
      </c>
      <c r="S1973" s="14" t="s">
        <v>17</v>
      </c>
      <c r="X1973" s="14" t="s">
        <v>17</v>
      </c>
      <c r="Y1973" s="14" t="s">
        <v>17</v>
      </c>
      <c r="AD1973" s="14" t="s">
        <v>17</v>
      </c>
    </row>
    <row r="1974" spans="1:30" x14ac:dyDescent="0.2">
      <c r="A1974" t="s">
        <v>143</v>
      </c>
      <c r="B1974" t="s">
        <v>27</v>
      </c>
      <c r="C1974" s="155">
        <v>38992</v>
      </c>
      <c r="D1974" s="155">
        <v>39259</v>
      </c>
      <c r="E1974">
        <v>2007</v>
      </c>
      <c r="F1974">
        <v>1</v>
      </c>
      <c r="G1974">
        <v>11</v>
      </c>
      <c r="H1974" t="s">
        <v>17</v>
      </c>
      <c r="I1974" s="137" t="s">
        <v>17</v>
      </c>
      <c r="J1974" s="14" t="s">
        <v>17</v>
      </c>
      <c r="K1974" s="14" t="s">
        <v>17</v>
      </c>
      <c r="L1974" s="14" t="s">
        <v>17</v>
      </c>
      <c r="M1974" s="14" t="s">
        <v>17</v>
      </c>
      <c r="N1974" s="14" t="s">
        <v>17</v>
      </c>
      <c r="O1974" s="14" t="s">
        <v>17</v>
      </c>
      <c r="P1974" s="14" t="s">
        <v>17</v>
      </c>
      <c r="Q1974" s="14" t="s">
        <v>17</v>
      </c>
      <c r="R1974" s="14" t="s">
        <v>17</v>
      </c>
      <c r="S1974" s="14" t="s">
        <v>17</v>
      </c>
      <c r="X1974" s="14" t="s">
        <v>17</v>
      </c>
      <c r="Y1974" s="14" t="s">
        <v>17</v>
      </c>
      <c r="AD1974" s="14" t="s">
        <v>17</v>
      </c>
    </row>
    <row r="1975" spans="1:30" x14ac:dyDescent="0.2">
      <c r="A1975" t="s">
        <v>143</v>
      </c>
      <c r="B1975" t="s">
        <v>27</v>
      </c>
      <c r="C1975" s="155">
        <v>38992</v>
      </c>
      <c r="D1975" s="155">
        <v>39259</v>
      </c>
      <c r="E1975">
        <v>2007</v>
      </c>
      <c r="F1975">
        <v>1</v>
      </c>
      <c r="G1975">
        <v>12</v>
      </c>
      <c r="H1975" t="s">
        <v>17</v>
      </c>
      <c r="I1975" s="137" t="s">
        <v>17</v>
      </c>
      <c r="J1975" s="14" t="s">
        <v>17</v>
      </c>
      <c r="K1975" s="14" t="s">
        <v>17</v>
      </c>
      <c r="L1975" s="14" t="s">
        <v>17</v>
      </c>
      <c r="M1975" s="14" t="s">
        <v>17</v>
      </c>
      <c r="N1975" s="14" t="s">
        <v>17</v>
      </c>
      <c r="O1975" s="14" t="s">
        <v>17</v>
      </c>
      <c r="P1975" s="14" t="s">
        <v>17</v>
      </c>
      <c r="Q1975" s="14" t="s">
        <v>17</v>
      </c>
      <c r="R1975" s="14" t="s">
        <v>17</v>
      </c>
      <c r="S1975" s="14" t="s">
        <v>17</v>
      </c>
      <c r="X1975" s="14" t="s">
        <v>17</v>
      </c>
      <c r="Y1975" s="14" t="s">
        <v>17</v>
      </c>
      <c r="AD1975" s="14" t="s">
        <v>17</v>
      </c>
    </row>
    <row r="1976" spans="1:30" x14ac:dyDescent="0.2">
      <c r="A1976" t="s">
        <v>143</v>
      </c>
      <c r="B1976" t="s">
        <v>27</v>
      </c>
      <c r="C1976" s="155">
        <v>38992</v>
      </c>
      <c r="D1976" s="155">
        <v>39259</v>
      </c>
      <c r="E1976">
        <v>2007</v>
      </c>
      <c r="F1976">
        <v>1</v>
      </c>
      <c r="G1976">
        <v>13</v>
      </c>
      <c r="H1976" t="s">
        <v>17</v>
      </c>
      <c r="I1976" s="137" t="s">
        <v>17</v>
      </c>
      <c r="J1976" s="14" t="s">
        <v>17</v>
      </c>
      <c r="K1976" s="14" t="s">
        <v>17</v>
      </c>
      <c r="L1976" s="14" t="s">
        <v>17</v>
      </c>
      <c r="M1976" s="14" t="s">
        <v>17</v>
      </c>
      <c r="N1976" s="14" t="s">
        <v>17</v>
      </c>
      <c r="O1976" s="14" t="s">
        <v>17</v>
      </c>
      <c r="P1976" s="14" t="s">
        <v>17</v>
      </c>
      <c r="Q1976" s="14" t="s">
        <v>17</v>
      </c>
      <c r="R1976" s="14" t="s">
        <v>17</v>
      </c>
      <c r="S1976" s="14" t="s">
        <v>17</v>
      </c>
      <c r="X1976" s="14" t="s">
        <v>17</v>
      </c>
      <c r="Y1976" s="14" t="s">
        <v>17</v>
      </c>
      <c r="AD1976" s="14" t="s">
        <v>17</v>
      </c>
    </row>
    <row r="1977" spans="1:30" x14ac:dyDescent="0.2">
      <c r="A1977" t="s">
        <v>143</v>
      </c>
      <c r="B1977" t="s">
        <v>27</v>
      </c>
      <c r="C1977" s="155">
        <v>38992</v>
      </c>
      <c r="D1977" s="155">
        <v>39259</v>
      </c>
      <c r="E1977">
        <v>2007</v>
      </c>
      <c r="F1977">
        <v>1</v>
      </c>
      <c r="G1977">
        <v>14</v>
      </c>
      <c r="H1977" t="s">
        <v>17</v>
      </c>
      <c r="I1977" s="137" t="s">
        <v>17</v>
      </c>
      <c r="J1977" s="14" t="s">
        <v>17</v>
      </c>
      <c r="K1977" s="14" t="s">
        <v>17</v>
      </c>
      <c r="L1977" s="14" t="s">
        <v>17</v>
      </c>
      <c r="M1977" s="14" t="s">
        <v>17</v>
      </c>
      <c r="N1977" s="14" t="s">
        <v>17</v>
      </c>
      <c r="O1977" s="14" t="s">
        <v>17</v>
      </c>
      <c r="P1977" s="14" t="s">
        <v>17</v>
      </c>
      <c r="Q1977" s="14" t="s">
        <v>17</v>
      </c>
      <c r="R1977" s="14" t="s">
        <v>17</v>
      </c>
      <c r="S1977" s="14" t="s">
        <v>17</v>
      </c>
      <c r="X1977" s="14" t="s">
        <v>17</v>
      </c>
      <c r="Y1977" s="14" t="s">
        <v>17</v>
      </c>
      <c r="AD1977" s="14" t="s">
        <v>17</v>
      </c>
    </row>
    <row r="1978" spans="1:30" x14ac:dyDescent="0.2">
      <c r="A1978" t="s">
        <v>143</v>
      </c>
      <c r="B1978" t="s">
        <v>27</v>
      </c>
      <c r="C1978" s="155">
        <v>38992</v>
      </c>
      <c r="D1978" s="155">
        <v>39259</v>
      </c>
      <c r="E1978">
        <v>2007</v>
      </c>
      <c r="F1978">
        <v>2</v>
      </c>
      <c r="G1978">
        <v>1</v>
      </c>
      <c r="H1978" s="9">
        <v>30.556073333333337</v>
      </c>
      <c r="I1978">
        <v>1.9168000000000001</v>
      </c>
      <c r="J1978" s="14" t="s">
        <v>17</v>
      </c>
      <c r="K1978" s="14" t="s">
        <v>17</v>
      </c>
      <c r="L1978" s="14" t="s">
        <v>17</v>
      </c>
      <c r="M1978" s="14" t="s">
        <v>17</v>
      </c>
      <c r="N1978" s="14" t="s">
        <v>17</v>
      </c>
      <c r="O1978" s="14" t="s">
        <v>17</v>
      </c>
      <c r="P1978" s="14" t="s">
        <v>17</v>
      </c>
      <c r="Q1978" s="14" t="s">
        <v>17</v>
      </c>
      <c r="R1978" s="14" t="s">
        <v>17</v>
      </c>
      <c r="S1978" s="14" t="s">
        <v>17</v>
      </c>
      <c r="X1978" s="122">
        <v>0.44336999999999999</v>
      </c>
      <c r="Y1978" s="14">
        <v>83</v>
      </c>
      <c r="AD1978" s="14">
        <f t="shared" si="7"/>
        <v>5.3418072289156621E-3</v>
      </c>
    </row>
    <row r="1979" spans="1:30" x14ac:dyDescent="0.2">
      <c r="A1979" t="s">
        <v>143</v>
      </c>
      <c r="B1979" t="s">
        <v>27</v>
      </c>
      <c r="C1979" s="155">
        <v>38992</v>
      </c>
      <c r="D1979" s="155">
        <v>39259</v>
      </c>
      <c r="E1979">
        <v>2007</v>
      </c>
      <c r="F1979">
        <v>2</v>
      </c>
      <c r="G1979">
        <v>2</v>
      </c>
      <c r="H1979" s="9">
        <v>45.906793333333333</v>
      </c>
      <c r="I1979">
        <v>1.8384</v>
      </c>
      <c r="J1979" s="14" t="s">
        <v>17</v>
      </c>
      <c r="K1979" s="14" t="s">
        <v>17</v>
      </c>
      <c r="L1979" s="14" t="s">
        <v>17</v>
      </c>
      <c r="M1979" s="14" t="s">
        <v>17</v>
      </c>
      <c r="N1979" s="14" t="s">
        <v>17</v>
      </c>
      <c r="O1979" s="14" t="s">
        <v>17</v>
      </c>
      <c r="P1979" s="14" t="s">
        <v>17</v>
      </c>
      <c r="Q1979" s="14" t="s">
        <v>17</v>
      </c>
      <c r="R1979" s="14" t="s">
        <v>17</v>
      </c>
      <c r="S1979" s="14" t="s">
        <v>17</v>
      </c>
      <c r="X1979" s="122">
        <v>0.54884666666666659</v>
      </c>
      <c r="Y1979" s="14">
        <v>83</v>
      </c>
      <c r="AD1979" s="14">
        <f t="shared" si="7"/>
        <v>6.612610441767067E-3</v>
      </c>
    </row>
    <row r="1980" spans="1:30" x14ac:dyDescent="0.2">
      <c r="A1980" t="s">
        <v>143</v>
      </c>
      <c r="B1980" t="s">
        <v>27</v>
      </c>
      <c r="C1980" s="155">
        <v>38992</v>
      </c>
      <c r="D1980" s="155">
        <v>39259</v>
      </c>
      <c r="E1980">
        <v>2007</v>
      </c>
      <c r="F1980">
        <v>2</v>
      </c>
      <c r="G1980">
        <v>3</v>
      </c>
      <c r="H1980" s="9">
        <v>43.34834</v>
      </c>
      <c r="I1980">
        <v>1.8774999999999999</v>
      </c>
      <c r="J1980" s="14" t="s">
        <v>17</v>
      </c>
      <c r="K1980" s="14" t="s">
        <v>17</v>
      </c>
      <c r="L1980" s="14" t="s">
        <v>17</v>
      </c>
      <c r="M1980" s="14" t="s">
        <v>17</v>
      </c>
      <c r="N1980" s="14" t="s">
        <v>17</v>
      </c>
      <c r="O1980" s="14" t="s">
        <v>17</v>
      </c>
      <c r="P1980" s="14" t="s">
        <v>17</v>
      </c>
      <c r="Q1980" s="14" t="s">
        <v>17</v>
      </c>
      <c r="R1980" s="14" t="s">
        <v>17</v>
      </c>
      <c r="S1980" s="14" t="s">
        <v>17</v>
      </c>
      <c r="X1980" s="122">
        <v>0.55838333333333334</v>
      </c>
      <c r="Y1980" s="14">
        <v>83</v>
      </c>
      <c r="AD1980" s="14">
        <f t="shared" si="7"/>
        <v>6.727510040160643E-3</v>
      </c>
    </row>
    <row r="1981" spans="1:30" x14ac:dyDescent="0.2">
      <c r="A1981" t="s">
        <v>143</v>
      </c>
      <c r="B1981" t="s">
        <v>27</v>
      </c>
      <c r="C1981" s="155">
        <v>38992</v>
      </c>
      <c r="D1981" s="155">
        <v>39259</v>
      </c>
      <c r="E1981">
        <v>2007</v>
      </c>
      <c r="F1981">
        <v>2</v>
      </c>
      <c r="G1981">
        <v>4</v>
      </c>
      <c r="H1981" s="9">
        <v>56.031581666666661</v>
      </c>
      <c r="I1981">
        <v>1.9233</v>
      </c>
      <c r="J1981" s="14" t="s">
        <v>17</v>
      </c>
      <c r="K1981" s="14" t="s">
        <v>17</v>
      </c>
      <c r="L1981" s="14" t="s">
        <v>17</v>
      </c>
      <c r="M1981" s="14" t="s">
        <v>17</v>
      </c>
      <c r="N1981" s="14" t="s">
        <v>17</v>
      </c>
      <c r="O1981" s="14" t="s">
        <v>17</v>
      </c>
      <c r="P1981" s="14" t="s">
        <v>17</v>
      </c>
      <c r="Q1981" s="14" t="s">
        <v>17</v>
      </c>
      <c r="R1981" s="14" t="s">
        <v>17</v>
      </c>
      <c r="S1981" s="14" t="s">
        <v>17</v>
      </c>
      <c r="X1981" s="122">
        <v>0.63960000000000006</v>
      </c>
      <c r="Y1981" s="14">
        <v>83</v>
      </c>
      <c r="AD1981" s="14">
        <f t="shared" si="7"/>
        <v>7.7060240963855425E-3</v>
      </c>
    </row>
    <row r="1982" spans="1:30" x14ac:dyDescent="0.2">
      <c r="A1982" t="s">
        <v>143</v>
      </c>
      <c r="B1982" t="s">
        <v>27</v>
      </c>
      <c r="C1982" s="155">
        <v>38992</v>
      </c>
      <c r="D1982" s="155">
        <v>39259</v>
      </c>
      <c r="E1982">
        <v>2007</v>
      </c>
      <c r="F1982">
        <v>2</v>
      </c>
      <c r="G1982">
        <v>5</v>
      </c>
      <c r="H1982" s="9">
        <v>62.253275000000009</v>
      </c>
      <c r="I1982">
        <v>2.5339999999999998</v>
      </c>
      <c r="J1982" s="14" t="s">
        <v>17</v>
      </c>
      <c r="K1982" s="14" t="s">
        <v>17</v>
      </c>
      <c r="L1982" s="14" t="s">
        <v>17</v>
      </c>
      <c r="M1982" s="14" t="s">
        <v>17</v>
      </c>
      <c r="N1982" s="14" t="s">
        <v>17</v>
      </c>
      <c r="O1982" s="14" t="s">
        <v>17</v>
      </c>
      <c r="P1982" s="14" t="s">
        <v>17</v>
      </c>
      <c r="Q1982" s="14" t="s">
        <v>17</v>
      </c>
      <c r="R1982" s="14" t="s">
        <v>17</v>
      </c>
      <c r="S1982" s="14" t="s">
        <v>17</v>
      </c>
      <c r="X1982" s="122">
        <v>0.65969666666666671</v>
      </c>
      <c r="Y1982" s="14">
        <v>83</v>
      </c>
      <c r="AD1982" s="14">
        <f t="shared" si="7"/>
        <v>7.9481526104417683E-3</v>
      </c>
    </row>
    <row r="1983" spans="1:30" x14ac:dyDescent="0.2">
      <c r="A1983" t="s">
        <v>143</v>
      </c>
      <c r="B1983" t="s">
        <v>27</v>
      </c>
      <c r="C1983" s="155">
        <v>38992</v>
      </c>
      <c r="D1983" s="155">
        <v>39259</v>
      </c>
      <c r="E1983">
        <v>2007</v>
      </c>
      <c r="F1983">
        <v>2</v>
      </c>
      <c r="G1983">
        <v>6</v>
      </c>
      <c r="H1983" t="s">
        <v>17</v>
      </c>
      <c r="I1983">
        <v>2.4943</v>
      </c>
      <c r="J1983" s="14" t="s">
        <v>17</v>
      </c>
      <c r="K1983" s="14" t="s">
        <v>17</v>
      </c>
      <c r="L1983" s="14" t="s">
        <v>17</v>
      </c>
      <c r="M1983" s="14" t="s">
        <v>17</v>
      </c>
      <c r="N1983" s="14" t="s">
        <v>17</v>
      </c>
      <c r="O1983" s="14" t="s">
        <v>17</v>
      </c>
      <c r="P1983" s="14" t="s">
        <v>17</v>
      </c>
      <c r="Q1983" s="14" t="s">
        <v>17</v>
      </c>
      <c r="R1983" s="14" t="s">
        <v>17</v>
      </c>
      <c r="S1983" s="14" t="s">
        <v>17</v>
      </c>
      <c r="X1983" s="122">
        <v>0.66448333333333343</v>
      </c>
      <c r="Y1983" s="14">
        <v>83</v>
      </c>
      <c r="AD1983" s="14">
        <f t="shared" si="7"/>
        <v>8.0058232931726914E-3</v>
      </c>
    </row>
    <row r="1984" spans="1:30" x14ac:dyDescent="0.2">
      <c r="A1984" t="s">
        <v>143</v>
      </c>
      <c r="B1984" t="s">
        <v>27</v>
      </c>
      <c r="C1984" s="155">
        <v>38992</v>
      </c>
      <c r="D1984" s="155">
        <v>39259</v>
      </c>
      <c r="E1984">
        <v>2007</v>
      </c>
      <c r="F1984">
        <v>2</v>
      </c>
      <c r="G1984">
        <v>7</v>
      </c>
      <c r="H1984" t="s">
        <v>17</v>
      </c>
      <c r="I1984">
        <v>2.4049</v>
      </c>
      <c r="J1984" s="14" t="s">
        <v>17</v>
      </c>
      <c r="K1984" s="14" t="s">
        <v>17</v>
      </c>
      <c r="L1984" s="14" t="s">
        <v>17</v>
      </c>
      <c r="M1984" s="14" t="s">
        <v>17</v>
      </c>
      <c r="N1984" s="14" t="s">
        <v>17</v>
      </c>
      <c r="O1984" s="14" t="s">
        <v>17</v>
      </c>
      <c r="P1984" s="14" t="s">
        <v>17</v>
      </c>
      <c r="Q1984" s="14" t="s">
        <v>17</v>
      </c>
      <c r="R1984" s="14" t="s">
        <v>17</v>
      </c>
      <c r="S1984" s="14" t="s">
        <v>17</v>
      </c>
      <c r="X1984" s="122">
        <v>0.69967666666666661</v>
      </c>
      <c r="Y1984" s="14">
        <v>83</v>
      </c>
      <c r="AD1984" s="14">
        <f t="shared" si="7"/>
        <v>8.4298393574297175E-3</v>
      </c>
    </row>
    <row r="1985" spans="1:30" x14ac:dyDescent="0.2">
      <c r="A1985" t="s">
        <v>143</v>
      </c>
      <c r="B1985" t="s">
        <v>27</v>
      </c>
      <c r="C1985" s="155">
        <v>38992</v>
      </c>
      <c r="D1985" s="155">
        <v>39259</v>
      </c>
      <c r="E1985">
        <v>2007</v>
      </c>
      <c r="F1985">
        <v>2</v>
      </c>
      <c r="G1985">
        <v>8</v>
      </c>
      <c r="H1985" t="s">
        <v>17</v>
      </c>
      <c r="I1985" s="137" t="s">
        <v>17</v>
      </c>
      <c r="J1985" s="14" t="s">
        <v>17</v>
      </c>
      <c r="K1985" s="14" t="s">
        <v>17</v>
      </c>
      <c r="L1985" s="14" t="s">
        <v>17</v>
      </c>
      <c r="M1985" s="14" t="s">
        <v>17</v>
      </c>
      <c r="N1985" s="14" t="s">
        <v>17</v>
      </c>
      <c r="O1985" s="14" t="s">
        <v>17</v>
      </c>
      <c r="P1985" s="14" t="s">
        <v>17</v>
      </c>
      <c r="Q1985" s="14" t="s">
        <v>17</v>
      </c>
      <c r="R1985" s="14" t="s">
        <v>17</v>
      </c>
      <c r="S1985" s="14" t="s">
        <v>17</v>
      </c>
      <c r="X1985" s="14" t="s">
        <v>17</v>
      </c>
      <c r="Y1985" s="14" t="s">
        <v>17</v>
      </c>
      <c r="AD1985" s="14" t="s">
        <v>17</v>
      </c>
    </row>
    <row r="1986" spans="1:30" x14ac:dyDescent="0.2">
      <c r="A1986" t="s">
        <v>143</v>
      </c>
      <c r="B1986" t="s">
        <v>27</v>
      </c>
      <c r="C1986" s="155">
        <v>38992</v>
      </c>
      <c r="D1986" s="155">
        <v>39259</v>
      </c>
      <c r="E1986">
        <v>2007</v>
      </c>
      <c r="F1986">
        <v>2</v>
      </c>
      <c r="G1986">
        <v>9</v>
      </c>
      <c r="H1986" t="s">
        <v>17</v>
      </c>
      <c r="I1986" s="137" t="s">
        <v>17</v>
      </c>
      <c r="J1986" s="14" t="s">
        <v>17</v>
      </c>
      <c r="K1986" s="14" t="s">
        <v>17</v>
      </c>
      <c r="L1986" s="14" t="s">
        <v>17</v>
      </c>
      <c r="M1986" s="14" t="s">
        <v>17</v>
      </c>
      <c r="N1986" s="14" t="s">
        <v>17</v>
      </c>
      <c r="O1986" s="14" t="s">
        <v>17</v>
      </c>
      <c r="P1986" s="14" t="s">
        <v>17</v>
      </c>
      <c r="Q1986" s="14" t="s">
        <v>17</v>
      </c>
      <c r="R1986" s="14" t="s">
        <v>17</v>
      </c>
      <c r="S1986" s="14" t="s">
        <v>17</v>
      </c>
      <c r="X1986" s="14" t="s">
        <v>17</v>
      </c>
      <c r="Y1986" s="14" t="s">
        <v>17</v>
      </c>
      <c r="AD1986" s="14" t="s">
        <v>17</v>
      </c>
    </row>
    <row r="1987" spans="1:30" x14ac:dyDescent="0.2">
      <c r="A1987" t="s">
        <v>143</v>
      </c>
      <c r="B1987" t="s">
        <v>27</v>
      </c>
      <c r="C1987" s="155">
        <v>38992</v>
      </c>
      <c r="D1987" s="155">
        <v>39259</v>
      </c>
      <c r="E1987">
        <v>2007</v>
      </c>
      <c r="F1987">
        <v>2</v>
      </c>
      <c r="G1987">
        <v>10</v>
      </c>
      <c r="H1987" t="s">
        <v>17</v>
      </c>
      <c r="I1987" s="137" t="s">
        <v>17</v>
      </c>
      <c r="J1987" s="14" t="s">
        <v>17</v>
      </c>
      <c r="K1987" s="14" t="s">
        <v>17</v>
      </c>
      <c r="L1987" s="14" t="s">
        <v>17</v>
      </c>
      <c r="M1987" s="14" t="s">
        <v>17</v>
      </c>
      <c r="N1987" s="14" t="s">
        <v>17</v>
      </c>
      <c r="O1987" s="14" t="s">
        <v>17</v>
      </c>
      <c r="P1987" s="14" t="s">
        <v>17</v>
      </c>
      <c r="Q1987" s="14" t="s">
        <v>17</v>
      </c>
      <c r="R1987" s="14" t="s">
        <v>17</v>
      </c>
      <c r="S1987" s="14" t="s">
        <v>17</v>
      </c>
      <c r="X1987" s="14" t="s">
        <v>17</v>
      </c>
      <c r="Y1987" s="14" t="s">
        <v>17</v>
      </c>
      <c r="AD1987" s="14" t="s">
        <v>17</v>
      </c>
    </row>
    <row r="1988" spans="1:30" x14ac:dyDescent="0.2">
      <c r="A1988" t="s">
        <v>143</v>
      </c>
      <c r="B1988" t="s">
        <v>27</v>
      </c>
      <c r="C1988" s="155">
        <v>38992</v>
      </c>
      <c r="D1988" s="155">
        <v>39259</v>
      </c>
      <c r="E1988">
        <v>2007</v>
      </c>
      <c r="F1988">
        <v>2</v>
      </c>
      <c r="G1988">
        <v>11</v>
      </c>
      <c r="H1988" t="s">
        <v>17</v>
      </c>
      <c r="I1988" s="137" t="s">
        <v>17</v>
      </c>
      <c r="J1988" s="14" t="s">
        <v>17</v>
      </c>
      <c r="K1988" s="14" t="s">
        <v>17</v>
      </c>
      <c r="L1988" s="14" t="s">
        <v>17</v>
      </c>
      <c r="M1988" s="14" t="s">
        <v>17</v>
      </c>
      <c r="N1988" s="14" t="s">
        <v>17</v>
      </c>
      <c r="O1988" s="14" t="s">
        <v>17</v>
      </c>
      <c r="P1988" s="14" t="s">
        <v>17</v>
      </c>
      <c r="Q1988" s="14" t="s">
        <v>17</v>
      </c>
      <c r="R1988" s="14" t="s">
        <v>17</v>
      </c>
      <c r="S1988" s="14" t="s">
        <v>17</v>
      </c>
      <c r="X1988" s="14" t="s">
        <v>17</v>
      </c>
      <c r="Y1988" s="14" t="s">
        <v>17</v>
      </c>
      <c r="AD1988" s="14" t="s">
        <v>17</v>
      </c>
    </row>
    <row r="1989" spans="1:30" x14ac:dyDescent="0.2">
      <c r="A1989" t="s">
        <v>143</v>
      </c>
      <c r="B1989" t="s">
        <v>27</v>
      </c>
      <c r="C1989" s="155">
        <v>38992</v>
      </c>
      <c r="D1989" s="155">
        <v>39259</v>
      </c>
      <c r="E1989">
        <v>2007</v>
      </c>
      <c r="F1989">
        <v>2</v>
      </c>
      <c r="G1989">
        <v>12</v>
      </c>
      <c r="H1989" t="s">
        <v>17</v>
      </c>
      <c r="I1989" s="137" t="s">
        <v>17</v>
      </c>
      <c r="J1989" s="14" t="s">
        <v>17</v>
      </c>
      <c r="K1989" s="14" t="s">
        <v>17</v>
      </c>
      <c r="L1989" s="14" t="s">
        <v>17</v>
      </c>
      <c r="M1989" s="14" t="s">
        <v>17</v>
      </c>
      <c r="N1989" s="14" t="s">
        <v>17</v>
      </c>
      <c r="O1989" s="14" t="s">
        <v>17</v>
      </c>
      <c r="P1989" s="14" t="s">
        <v>17</v>
      </c>
      <c r="Q1989" s="14" t="s">
        <v>17</v>
      </c>
      <c r="R1989" s="14" t="s">
        <v>17</v>
      </c>
      <c r="S1989" s="14" t="s">
        <v>17</v>
      </c>
      <c r="X1989" s="14" t="s">
        <v>17</v>
      </c>
      <c r="Y1989" s="14" t="s">
        <v>17</v>
      </c>
      <c r="AD1989" s="14" t="s">
        <v>17</v>
      </c>
    </row>
    <row r="1990" spans="1:30" x14ac:dyDescent="0.2">
      <c r="A1990" t="s">
        <v>143</v>
      </c>
      <c r="B1990" t="s">
        <v>27</v>
      </c>
      <c r="C1990" s="155">
        <v>38992</v>
      </c>
      <c r="D1990" s="155">
        <v>39259</v>
      </c>
      <c r="E1990">
        <v>2007</v>
      </c>
      <c r="F1990">
        <v>2</v>
      </c>
      <c r="G1990">
        <v>13</v>
      </c>
      <c r="H1990" t="s">
        <v>17</v>
      </c>
      <c r="I1990" s="137" t="s">
        <v>17</v>
      </c>
      <c r="J1990" s="14" t="s">
        <v>17</v>
      </c>
      <c r="K1990" s="14" t="s">
        <v>17</v>
      </c>
      <c r="L1990" s="14" t="s">
        <v>17</v>
      </c>
      <c r="M1990" s="14" t="s">
        <v>17</v>
      </c>
      <c r="N1990" s="14" t="s">
        <v>17</v>
      </c>
      <c r="O1990" s="14" t="s">
        <v>17</v>
      </c>
      <c r="P1990" s="14" t="s">
        <v>17</v>
      </c>
      <c r="Q1990" s="14" t="s">
        <v>17</v>
      </c>
      <c r="R1990" s="14" t="s">
        <v>17</v>
      </c>
      <c r="S1990" s="14" t="s">
        <v>17</v>
      </c>
      <c r="X1990" s="14" t="s">
        <v>17</v>
      </c>
      <c r="Y1990" s="14" t="s">
        <v>17</v>
      </c>
      <c r="AD1990" s="14" t="s">
        <v>17</v>
      </c>
    </row>
    <row r="1991" spans="1:30" x14ac:dyDescent="0.2">
      <c r="A1991" t="s">
        <v>143</v>
      </c>
      <c r="B1991" t="s">
        <v>27</v>
      </c>
      <c r="C1991" s="155">
        <v>38992</v>
      </c>
      <c r="D1991" s="155">
        <v>39259</v>
      </c>
      <c r="E1991">
        <v>2007</v>
      </c>
      <c r="F1991">
        <v>2</v>
      </c>
      <c r="G1991">
        <v>14</v>
      </c>
      <c r="H1991" t="s">
        <v>17</v>
      </c>
      <c r="I1991" s="137" t="s">
        <v>17</v>
      </c>
      <c r="J1991" s="14" t="s">
        <v>17</v>
      </c>
      <c r="K1991" s="14" t="s">
        <v>17</v>
      </c>
      <c r="L1991" s="14" t="s">
        <v>17</v>
      </c>
      <c r="M1991" s="14" t="s">
        <v>17</v>
      </c>
      <c r="N1991" s="14" t="s">
        <v>17</v>
      </c>
      <c r="O1991" s="14" t="s">
        <v>17</v>
      </c>
      <c r="P1991" s="14" t="s">
        <v>17</v>
      </c>
      <c r="Q1991" s="14" t="s">
        <v>17</v>
      </c>
      <c r="R1991" s="14" t="s">
        <v>17</v>
      </c>
      <c r="S1991" s="14" t="s">
        <v>17</v>
      </c>
      <c r="X1991" s="14" t="s">
        <v>17</v>
      </c>
      <c r="Y1991" s="14" t="s">
        <v>17</v>
      </c>
      <c r="AD1991" s="14" t="s">
        <v>17</v>
      </c>
    </row>
    <row r="1992" spans="1:30" x14ac:dyDescent="0.2">
      <c r="A1992" t="s">
        <v>143</v>
      </c>
      <c r="B1992" t="s">
        <v>27</v>
      </c>
      <c r="C1992" s="155">
        <v>38992</v>
      </c>
      <c r="D1992" s="155">
        <v>39259</v>
      </c>
      <c r="E1992">
        <v>2007</v>
      </c>
      <c r="F1992">
        <v>3</v>
      </c>
      <c r="G1992">
        <v>1</v>
      </c>
      <c r="H1992" s="9">
        <v>45.114545000000014</v>
      </c>
      <c r="I1992">
        <v>1.8542000000000001</v>
      </c>
      <c r="J1992" s="14" t="s">
        <v>17</v>
      </c>
      <c r="K1992" s="14" t="s">
        <v>17</v>
      </c>
      <c r="L1992" s="14" t="s">
        <v>17</v>
      </c>
      <c r="M1992" s="14" t="s">
        <v>17</v>
      </c>
      <c r="N1992" s="14" t="s">
        <v>17</v>
      </c>
      <c r="O1992" s="14" t="s">
        <v>17</v>
      </c>
      <c r="P1992" s="14" t="s">
        <v>17</v>
      </c>
      <c r="Q1992" s="14" t="s">
        <v>17</v>
      </c>
      <c r="R1992" s="14" t="s">
        <v>17</v>
      </c>
      <c r="S1992" s="14" t="s">
        <v>17</v>
      </c>
      <c r="X1992" s="122">
        <v>0.52921666666666667</v>
      </c>
      <c r="Y1992" s="14">
        <v>83</v>
      </c>
      <c r="AD1992" s="14">
        <f t="shared" si="7"/>
        <v>6.3761044176706824E-3</v>
      </c>
    </row>
    <row r="1993" spans="1:30" x14ac:dyDescent="0.2">
      <c r="A1993" t="s">
        <v>143</v>
      </c>
      <c r="B1993" t="s">
        <v>27</v>
      </c>
      <c r="C1993" s="155">
        <v>38992</v>
      </c>
      <c r="D1993" s="155">
        <v>39259</v>
      </c>
      <c r="E1993">
        <v>2007</v>
      </c>
      <c r="F1993">
        <v>3</v>
      </c>
      <c r="G1993">
        <v>2</v>
      </c>
      <c r="H1993" s="9">
        <v>39.030949999999997</v>
      </c>
      <c r="I1993" t="s">
        <v>17</v>
      </c>
      <c r="J1993" s="14" t="s">
        <v>17</v>
      </c>
      <c r="K1993" s="14" t="s">
        <v>17</v>
      </c>
      <c r="L1993" s="14" t="s">
        <v>17</v>
      </c>
      <c r="M1993" s="14" t="s">
        <v>17</v>
      </c>
      <c r="N1993" s="14" t="s">
        <v>17</v>
      </c>
      <c r="O1993" s="14" t="s">
        <v>17</v>
      </c>
      <c r="P1993" s="14" t="s">
        <v>17</v>
      </c>
      <c r="Q1993" s="14" t="s">
        <v>17</v>
      </c>
      <c r="R1993" s="14" t="s">
        <v>17</v>
      </c>
      <c r="S1993" s="14" t="s">
        <v>17</v>
      </c>
      <c r="X1993" s="122">
        <v>0.5196466666666667</v>
      </c>
      <c r="Y1993" s="14">
        <v>83</v>
      </c>
      <c r="AD1993" s="14">
        <f t="shared" si="7"/>
        <v>6.2608032128514063E-3</v>
      </c>
    </row>
    <row r="1994" spans="1:30" x14ac:dyDescent="0.2">
      <c r="A1994" t="s">
        <v>143</v>
      </c>
      <c r="B1994" t="s">
        <v>27</v>
      </c>
      <c r="C1994" s="155">
        <v>38992</v>
      </c>
      <c r="D1994" s="155">
        <v>39259</v>
      </c>
      <c r="E1994">
        <v>2007</v>
      </c>
      <c r="F1994">
        <v>3</v>
      </c>
      <c r="G1994">
        <v>3</v>
      </c>
      <c r="H1994" s="9">
        <v>41.712965000000011</v>
      </c>
      <c r="I1994">
        <v>1.9836</v>
      </c>
      <c r="J1994" s="14" t="s">
        <v>17</v>
      </c>
      <c r="K1994" s="14" t="s">
        <v>17</v>
      </c>
      <c r="L1994" s="14" t="s">
        <v>17</v>
      </c>
      <c r="M1994" s="14" t="s">
        <v>17</v>
      </c>
      <c r="N1994" s="14" t="s">
        <v>17</v>
      </c>
      <c r="O1994" s="14" t="s">
        <v>17</v>
      </c>
      <c r="P1994" s="14" t="s">
        <v>17</v>
      </c>
      <c r="Q1994" s="14" t="s">
        <v>17</v>
      </c>
      <c r="R1994" s="14" t="s">
        <v>17</v>
      </c>
      <c r="S1994" s="14" t="s">
        <v>17</v>
      </c>
      <c r="X1994" s="122">
        <v>0.65753000000000006</v>
      </c>
      <c r="Y1994" s="14">
        <v>83</v>
      </c>
      <c r="AD1994" s="14">
        <f t="shared" si="7"/>
        <v>7.9220481927710848E-3</v>
      </c>
    </row>
    <row r="1995" spans="1:30" x14ac:dyDescent="0.2">
      <c r="A1995" t="s">
        <v>143</v>
      </c>
      <c r="B1995" t="s">
        <v>27</v>
      </c>
      <c r="C1995" s="155">
        <v>38992</v>
      </c>
      <c r="D1995" s="155">
        <v>39259</v>
      </c>
      <c r="E1995">
        <v>2007</v>
      </c>
      <c r="F1995">
        <v>3</v>
      </c>
      <c r="G1995">
        <v>4</v>
      </c>
      <c r="H1995" s="9">
        <v>46.51733333333334</v>
      </c>
      <c r="I1995">
        <v>2.1753999999999998</v>
      </c>
      <c r="J1995" s="14" t="s">
        <v>17</v>
      </c>
      <c r="K1995" s="14" t="s">
        <v>17</v>
      </c>
      <c r="L1995" s="14" t="s">
        <v>17</v>
      </c>
      <c r="M1995" s="14" t="s">
        <v>17</v>
      </c>
      <c r="N1995" s="14" t="s">
        <v>17</v>
      </c>
      <c r="O1995" s="14" t="s">
        <v>17</v>
      </c>
      <c r="P1995" s="14" t="s">
        <v>17</v>
      </c>
      <c r="Q1995" s="14" t="s">
        <v>17</v>
      </c>
      <c r="R1995" s="14" t="s">
        <v>17</v>
      </c>
      <c r="S1995" s="14" t="s">
        <v>17</v>
      </c>
      <c r="X1995" s="122">
        <v>0.66180000000000005</v>
      </c>
      <c r="Y1995" s="14">
        <v>83</v>
      </c>
      <c r="AD1995" s="14">
        <f t="shared" si="7"/>
        <v>7.9734939759036148E-3</v>
      </c>
    </row>
    <row r="1996" spans="1:30" x14ac:dyDescent="0.2">
      <c r="A1996" t="s">
        <v>143</v>
      </c>
      <c r="B1996" t="s">
        <v>27</v>
      </c>
      <c r="C1996" s="155">
        <v>38992</v>
      </c>
      <c r="D1996" s="155">
        <v>39259</v>
      </c>
      <c r="E1996">
        <v>2007</v>
      </c>
      <c r="F1996">
        <v>3</v>
      </c>
      <c r="G1996">
        <v>5</v>
      </c>
      <c r="H1996" s="9">
        <v>38.871046666666658</v>
      </c>
      <c r="I1996">
        <v>2.2587000000000002</v>
      </c>
      <c r="J1996" s="14" t="s">
        <v>17</v>
      </c>
      <c r="K1996" s="14" t="s">
        <v>17</v>
      </c>
      <c r="L1996" s="14" t="s">
        <v>17</v>
      </c>
      <c r="M1996" s="14" t="s">
        <v>17</v>
      </c>
      <c r="N1996" s="14" t="s">
        <v>17</v>
      </c>
      <c r="O1996" s="14" t="s">
        <v>17</v>
      </c>
      <c r="P1996" s="14" t="s">
        <v>17</v>
      </c>
      <c r="Q1996" s="14" t="s">
        <v>17</v>
      </c>
      <c r="R1996" s="14" t="s">
        <v>17</v>
      </c>
      <c r="S1996" s="14" t="s">
        <v>17</v>
      </c>
      <c r="X1996" s="122">
        <v>0.68074333333333337</v>
      </c>
      <c r="Y1996" s="14">
        <v>83</v>
      </c>
      <c r="AD1996" s="14">
        <f t="shared" si="7"/>
        <v>8.2017269076305223E-3</v>
      </c>
    </row>
    <row r="1997" spans="1:30" x14ac:dyDescent="0.2">
      <c r="A1997" t="s">
        <v>143</v>
      </c>
      <c r="B1997" t="s">
        <v>27</v>
      </c>
      <c r="C1997" s="155">
        <v>38992</v>
      </c>
      <c r="D1997" s="155">
        <v>39259</v>
      </c>
      <c r="E1997">
        <v>2007</v>
      </c>
      <c r="F1997">
        <v>3</v>
      </c>
      <c r="G1997">
        <v>6</v>
      </c>
      <c r="H1997" t="s">
        <v>17</v>
      </c>
      <c r="I1997" t="s">
        <v>17</v>
      </c>
      <c r="J1997" s="14" t="s">
        <v>17</v>
      </c>
      <c r="K1997" s="14" t="s">
        <v>17</v>
      </c>
      <c r="L1997" s="14" t="s">
        <v>17</v>
      </c>
      <c r="M1997" s="14" t="s">
        <v>17</v>
      </c>
      <c r="N1997" s="14" t="s">
        <v>17</v>
      </c>
      <c r="O1997" s="14" t="s">
        <v>17</v>
      </c>
      <c r="P1997" s="14" t="s">
        <v>17</v>
      </c>
      <c r="Q1997" s="14" t="s">
        <v>17</v>
      </c>
      <c r="R1997" s="14" t="s">
        <v>17</v>
      </c>
      <c r="S1997" s="14" t="s">
        <v>17</v>
      </c>
      <c r="X1997" s="122">
        <v>0.64285666666666663</v>
      </c>
      <c r="Y1997" s="14">
        <v>83</v>
      </c>
      <c r="AD1997" s="14">
        <f t="shared" si="7"/>
        <v>7.7452610441767064E-3</v>
      </c>
    </row>
    <row r="1998" spans="1:30" x14ac:dyDescent="0.2">
      <c r="A1998" t="s">
        <v>143</v>
      </c>
      <c r="B1998" t="s">
        <v>27</v>
      </c>
      <c r="C1998" s="155">
        <v>38992</v>
      </c>
      <c r="D1998" s="155">
        <v>39259</v>
      </c>
      <c r="E1998">
        <v>2007</v>
      </c>
      <c r="F1998">
        <v>3</v>
      </c>
      <c r="G1998">
        <v>7</v>
      </c>
      <c r="H1998" t="s">
        <v>17</v>
      </c>
      <c r="I1998" s="137" t="s">
        <v>17</v>
      </c>
      <c r="J1998" s="14" t="s">
        <v>17</v>
      </c>
      <c r="K1998" s="14" t="s">
        <v>17</v>
      </c>
      <c r="L1998" s="14" t="s">
        <v>17</v>
      </c>
      <c r="M1998" s="14" t="s">
        <v>17</v>
      </c>
      <c r="N1998" s="14" t="s">
        <v>17</v>
      </c>
      <c r="O1998" s="14" t="s">
        <v>17</v>
      </c>
      <c r="P1998" s="14" t="s">
        <v>17</v>
      </c>
      <c r="Q1998" s="14" t="s">
        <v>17</v>
      </c>
      <c r="R1998" s="14" t="s">
        <v>17</v>
      </c>
      <c r="S1998" s="14" t="s">
        <v>17</v>
      </c>
      <c r="X1998" s="122">
        <v>0.67655999999999994</v>
      </c>
      <c r="Y1998" s="14">
        <v>83</v>
      </c>
      <c r="AD1998" s="14">
        <f t="shared" si="7"/>
        <v>8.151325301204819E-3</v>
      </c>
    </row>
    <row r="1999" spans="1:30" x14ac:dyDescent="0.2">
      <c r="A1999" t="s">
        <v>143</v>
      </c>
      <c r="B1999" t="s">
        <v>27</v>
      </c>
      <c r="C1999" s="155">
        <v>38992</v>
      </c>
      <c r="D1999" s="155">
        <v>39259</v>
      </c>
      <c r="E1999">
        <v>2007</v>
      </c>
      <c r="F1999">
        <v>3</v>
      </c>
      <c r="G1999">
        <v>8</v>
      </c>
      <c r="H1999" t="s">
        <v>17</v>
      </c>
      <c r="I1999" s="137" t="s">
        <v>17</v>
      </c>
      <c r="J1999" s="14" t="s">
        <v>17</v>
      </c>
      <c r="K1999" s="14" t="s">
        <v>17</v>
      </c>
      <c r="L1999" s="14" t="s">
        <v>17</v>
      </c>
      <c r="M1999" s="14" t="s">
        <v>17</v>
      </c>
      <c r="N1999" s="14" t="s">
        <v>17</v>
      </c>
      <c r="O1999" s="14" t="s">
        <v>17</v>
      </c>
      <c r="P1999" s="14" t="s">
        <v>17</v>
      </c>
      <c r="Q1999" s="14" t="s">
        <v>17</v>
      </c>
      <c r="R1999" s="14" t="s">
        <v>17</v>
      </c>
      <c r="S1999" s="14" t="s">
        <v>17</v>
      </c>
      <c r="X1999" s="14" t="s">
        <v>17</v>
      </c>
      <c r="Y1999" s="14" t="s">
        <v>17</v>
      </c>
      <c r="AD1999" s="14" t="s">
        <v>17</v>
      </c>
    </row>
    <row r="2000" spans="1:30" x14ac:dyDescent="0.2">
      <c r="A2000" t="s">
        <v>143</v>
      </c>
      <c r="B2000" t="s">
        <v>27</v>
      </c>
      <c r="C2000" s="155">
        <v>38992</v>
      </c>
      <c r="D2000" s="155">
        <v>39259</v>
      </c>
      <c r="E2000">
        <v>2007</v>
      </c>
      <c r="F2000">
        <v>3</v>
      </c>
      <c r="G2000">
        <v>9</v>
      </c>
      <c r="H2000" t="s">
        <v>17</v>
      </c>
      <c r="I2000" s="137" t="s">
        <v>17</v>
      </c>
      <c r="J2000" s="14" t="s">
        <v>17</v>
      </c>
      <c r="K2000" s="14" t="s">
        <v>17</v>
      </c>
      <c r="L2000" s="14" t="s">
        <v>17</v>
      </c>
      <c r="M2000" s="14" t="s">
        <v>17</v>
      </c>
      <c r="N2000" s="14" t="s">
        <v>17</v>
      </c>
      <c r="O2000" s="14" t="s">
        <v>17</v>
      </c>
      <c r="P2000" s="14" t="s">
        <v>17</v>
      </c>
      <c r="Q2000" s="14" t="s">
        <v>17</v>
      </c>
      <c r="R2000" s="14" t="s">
        <v>17</v>
      </c>
      <c r="S2000" s="14" t="s">
        <v>17</v>
      </c>
      <c r="X2000" s="14" t="s">
        <v>17</v>
      </c>
      <c r="Y2000" s="14" t="s">
        <v>17</v>
      </c>
      <c r="AD2000" s="14" t="s">
        <v>17</v>
      </c>
    </row>
    <row r="2001" spans="1:30" x14ac:dyDescent="0.2">
      <c r="A2001" t="s">
        <v>143</v>
      </c>
      <c r="B2001" t="s">
        <v>27</v>
      </c>
      <c r="C2001" s="155">
        <v>38992</v>
      </c>
      <c r="D2001" s="155">
        <v>39259</v>
      </c>
      <c r="E2001">
        <v>2007</v>
      </c>
      <c r="F2001">
        <v>3</v>
      </c>
      <c r="G2001">
        <v>10</v>
      </c>
      <c r="H2001" t="s">
        <v>17</v>
      </c>
      <c r="I2001" s="137" t="s">
        <v>17</v>
      </c>
      <c r="J2001" s="14" t="s">
        <v>17</v>
      </c>
      <c r="K2001" s="14" t="s">
        <v>17</v>
      </c>
      <c r="L2001" s="14" t="s">
        <v>17</v>
      </c>
      <c r="M2001" s="14" t="s">
        <v>17</v>
      </c>
      <c r="N2001" s="14" t="s">
        <v>17</v>
      </c>
      <c r="O2001" s="14" t="s">
        <v>17</v>
      </c>
      <c r="P2001" s="14" t="s">
        <v>17</v>
      </c>
      <c r="Q2001" s="14" t="s">
        <v>17</v>
      </c>
      <c r="R2001" s="14" t="s">
        <v>17</v>
      </c>
      <c r="S2001" s="14" t="s">
        <v>17</v>
      </c>
      <c r="X2001" s="14" t="s">
        <v>17</v>
      </c>
      <c r="Y2001" s="14" t="s">
        <v>17</v>
      </c>
      <c r="AD2001" s="14" t="s">
        <v>17</v>
      </c>
    </row>
    <row r="2002" spans="1:30" x14ac:dyDescent="0.2">
      <c r="A2002" t="s">
        <v>143</v>
      </c>
      <c r="B2002" t="s">
        <v>27</v>
      </c>
      <c r="C2002" s="155">
        <v>38992</v>
      </c>
      <c r="D2002" s="155">
        <v>39259</v>
      </c>
      <c r="E2002">
        <v>2007</v>
      </c>
      <c r="F2002">
        <v>3</v>
      </c>
      <c r="G2002">
        <v>11</v>
      </c>
      <c r="H2002" t="s">
        <v>17</v>
      </c>
      <c r="I2002" s="137" t="s">
        <v>17</v>
      </c>
      <c r="J2002" s="14" t="s">
        <v>17</v>
      </c>
      <c r="K2002" s="14" t="s">
        <v>17</v>
      </c>
      <c r="L2002" s="14" t="s">
        <v>17</v>
      </c>
      <c r="M2002" s="14" t="s">
        <v>17</v>
      </c>
      <c r="N2002" s="14" t="s">
        <v>17</v>
      </c>
      <c r="O2002" s="14" t="s">
        <v>17</v>
      </c>
      <c r="P2002" s="14" t="s">
        <v>17</v>
      </c>
      <c r="Q2002" s="14" t="s">
        <v>17</v>
      </c>
      <c r="R2002" s="14" t="s">
        <v>17</v>
      </c>
      <c r="S2002" s="14" t="s">
        <v>17</v>
      </c>
      <c r="X2002" s="14" t="s">
        <v>17</v>
      </c>
      <c r="Y2002" s="14" t="s">
        <v>17</v>
      </c>
      <c r="AD2002" s="14" t="s">
        <v>17</v>
      </c>
    </row>
    <row r="2003" spans="1:30" x14ac:dyDescent="0.2">
      <c r="A2003" t="s">
        <v>143</v>
      </c>
      <c r="B2003" t="s">
        <v>27</v>
      </c>
      <c r="C2003" s="155">
        <v>38992</v>
      </c>
      <c r="D2003" s="155">
        <v>39259</v>
      </c>
      <c r="E2003">
        <v>2007</v>
      </c>
      <c r="F2003">
        <v>3</v>
      </c>
      <c r="G2003">
        <v>12</v>
      </c>
      <c r="H2003" t="s">
        <v>17</v>
      </c>
      <c r="I2003" s="137" t="s">
        <v>17</v>
      </c>
      <c r="J2003" s="14" t="s">
        <v>17</v>
      </c>
      <c r="K2003" s="14" t="s">
        <v>17</v>
      </c>
      <c r="L2003" s="14" t="s">
        <v>17</v>
      </c>
      <c r="M2003" s="14" t="s">
        <v>17</v>
      </c>
      <c r="N2003" s="14" t="s">
        <v>17</v>
      </c>
      <c r="O2003" s="14" t="s">
        <v>17</v>
      </c>
      <c r="P2003" s="14" t="s">
        <v>17</v>
      </c>
      <c r="Q2003" s="14" t="s">
        <v>17</v>
      </c>
      <c r="R2003" s="14" t="s">
        <v>17</v>
      </c>
      <c r="S2003" s="14" t="s">
        <v>17</v>
      </c>
      <c r="X2003" s="14" t="s">
        <v>17</v>
      </c>
      <c r="Y2003" s="14" t="s">
        <v>17</v>
      </c>
      <c r="AD2003" s="14" t="s">
        <v>17</v>
      </c>
    </row>
    <row r="2004" spans="1:30" x14ac:dyDescent="0.2">
      <c r="A2004" t="s">
        <v>143</v>
      </c>
      <c r="B2004" t="s">
        <v>27</v>
      </c>
      <c r="C2004" s="155">
        <v>38992</v>
      </c>
      <c r="D2004" s="155">
        <v>39259</v>
      </c>
      <c r="E2004">
        <v>2007</v>
      </c>
      <c r="F2004">
        <v>3</v>
      </c>
      <c r="G2004">
        <v>13</v>
      </c>
      <c r="H2004" t="s">
        <v>17</v>
      </c>
      <c r="I2004" s="137" t="s">
        <v>17</v>
      </c>
      <c r="J2004" s="14" t="s">
        <v>17</v>
      </c>
      <c r="K2004" s="14" t="s">
        <v>17</v>
      </c>
      <c r="L2004" s="14" t="s">
        <v>17</v>
      </c>
      <c r="M2004" s="14" t="s">
        <v>17</v>
      </c>
      <c r="N2004" s="14" t="s">
        <v>17</v>
      </c>
      <c r="O2004" s="14" t="s">
        <v>17</v>
      </c>
      <c r="P2004" s="14" t="s">
        <v>17</v>
      </c>
      <c r="Q2004" s="14" t="s">
        <v>17</v>
      </c>
      <c r="R2004" s="14" t="s">
        <v>17</v>
      </c>
      <c r="S2004" s="14" t="s">
        <v>17</v>
      </c>
      <c r="X2004" s="14" t="s">
        <v>17</v>
      </c>
      <c r="Y2004" s="14" t="s">
        <v>17</v>
      </c>
      <c r="AD2004" s="14" t="s">
        <v>17</v>
      </c>
    </row>
    <row r="2005" spans="1:30" x14ac:dyDescent="0.2">
      <c r="A2005" t="s">
        <v>143</v>
      </c>
      <c r="B2005" t="s">
        <v>27</v>
      </c>
      <c r="C2005" s="155">
        <v>38992</v>
      </c>
      <c r="D2005" s="155">
        <v>39259</v>
      </c>
      <c r="E2005">
        <v>2007</v>
      </c>
      <c r="F2005">
        <v>3</v>
      </c>
      <c r="G2005">
        <v>14</v>
      </c>
      <c r="H2005" t="s">
        <v>17</v>
      </c>
      <c r="I2005" s="137" t="s">
        <v>17</v>
      </c>
      <c r="J2005" s="14" t="s">
        <v>17</v>
      </c>
      <c r="K2005" s="14" t="s">
        <v>17</v>
      </c>
      <c r="L2005" s="14" t="s">
        <v>17</v>
      </c>
      <c r="M2005" s="14" t="s">
        <v>17</v>
      </c>
      <c r="N2005" s="14" t="s">
        <v>17</v>
      </c>
      <c r="O2005" s="14" t="s">
        <v>17</v>
      </c>
      <c r="P2005" s="14" t="s">
        <v>17</v>
      </c>
      <c r="Q2005" s="14" t="s">
        <v>17</v>
      </c>
      <c r="R2005" s="14" t="s">
        <v>17</v>
      </c>
      <c r="S2005" s="14" t="s">
        <v>17</v>
      </c>
      <c r="X2005" s="14" t="s">
        <v>17</v>
      </c>
      <c r="Y2005" s="14" t="s">
        <v>17</v>
      </c>
      <c r="AD2005" s="14" t="s">
        <v>17</v>
      </c>
    </row>
    <row r="2006" spans="1:30" x14ac:dyDescent="0.2">
      <c r="A2006" t="s">
        <v>143</v>
      </c>
      <c r="B2006" t="s">
        <v>27</v>
      </c>
      <c r="C2006" s="155">
        <v>38992</v>
      </c>
      <c r="D2006" s="155">
        <v>39259</v>
      </c>
      <c r="E2006">
        <v>2007</v>
      </c>
      <c r="F2006">
        <v>4</v>
      </c>
      <c r="G2006">
        <v>1</v>
      </c>
      <c r="H2006" s="9">
        <v>33.957653333333333</v>
      </c>
      <c r="I2006">
        <v>1.9502999999999999</v>
      </c>
      <c r="J2006" s="14" t="s">
        <v>17</v>
      </c>
      <c r="K2006" s="14" t="s">
        <v>17</v>
      </c>
      <c r="L2006" s="14" t="s">
        <v>17</v>
      </c>
      <c r="M2006" s="14" t="s">
        <v>17</v>
      </c>
      <c r="N2006" s="14" t="s">
        <v>17</v>
      </c>
      <c r="O2006" s="14" t="s">
        <v>17</v>
      </c>
      <c r="P2006" s="14" t="s">
        <v>17</v>
      </c>
      <c r="Q2006" s="14" t="s">
        <v>17</v>
      </c>
      <c r="R2006" s="14" t="s">
        <v>17</v>
      </c>
      <c r="S2006" s="14" t="s">
        <v>17</v>
      </c>
      <c r="X2006" s="122">
        <v>0.5390100000000001</v>
      </c>
      <c r="Y2006" s="14">
        <v>83</v>
      </c>
      <c r="AD2006" s="14">
        <f t="shared" si="7"/>
        <v>6.4940963855421698E-3</v>
      </c>
    </row>
    <row r="2007" spans="1:30" x14ac:dyDescent="0.2">
      <c r="A2007" t="s">
        <v>143</v>
      </c>
      <c r="B2007" t="s">
        <v>27</v>
      </c>
      <c r="C2007" s="155">
        <v>38992</v>
      </c>
      <c r="D2007" s="155">
        <v>39259</v>
      </c>
      <c r="E2007">
        <v>2007</v>
      </c>
      <c r="F2007">
        <v>4</v>
      </c>
      <c r="G2007">
        <v>2</v>
      </c>
      <c r="H2007" s="9">
        <v>40.695398333333337</v>
      </c>
      <c r="I2007" t="s">
        <v>17</v>
      </c>
      <c r="J2007" s="14" t="s">
        <v>17</v>
      </c>
      <c r="K2007" s="14" t="s">
        <v>17</v>
      </c>
      <c r="L2007" s="14" t="s">
        <v>17</v>
      </c>
      <c r="M2007" s="14" t="s">
        <v>17</v>
      </c>
      <c r="N2007" s="14" t="s">
        <v>17</v>
      </c>
      <c r="O2007" s="14" t="s">
        <v>17</v>
      </c>
      <c r="P2007" s="14" t="s">
        <v>17</v>
      </c>
      <c r="Q2007" s="14" t="s">
        <v>17</v>
      </c>
      <c r="R2007" s="14" t="s">
        <v>17</v>
      </c>
      <c r="S2007" s="14" t="s">
        <v>17</v>
      </c>
      <c r="X2007" s="122">
        <v>0.57960999999999996</v>
      </c>
      <c r="Y2007" s="14">
        <v>83</v>
      </c>
      <c r="AD2007" s="14">
        <f t="shared" si="7"/>
        <v>6.9832530120481923E-3</v>
      </c>
    </row>
    <row r="2008" spans="1:30" x14ac:dyDescent="0.2">
      <c r="A2008" t="s">
        <v>143</v>
      </c>
      <c r="B2008" t="s">
        <v>27</v>
      </c>
      <c r="C2008" s="155">
        <v>38992</v>
      </c>
      <c r="D2008" s="155">
        <v>39259</v>
      </c>
      <c r="E2008">
        <v>2007</v>
      </c>
      <c r="F2008">
        <v>4</v>
      </c>
      <c r="G2008">
        <v>3</v>
      </c>
      <c r="H2008" s="9">
        <v>47.280508333333337</v>
      </c>
      <c r="I2008">
        <v>1.9036</v>
      </c>
      <c r="J2008" s="14" t="s">
        <v>17</v>
      </c>
      <c r="K2008" s="14" t="s">
        <v>17</v>
      </c>
      <c r="L2008" s="14" t="s">
        <v>17</v>
      </c>
      <c r="M2008" s="14" t="s">
        <v>17</v>
      </c>
      <c r="N2008" s="14" t="s">
        <v>17</v>
      </c>
      <c r="O2008" s="14" t="s">
        <v>17</v>
      </c>
      <c r="P2008" s="14" t="s">
        <v>17</v>
      </c>
      <c r="Q2008" s="14" t="s">
        <v>17</v>
      </c>
      <c r="R2008" s="14" t="s">
        <v>17</v>
      </c>
      <c r="S2008" s="14" t="s">
        <v>17</v>
      </c>
      <c r="X2008" s="122">
        <v>0.55779666666666661</v>
      </c>
      <c r="Y2008" s="14">
        <v>83</v>
      </c>
      <c r="AD2008" s="14">
        <f t="shared" si="7"/>
        <v>6.7204417670682724E-3</v>
      </c>
    </row>
    <row r="2009" spans="1:30" x14ac:dyDescent="0.2">
      <c r="A2009" t="s">
        <v>143</v>
      </c>
      <c r="B2009" t="s">
        <v>27</v>
      </c>
      <c r="C2009" s="155">
        <v>38992</v>
      </c>
      <c r="D2009" s="155">
        <v>39259</v>
      </c>
      <c r="E2009">
        <v>2007</v>
      </c>
      <c r="F2009">
        <v>4</v>
      </c>
      <c r="G2009">
        <v>4</v>
      </c>
      <c r="H2009" s="9">
        <v>52.608196666666664</v>
      </c>
      <c r="I2009">
        <v>1.9315</v>
      </c>
      <c r="J2009" s="14" t="s">
        <v>17</v>
      </c>
      <c r="K2009" s="14" t="s">
        <v>17</v>
      </c>
      <c r="L2009" s="14" t="s">
        <v>17</v>
      </c>
      <c r="M2009" s="14" t="s">
        <v>17</v>
      </c>
      <c r="N2009" s="14" t="s">
        <v>17</v>
      </c>
      <c r="O2009" s="14" t="s">
        <v>17</v>
      </c>
      <c r="P2009" s="14" t="s">
        <v>17</v>
      </c>
      <c r="Q2009" s="14" t="s">
        <v>17</v>
      </c>
      <c r="R2009" s="14" t="s">
        <v>17</v>
      </c>
      <c r="S2009" s="14" t="s">
        <v>17</v>
      </c>
      <c r="X2009" s="122">
        <v>0.65749666666666673</v>
      </c>
      <c r="Y2009" s="14">
        <v>83</v>
      </c>
      <c r="AD2009" s="14">
        <f t="shared" si="7"/>
        <v>7.9216465863453829E-3</v>
      </c>
    </row>
    <row r="2010" spans="1:30" x14ac:dyDescent="0.2">
      <c r="A2010" t="s">
        <v>143</v>
      </c>
      <c r="B2010" t="s">
        <v>27</v>
      </c>
      <c r="C2010" s="155">
        <v>38992</v>
      </c>
      <c r="D2010" s="155">
        <v>39259</v>
      </c>
      <c r="E2010">
        <v>2007</v>
      </c>
      <c r="F2010">
        <v>4</v>
      </c>
      <c r="G2010">
        <v>5</v>
      </c>
      <c r="H2010" s="9">
        <v>46.386503333333344</v>
      </c>
      <c r="I2010">
        <v>1.9682999999999999</v>
      </c>
      <c r="J2010" s="14" t="s">
        <v>17</v>
      </c>
      <c r="K2010" s="14" t="s">
        <v>17</v>
      </c>
      <c r="L2010" s="14" t="s">
        <v>17</v>
      </c>
      <c r="M2010" s="14" t="s">
        <v>17</v>
      </c>
      <c r="N2010" s="14" t="s">
        <v>17</v>
      </c>
      <c r="O2010" s="14" t="s">
        <v>17</v>
      </c>
      <c r="P2010" s="14" t="s">
        <v>17</v>
      </c>
      <c r="Q2010" s="14" t="s">
        <v>17</v>
      </c>
      <c r="R2010" s="14" t="s">
        <v>17</v>
      </c>
      <c r="S2010" s="14" t="s">
        <v>17</v>
      </c>
      <c r="X2010" s="122">
        <v>0.65559333333333336</v>
      </c>
      <c r="Y2010" s="14">
        <v>83</v>
      </c>
      <c r="AD2010" s="14">
        <f t="shared" si="7"/>
        <v>7.8987148594377513E-3</v>
      </c>
    </row>
    <row r="2011" spans="1:30" x14ac:dyDescent="0.2">
      <c r="A2011" t="s">
        <v>143</v>
      </c>
      <c r="B2011" t="s">
        <v>27</v>
      </c>
      <c r="C2011" s="155">
        <v>38992</v>
      </c>
      <c r="D2011" s="155">
        <v>39259</v>
      </c>
      <c r="E2011">
        <v>2007</v>
      </c>
      <c r="F2011">
        <v>4</v>
      </c>
      <c r="G2011">
        <v>6</v>
      </c>
      <c r="H2011" t="s">
        <v>17</v>
      </c>
      <c r="I2011" t="s">
        <v>17</v>
      </c>
      <c r="J2011" s="14" t="s">
        <v>17</v>
      </c>
      <c r="K2011" s="14" t="s">
        <v>17</v>
      </c>
      <c r="L2011" s="14" t="s">
        <v>17</v>
      </c>
      <c r="M2011" s="14" t="s">
        <v>17</v>
      </c>
      <c r="N2011" s="14" t="s">
        <v>17</v>
      </c>
      <c r="O2011" s="14" t="s">
        <v>17</v>
      </c>
      <c r="P2011" s="14" t="s">
        <v>17</v>
      </c>
      <c r="Q2011" s="14" t="s">
        <v>17</v>
      </c>
      <c r="R2011" s="14" t="s">
        <v>17</v>
      </c>
      <c r="S2011" s="14" t="s">
        <v>17</v>
      </c>
      <c r="X2011" s="122">
        <v>0.70194666666666661</v>
      </c>
      <c r="Y2011" s="14">
        <v>83</v>
      </c>
      <c r="AD2011" s="14">
        <f t="shared" si="7"/>
        <v>8.4571887550200803E-3</v>
      </c>
    </row>
    <row r="2012" spans="1:30" x14ac:dyDescent="0.2">
      <c r="A2012" t="s">
        <v>143</v>
      </c>
      <c r="B2012" t="s">
        <v>27</v>
      </c>
      <c r="C2012" s="155">
        <v>38992</v>
      </c>
      <c r="D2012" s="155">
        <v>39259</v>
      </c>
      <c r="E2012">
        <v>2007</v>
      </c>
      <c r="F2012">
        <v>4</v>
      </c>
      <c r="G2012">
        <v>7</v>
      </c>
      <c r="H2012" t="s">
        <v>17</v>
      </c>
      <c r="I2012" s="137" t="s">
        <v>17</v>
      </c>
      <c r="J2012" s="14" t="s">
        <v>17</v>
      </c>
      <c r="K2012" s="14" t="s">
        <v>17</v>
      </c>
      <c r="L2012" s="14" t="s">
        <v>17</v>
      </c>
      <c r="M2012" s="14" t="s">
        <v>17</v>
      </c>
      <c r="N2012" s="14" t="s">
        <v>17</v>
      </c>
      <c r="O2012" s="14" t="s">
        <v>17</v>
      </c>
      <c r="P2012" s="14" t="s">
        <v>17</v>
      </c>
      <c r="Q2012" s="14" t="s">
        <v>17</v>
      </c>
      <c r="R2012" s="14" t="s">
        <v>17</v>
      </c>
      <c r="S2012" s="14" t="s">
        <v>17</v>
      </c>
      <c r="X2012" s="123">
        <v>0.70501000000000003</v>
      </c>
      <c r="Y2012" s="14">
        <v>83</v>
      </c>
      <c r="AD2012" s="14">
        <f t="shared" si="7"/>
        <v>8.494096385542169E-3</v>
      </c>
    </row>
    <row r="2013" spans="1:30" x14ac:dyDescent="0.2">
      <c r="A2013" t="s">
        <v>143</v>
      </c>
      <c r="B2013" t="s">
        <v>27</v>
      </c>
      <c r="C2013" s="155">
        <v>38992</v>
      </c>
      <c r="D2013" s="155">
        <v>39259</v>
      </c>
      <c r="E2013">
        <v>2007</v>
      </c>
      <c r="F2013">
        <v>4</v>
      </c>
      <c r="G2013">
        <v>8</v>
      </c>
      <c r="H2013" t="s">
        <v>17</v>
      </c>
      <c r="I2013" s="137" t="s">
        <v>17</v>
      </c>
      <c r="J2013" s="14" t="s">
        <v>17</v>
      </c>
      <c r="K2013" s="14" t="s">
        <v>17</v>
      </c>
      <c r="L2013" s="14" t="s">
        <v>17</v>
      </c>
      <c r="M2013" s="14" t="s">
        <v>17</v>
      </c>
      <c r="N2013" s="14" t="s">
        <v>17</v>
      </c>
      <c r="O2013" s="14" t="s">
        <v>17</v>
      </c>
      <c r="P2013" s="14" t="s">
        <v>17</v>
      </c>
      <c r="Q2013" s="14" t="s">
        <v>17</v>
      </c>
      <c r="R2013" s="14" t="s">
        <v>17</v>
      </c>
      <c r="S2013" s="14" t="s">
        <v>17</v>
      </c>
      <c r="X2013" s="14" t="s">
        <v>17</v>
      </c>
      <c r="Y2013" s="14" t="s">
        <v>17</v>
      </c>
      <c r="AD2013" s="14" t="s">
        <v>17</v>
      </c>
    </row>
    <row r="2014" spans="1:30" x14ac:dyDescent="0.2">
      <c r="A2014" t="s">
        <v>143</v>
      </c>
      <c r="B2014" t="s">
        <v>27</v>
      </c>
      <c r="C2014" s="155">
        <v>38992</v>
      </c>
      <c r="D2014" s="155">
        <v>39259</v>
      </c>
      <c r="E2014">
        <v>2007</v>
      </c>
      <c r="F2014">
        <v>4</v>
      </c>
      <c r="G2014">
        <v>9</v>
      </c>
      <c r="H2014" t="s">
        <v>17</v>
      </c>
      <c r="I2014" s="137" t="s">
        <v>17</v>
      </c>
      <c r="J2014" s="14" t="s">
        <v>17</v>
      </c>
      <c r="K2014" s="14" t="s">
        <v>17</v>
      </c>
      <c r="L2014" s="14" t="s">
        <v>17</v>
      </c>
      <c r="M2014" s="14" t="s">
        <v>17</v>
      </c>
      <c r="N2014" s="14" t="s">
        <v>17</v>
      </c>
      <c r="O2014" s="14" t="s">
        <v>17</v>
      </c>
      <c r="P2014" s="14" t="s">
        <v>17</v>
      </c>
      <c r="Q2014" s="14" t="s">
        <v>17</v>
      </c>
      <c r="R2014" s="14" t="s">
        <v>17</v>
      </c>
      <c r="S2014" s="14" t="s">
        <v>17</v>
      </c>
      <c r="X2014" s="14" t="s">
        <v>17</v>
      </c>
      <c r="Y2014" s="14" t="s">
        <v>17</v>
      </c>
      <c r="AD2014" s="14" t="s">
        <v>17</v>
      </c>
    </row>
    <row r="2015" spans="1:30" x14ac:dyDescent="0.2">
      <c r="A2015" t="s">
        <v>143</v>
      </c>
      <c r="B2015" t="s">
        <v>27</v>
      </c>
      <c r="C2015" s="155">
        <v>38992</v>
      </c>
      <c r="D2015" s="155">
        <v>39259</v>
      </c>
      <c r="E2015">
        <v>2007</v>
      </c>
      <c r="F2015">
        <v>4</v>
      </c>
      <c r="G2015">
        <v>10</v>
      </c>
      <c r="H2015" t="s">
        <v>17</v>
      </c>
      <c r="I2015" s="137" t="s">
        <v>17</v>
      </c>
      <c r="J2015" s="14" t="s">
        <v>17</v>
      </c>
      <c r="K2015" s="14" t="s">
        <v>17</v>
      </c>
      <c r="L2015" s="14" t="s">
        <v>17</v>
      </c>
      <c r="M2015" s="14" t="s">
        <v>17</v>
      </c>
      <c r="N2015" s="14" t="s">
        <v>17</v>
      </c>
      <c r="O2015" s="14" t="s">
        <v>17</v>
      </c>
      <c r="P2015" s="14" t="s">
        <v>17</v>
      </c>
      <c r="Q2015" s="14" t="s">
        <v>17</v>
      </c>
      <c r="R2015" s="14" t="s">
        <v>17</v>
      </c>
      <c r="S2015" s="14" t="s">
        <v>17</v>
      </c>
      <c r="X2015" s="14" t="s">
        <v>17</v>
      </c>
      <c r="Y2015" s="14" t="s">
        <v>17</v>
      </c>
      <c r="AD2015" s="14" t="s">
        <v>17</v>
      </c>
    </row>
    <row r="2016" spans="1:30" x14ac:dyDescent="0.2">
      <c r="A2016" t="s">
        <v>143</v>
      </c>
      <c r="B2016" t="s">
        <v>27</v>
      </c>
      <c r="C2016" s="155">
        <v>38992</v>
      </c>
      <c r="D2016" s="155">
        <v>39259</v>
      </c>
      <c r="E2016">
        <v>2007</v>
      </c>
      <c r="F2016">
        <v>4</v>
      </c>
      <c r="G2016">
        <v>11</v>
      </c>
      <c r="H2016" t="s">
        <v>17</v>
      </c>
      <c r="I2016" s="137" t="s">
        <v>17</v>
      </c>
      <c r="J2016" s="14" t="s">
        <v>17</v>
      </c>
      <c r="K2016" s="14" t="s">
        <v>17</v>
      </c>
      <c r="L2016" s="14" t="s">
        <v>17</v>
      </c>
      <c r="M2016" s="14" t="s">
        <v>17</v>
      </c>
      <c r="N2016" s="14" t="s">
        <v>17</v>
      </c>
      <c r="O2016" s="14" t="s">
        <v>17</v>
      </c>
      <c r="P2016" s="14" t="s">
        <v>17</v>
      </c>
      <c r="Q2016" s="14" t="s">
        <v>17</v>
      </c>
      <c r="R2016" s="14" t="s">
        <v>17</v>
      </c>
      <c r="S2016" s="14" t="s">
        <v>17</v>
      </c>
      <c r="X2016" s="14" t="s">
        <v>17</v>
      </c>
      <c r="Y2016" s="14" t="s">
        <v>17</v>
      </c>
      <c r="AD2016" s="14" t="s">
        <v>17</v>
      </c>
    </row>
    <row r="2017" spans="1:30" x14ac:dyDescent="0.2">
      <c r="A2017" t="s">
        <v>143</v>
      </c>
      <c r="B2017" t="s">
        <v>27</v>
      </c>
      <c r="C2017" s="155">
        <v>38992</v>
      </c>
      <c r="D2017" s="155">
        <v>39259</v>
      </c>
      <c r="E2017">
        <v>2007</v>
      </c>
      <c r="F2017">
        <v>4</v>
      </c>
      <c r="G2017">
        <v>12</v>
      </c>
      <c r="H2017" t="s">
        <v>17</v>
      </c>
      <c r="I2017" s="137" t="s">
        <v>17</v>
      </c>
      <c r="J2017" s="14" t="s">
        <v>17</v>
      </c>
      <c r="K2017" s="14" t="s">
        <v>17</v>
      </c>
      <c r="L2017" s="14" t="s">
        <v>17</v>
      </c>
      <c r="M2017" s="14" t="s">
        <v>17</v>
      </c>
      <c r="N2017" s="14" t="s">
        <v>17</v>
      </c>
      <c r="O2017" s="14" t="s">
        <v>17</v>
      </c>
      <c r="P2017" s="14" t="s">
        <v>17</v>
      </c>
      <c r="Q2017" s="14" t="s">
        <v>17</v>
      </c>
      <c r="R2017" s="14" t="s">
        <v>17</v>
      </c>
      <c r="S2017" s="14" t="s">
        <v>17</v>
      </c>
      <c r="X2017" s="14" t="s">
        <v>17</v>
      </c>
      <c r="Y2017" s="14" t="s">
        <v>17</v>
      </c>
      <c r="AD2017" s="14" t="s">
        <v>17</v>
      </c>
    </row>
    <row r="2018" spans="1:30" x14ac:dyDescent="0.2">
      <c r="A2018" t="s">
        <v>143</v>
      </c>
      <c r="B2018" t="s">
        <v>27</v>
      </c>
      <c r="C2018" s="155">
        <v>38992</v>
      </c>
      <c r="D2018" s="155">
        <v>39259</v>
      </c>
      <c r="E2018">
        <v>2007</v>
      </c>
      <c r="F2018">
        <v>4</v>
      </c>
      <c r="G2018">
        <v>13</v>
      </c>
      <c r="H2018" t="s">
        <v>17</v>
      </c>
      <c r="I2018" s="137" t="s">
        <v>17</v>
      </c>
      <c r="J2018" s="14" t="s">
        <v>17</v>
      </c>
      <c r="K2018" s="14" t="s">
        <v>17</v>
      </c>
      <c r="L2018" s="14" t="s">
        <v>17</v>
      </c>
      <c r="M2018" s="14" t="s">
        <v>17</v>
      </c>
      <c r="N2018" s="14" t="s">
        <v>17</v>
      </c>
      <c r="O2018" s="14" t="s">
        <v>17</v>
      </c>
      <c r="P2018" s="14" t="s">
        <v>17</v>
      </c>
      <c r="Q2018" s="14" t="s">
        <v>17</v>
      </c>
      <c r="R2018" s="14" t="s">
        <v>17</v>
      </c>
      <c r="S2018" s="14" t="s">
        <v>17</v>
      </c>
      <c r="X2018" s="14" t="s">
        <v>17</v>
      </c>
      <c r="Y2018" s="14" t="s">
        <v>17</v>
      </c>
      <c r="AD2018" s="14" t="s">
        <v>17</v>
      </c>
    </row>
    <row r="2019" spans="1:30" x14ac:dyDescent="0.2">
      <c r="A2019" t="s">
        <v>143</v>
      </c>
      <c r="B2019" t="s">
        <v>27</v>
      </c>
      <c r="C2019" s="155">
        <v>38992</v>
      </c>
      <c r="D2019" s="155">
        <v>39259</v>
      </c>
      <c r="E2019">
        <v>2007</v>
      </c>
      <c r="F2019">
        <v>4</v>
      </c>
      <c r="G2019">
        <v>14</v>
      </c>
      <c r="H2019" t="s">
        <v>17</v>
      </c>
      <c r="I2019" s="137" t="s">
        <v>17</v>
      </c>
      <c r="J2019" s="14" t="s">
        <v>17</v>
      </c>
      <c r="K2019" s="14" t="s">
        <v>17</v>
      </c>
      <c r="L2019" s="14" t="s">
        <v>17</v>
      </c>
      <c r="M2019" s="14" t="s">
        <v>17</v>
      </c>
      <c r="N2019" s="14" t="s">
        <v>17</v>
      </c>
      <c r="O2019" s="14" t="s">
        <v>17</v>
      </c>
      <c r="P2019" s="14" t="s">
        <v>17</v>
      </c>
      <c r="Q2019" s="14" t="s">
        <v>17</v>
      </c>
      <c r="R2019" s="14" t="s">
        <v>17</v>
      </c>
      <c r="S2019" s="14" t="s">
        <v>17</v>
      </c>
      <c r="X2019" s="14" t="s">
        <v>17</v>
      </c>
      <c r="Y2019" s="14" t="s">
        <v>17</v>
      </c>
      <c r="AD2019" s="14" t="s">
        <v>17</v>
      </c>
    </row>
    <row r="2020" spans="1:30" x14ac:dyDescent="0.2">
      <c r="A2020" t="s">
        <v>143</v>
      </c>
      <c r="B2020" t="s">
        <v>27</v>
      </c>
      <c r="C2020" s="137" t="s">
        <v>17</v>
      </c>
      <c r="D2020" s="137" t="s">
        <v>17</v>
      </c>
      <c r="E2020">
        <v>2008</v>
      </c>
      <c r="F2020">
        <v>1</v>
      </c>
      <c r="G2020">
        <v>1</v>
      </c>
      <c r="H2020">
        <v>39.478870270124993</v>
      </c>
      <c r="I2020">
        <v>1.7091000000000001</v>
      </c>
      <c r="J2020" s="14" t="s">
        <v>17</v>
      </c>
      <c r="K2020" s="14" t="s">
        <v>17</v>
      </c>
      <c r="L2020" s="14" t="s">
        <v>17</v>
      </c>
      <c r="M2020" s="14" t="s">
        <v>17</v>
      </c>
      <c r="N2020" s="14" t="s">
        <v>17</v>
      </c>
      <c r="O2020" s="14" t="s">
        <v>17</v>
      </c>
      <c r="P2020" s="14" t="s">
        <v>17</v>
      </c>
      <c r="Q2020" s="14" t="s">
        <v>17</v>
      </c>
      <c r="R2020" s="14" t="s">
        <v>17</v>
      </c>
      <c r="S2020" s="14" t="s">
        <v>17</v>
      </c>
      <c r="X2020" s="124">
        <v>0.42146666666666666</v>
      </c>
      <c r="Y2020" s="14">
        <v>88</v>
      </c>
      <c r="AD2020" s="14">
        <f t="shared" si="7"/>
        <v>4.7893939393939397E-3</v>
      </c>
    </row>
    <row r="2021" spans="1:30" x14ac:dyDescent="0.2">
      <c r="A2021" t="s">
        <v>143</v>
      </c>
      <c r="B2021" t="s">
        <v>27</v>
      </c>
      <c r="C2021" s="137" t="s">
        <v>17</v>
      </c>
      <c r="D2021" s="137" t="s">
        <v>17</v>
      </c>
      <c r="E2021">
        <v>2008</v>
      </c>
      <c r="F2021">
        <v>1</v>
      </c>
      <c r="G2021">
        <v>2</v>
      </c>
      <c r="H2021">
        <v>32.362660605000002</v>
      </c>
      <c r="I2021">
        <v>1.6478999999999999</v>
      </c>
      <c r="J2021" s="14" t="s">
        <v>17</v>
      </c>
      <c r="K2021" s="14" t="s">
        <v>17</v>
      </c>
      <c r="L2021" s="14" t="s">
        <v>17</v>
      </c>
      <c r="M2021" s="14" t="s">
        <v>17</v>
      </c>
      <c r="N2021" s="14" t="s">
        <v>17</v>
      </c>
      <c r="O2021" s="14" t="s">
        <v>17</v>
      </c>
      <c r="P2021" s="14" t="s">
        <v>17</v>
      </c>
      <c r="Q2021" s="14" t="s">
        <v>17</v>
      </c>
      <c r="R2021" s="14" t="s">
        <v>17</v>
      </c>
      <c r="S2021" s="14" t="s">
        <v>17</v>
      </c>
      <c r="X2021" s="125">
        <v>0.30358999999999997</v>
      </c>
      <c r="Y2021" s="14">
        <v>88</v>
      </c>
      <c r="AD2021" s="14">
        <f t="shared" si="7"/>
        <v>3.4498863636363633E-3</v>
      </c>
    </row>
    <row r="2022" spans="1:30" x14ac:dyDescent="0.2">
      <c r="A2022" t="s">
        <v>143</v>
      </c>
      <c r="B2022" t="s">
        <v>27</v>
      </c>
      <c r="C2022" s="137" t="s">
        <v>17</v>
      </c>
      <c r="D2022" s="137" t="s">
        <v>17</v>
      </c>
      <c r="E2022">
        <v>2008</v>
      </c>
      <c r="F2022">
        <v>1</v>
      </c>
      <c r="G2022">
        <v>3</v>
      </c>
      <c r="H2022">
        <v>54.159691634812496</v>
      </c>
      <c r="I2022">
        <v>1.5934999999999999</v>
      </c>
      <c r="J2022" s="14" t="s">
        <v>17</v>
      </c>
      <c r="K2022" s="14" t="s">
        <v>17</v>
      </c>
      <c r="L2022" s="14" t="s">
        <v>17</v>
      </c>
      <c r="M2022" s="14" t="s">
        <v>17</v>
      </c>
      <c r="N2022" s="14" t="s">
        <v>17</v>
      </c>
      <c r="O2022" s="14" t="s">
        <v>17</v>
      </c>
      <c r="P2022" s="14" t="s">
        <v>17</v>
      </c>
      <c r="Q2022" s="14" t="s">
        <v>17</v>
      </c>
      <c r="R2022" s="14" t="s">
        <v>17</v>
      </c>
      <c r="S2022" s="14" t="s">
        <v>17</v>
      </c>
      <c r="X2022" s="125">
        <v>0.59062333333333339</v>
      </c>
      <c r="Y2022" s="14">
        <v>88</v>
      </c>
      <c r="AD2022" s="14">
        <f t="shared" si="7"/>
        <v>6.7116287878787881E-3</v>
      </c>
    </row>
    <row r="2023" spans="1:30" x14ac:dyDescent="0.2">
      <c r="A2023" t="s">
        <v>143</v>
      </c>
      <c r="B2023" t="s">
        <v>27</v>
      </c>
      <c r="C2023" s="137" t="s">
        <v>17</v>
      </c>
      <c r="D2023" s="137" t="s">
        <v>17</v>
      </c>
      <c r="E2023">
        <v>2008</v>
      </c>
      <c r="F2023">
        <v>1</v>
      </c>
      <c r="G2023">
        <v>4</v>
      </c>
      <c r="H2023">
        <v>60.857683132950001</v>
      </c>
      <c r="I2023">
        <v>1.6294</v>
      </c>
      <c r="J2023" s="14" t="s">
        <v>17</v>
      </c>
      <c r="K2023" s="14" t="s">
        <v>17</v>
      </c>
      <c r="L2023" s="14" t="s">
        <v>17</v>
      </c>
      <c r="M2023" s="14" t="s">
        <v>17</v>
      </c>
      <c r="N2023" s="14" t="s">
        <v>17</v>
      </c>
      <c r="O2023" s="14" t="s">
        <v>17</v>
      </c>
      <c r="P2023" s="14" t="s">
        <v>17</v>
      </c>
      <c r="Q2023" s="14" t="s">
        <v>17</v>
      </c>
      <c r="R2023" s="14" t="s">
        <v>17</v>
      </c>
      <c r="S2023" s="14" t="s">
        <v>17</v>
      </c>
      <c r="X2023" s="125">
        <v>0.54325666666666672</v>
      </c>
      <c r="Y2023" s="14">
        <v>88</v>
      </c>
      <c r="AD2023" s="14">
        <f t="shared" si="7"/>
        <v>6.1733712121212125E-3</v>
      </c>
    </row>
    <row r="2024" spans="1:30" x14ac:dyDescent="0.2">
      <c r="A2024" t="s">
        <v>143</v>
      </c>
      <c r="B2024" t="s">
        <v>27</v>
      </c>
      <c r="C2024" s="137" t="s">
        <v>17</v>
      </c>
      <c r="D2024" s="137" t="s">
        <v>17</v>
      </c>
      <c r="E2024">
        <v>2008</v>
      </c>
      <c r="F2024">
        <v>1</v>
      </c>
      <c r="G2024">
        <v>5</v>
      </c>
      <c r="H2024">
        <v>77.020953836062517</v>
      </c>
      <c r="I2024">
        <v>1.7078</v>
      </c>
      <c r="J2024" s="14" t="s">
        <v>17</v>
      </c>
      <c r="K2024" s="14" t="s">
        <v>17</v>
      </c>
      <c r="L2024" s="14" t="s">
        <v>17</v>
      </c>
      <c r="M2024" s="14" t="s">
        <v>17</v>
      </c>
      <c r="N2024" s="14" t="s">
        <v>17</v>
      </c>
      <c r="O2024" s="14" t="s">
        <v>17</v>
      </c>
      <c r="P2024" s="14" t="s">
        <v>17</v>
      </c>
      <c r="Q2024" s="14" t="s">
        <v>17</v>
      </c>
      <c r="R2024" s="14" t="s">
        <v>17</v>
      </c>
      <c r="S2024" s="14" t="s">
        <v>17</v>
      </c>
      <c r="X2024" s="125">
        <v>0.70115333333333341</v>
      </c>
      <c r="Y2024" s="14">
        <v>88</v>
      </c>
      <c r="AD2024" s="14">
        <f t="shared" si="7"/>
        <v>7.9676515151515161E-3</v>
      </c>
    </row>
    <row r="2025" spans="1:30" x14ac:dyDescent="0.2">
      <c r="A2025" t="s">
        <v>143</v>
      </c>
      <c r="B2025" t="s">
        <v>27</v>
      </c>
      <c r="C2025" s="137" t="s">
        <v>17</v>
      </c>
      <c r="D2025" s="137" t="s">
        <v>17</v>
      </c>
      <c r="E2025">
        <v>2008</v>
      </c>
      <c r="F2025">
        <v>1</v>
      </c>
      <c r="G2025">
        <v>6</v>
      </c>
      <c r="H2025">
        <v>88.462471529024995</v>
      </c>
      <c r="I2025">
        <v>1.8028999999999999</v>
      </c>
      <c r="J2025" s="14" t="s">
        <v>17</v>
      </c>
      <c r="K2025" s="14" t="s">
        <v>17</v>
      </c>
      <c r="L2025" s="14" t="s">
        <v>17</v>
      </c>
      <c r="M2025" s="14" t="s">
        <v>17</v>
      </c>
      <c r="N2025" s="14" t="s">
        <v>17</v>
      </c>
      <c r="O2025" s="14" t="s">
        <v>17</v>
      </c>
      <c r="P2025" s="14" t="s">
        <v>17</v>
      </c>
      <c r="Q2025" s="14" t="s">
        <v>17</v>
      </c>
      <c r="R2025" s="14" t="s">
        <v>17</v>
      </c>
      <c r="S2025" s="14" t="s">
        <v>17</v>
      </c>
      <c r="X2025" s="125">
        <v>0.77088000000000001</v>
      </c>
      <c r="Y2025" s="14">
        <v>88</v>
      </c>
      <c r="AD2025" s="14">
        <f t="shared" si="7"/>
        <v>8.7600000000000004E-3</v>
      </c>
    </row>
    <row r="2026" spans="1:30" x14ac:dyDescent="0.2">
      <c r="A2026" t="s">
        <v>143</v>
      </c>
      <c r="B2026" t="s">
        <v>27</v>
      </c>
      <c r="C2026" s="137" t="s">
        <v>17</v>
      </c>
      <c r="D2026" s="137" t="s">
        <v>17</v>
      </c>
      <c r="E2026">
        <v>2008</v>
      </c>
      <c r="F2026">
        <v>1</v>
      </c>
      <c r="G2026">
        <v>7</v>
      </c>
      <c r="H2026">
        <v>87.948338865749989</v>
      </c>
      <c r="I2026">
        <v>2.0708000000000002</v>
      </c>
      <c r="J2026" s="14" t="s">
        <v>17</v>
      </c>
      <c r="K2026" s="14" t="s">
        <v>17</v>
      </c>
      <c r="L2026" s="14" t="s">
        <v>17</v>
      </c>
      <c r="M2026" s="14" t="s">
        <v>17</v>
      </c>
      <c r="N2026" s="14" t="s">
        <v>17</v>
      </c>
      <c r="O2026" s="14" t="s">
        <v>17</v>
      </c>
      <c r="P2026" s="14" t="s">
        <v>17</v>
      </c>
      <c r="Q2026" s="14" t="s">
        <v>17</v>
      </c>
      <c r="R2026" s="14" t="s">
        <v>17</v>
      </c>
      <c r="S2026" s="14" t="s">
        <v>17</v>
      </c>
      <c r="X2026" s="125">
        <v>0.83687000000000011</v>
      </c>
      <c r="Y2026" s="14">
        <v>88</v>
      </c>
      <c r="AD2026" s="14">
        <f t="shared" si="7"/>
        <v>9.5098863636363645E-3</v>
      </c>
    </row>
    <row r="2027" spans="1:30" x14ac:dyDescent="0.2">
      <c r="A2027" t="s">
        <v>143</v>
      </c>
      <c r="B2027" t="s">
        <v>27</v>
      </c>
      <c r="C2027" s="137" t="s">
        <v>17</v>
      </c>
      <c r="D2027" s="137" t="s">
        <v>17</v>
      </c>
      <c r="E2027">
        <v>2008</v>
      </c>
      <c r="F2027">
        <v>1</v>
      </c>
      <c r="G2027">
        <v>8</v>
      </c>
      <c r="H2027">
        <v>69.261203441512478</v>
      </c>
      <c r="I2027">
        <v>1.8756999999999999</v>
      </c>
      <c r="J2027" s="14" t="s">
        <v>17</v>
      </c>
      <c r="K2027" s="14" t="s">
        <v>17</v>
      </c>
      <c r="L2027" s="14" t="s">
        <v>17</v>
      </c>
      <c r="M2027" s="14" t="s">
        <v>17</v>
      </c>
      <c r="N2027" s="14" t="s">
        <v>17</v>
      </c>
      <c r="O2027" s="14" t="s">
        <v>17</v>
      </c>
      <c r="P2027" s="14" t="s">
        <v>17</v>
      </c>
      <c r="Q2027" s="14" t="s">
        <v>17</v>
      </c>
      <c r="R2027" s="14" t="s">
        <v>17</v>
      </c>
      <c r="S2027" s="14" t="s">
        <v>17</v>
      </c>
      <c r="X2027" s="14" t="s">
        <v>17</v>
      </c>
      <c r="Y2027" s="14" t="s">
        <v>17</v>
      </c>
      <c r="AD2027" s="14" t="s">
        <v>17</v>
      </c>
    </row>
    <row r="2028" spans="1:30" x14ac:dyDescent="0.2">
      <c r="A2028" t="s">
        <v>143</v>
      </c>
      <c r="B2028" t="s">
        <v>27</v>
      </c>
      <c r="C2028" s="137" t="s">
        <v>17</v>
      </c>
      <c r="D2028" s="137" t="s">
        <v>17</v>
      </c>
      <c r="E2028">
        <v>2008</v>
      </c>
      <c r="F2028">
        <v>1</v>
      </c>
      <c r="G2028">
        <v>9</v>
      </c>
      <c r="H2028">
        <v>72.296397508500007</v>
      </c>
      <c r="I2028">
        <v>1.8242</v>
      </c>
      <c r="J2028" s="14" t="s">
        <v>17</v>
      </c>
      <c r="K2028" s="14" t="s">
        <v>17</v>
      </c>
      <c r="L2028" s="14" t="s">
        <v>17</v>
      </c>
      <c r="M2028" s="14" t="s">
        <v>17</v>
      </c>
      <c r="N2028" s="14" t="s">
        <v>17</v>
      </c>
      <c r="O2028" s="14" t="s">
        <v>17</v>
      </c>
      <c r="P2028" s="14" t="s">
        <v>17</v>
      </c>
      <c r="Q2028" s="14" t="s">
        <v>17</v>
      </c>
      <c r="R2028" s="14" t="s">
        <v>17</v>
      </c>
      <c r="S2028" s="14" t="s">
        <v>17</v>
      </c>
      <c r="X2028" s="14" t="s">
        <v>17</v>
      </c>
      <c r="Y2028" s="14" t="s">
        <v>17</v>
      </c>
      <c r="AD2028" s="14" t="s">
        <v>17</v>
      </c>
    </row>
    <row r="2029" spans="1:30" x14ac:dyDescent="0.2">
      <c r="A2029" t="s">
        <v>143</v>
      </c>
      <c r="B2029" t="s">
        <v>27</v>
      </c>
      <c r="C2029" s="137" t="s">
        <v>17</v>
      </c>
      <c r="D2029" s="137" t="s">
        <v>17</v>
      </c>
      <c r="E2029">
        <v>2008</v>
      </c>
      <c r="F2029">
        <v>1</v>
      </c>
      <c r="G2029">
        <v>10</v>
      </c>
      <c r="H2029">
        <v>76.902705928124988</v>
      </c>
      <c r="I2029">
        <v>1.6023000000000001</v>
      </c>
      <c r="J2029" s="14" t="s">
        <v>17</v>
      </c>
      <c r="K2029" s="14" t="s">
        <v>17</v>
      </c>
      <c r="L2029" s="14" t="s">
        <v>17</v>
      </c>
      <c r="M2029" s="14" t="s">
        <v>17</v>
      </c>
      <c r="N2029" s="14" t="s">
        <v>17</v>
      </c>
      <c r="O2029" s="14" t="s">
        <v>17</v>
      </c>
      <c r="P2029" s="14" t="s">
        <v>17</v>
      </c>
      <c r="Q2029" s="14" t="s">
        <v>17</v>
      </c>
      <c r="R2029" s="14" t="s">
        <v>17</v>
      </c>
      <c r="S2029" s="14" t="s">
        <v>17</v>
      </c>
      <c r="X2029" s="14" t="s">
        <v>17</v>
      </c>
      <c r="Y2029" s="14" t="s">
        <v>17</v>
      </c>
      <c r="AD2029" s="14" t="s">
        <v>17</v>
      </c>
    </row>
    <row r="2030" spans="1:30" x14ac:dyDescent="0.2">
      <c r="A2030" t="s">
        <v>143</v>
      </c>
      <c r="B2030" t="s">
        <v>27</v>
      </c>
      <c r="C2030" s="137" t="s">
        <v>17</v>
      </c>
      <c r="D2030" s="137" t="s">
        <v>17</v>
      </c>
      <c r="E2030">
        <v>2008</v>
      </c>
      <c r="F2030">
        <v>1</v>
      </c>
      <c r="G2030">
        <v>11</v>
      </c>
      <c r="H2030">
        <v>86.756698256250004</v>
      </c>
      <c r="I2030">
        <v>2.0556000000000001</v>
      </c>
      <c r="J2030" s="14" t="s">
        <v>17</v>
      </c>
      <c r="K2030" s="14" t="s">
        <v>17</v>
      </c>
      <c r="L2030" s="14" t="s">
        <v>17</v>
      </c>
      <c r="M2030" s="14" t="s">
        <v>17</v>
      </c>
      <c r="N2030" s="14" t="s">
        <v>17</v>
      </c>
      <c r="O2030" s="14" t="s">
        <v>17</v>
      </c>
      <c r="P2030" s="14" t="s">
        <v>17</v>
      </c>
      <c r="Q2030" s="14" t="s">
        <v>17</v>
      </c>
      <c r="R2030" s="14" t="s">
        <v>17</v>
      </c>
      <c r="S2030" s="14" t="s">
        <v>17</v>
      </c>
      <c r="X2030" s="14" t="s">
        <v>17</v>
      </c>
      <c r="Y2030" s="14" t="s">
        <v>17</v>
      </c>
      <c r="AD2030" s="14" t="s">
        <v>17</v>
      </c>
    </row>
    <row r="2031" spans="1:30" x14ac:dyDescent="0.2">
      <c r="A2031" t="s">
        <v>143</v>
      </c>
      <c r="B2031" t="s">
        <v>27</v>
      </c>
      <c r="C2031" s="137" t="s">
        <v>17</v>
      </c>
      <c r="D2031" s="137" t="s">
        <v>17</v>
      </c>
      <c r="E2031">
        <v>2008</v>
      </c>
      <c r="F2031">
        <v>1</v>
      </c>
      <c r="G2031">
        <v>12</v>
      </c>
      <c r="H2031">
        <v>86.559618409687516</v>
      </c>
      <c r="I2031">
        <v>1.8919999999999999</v>
      </c>
      <c r="J2031" s="14" t="s">
        <v>17</v>
      </c>
      <c r="K2031" s="14" t="s">
        <v>17</v>
      </c>
      <c r="L2031" s="14" t="s">
        <v>17</v>
      </c>
      <c r="M2031" s="14" t="s">
        <v>17</v>
      </c>
      <c r="N2031" s="14" t="s">
        <v>17</v>
      </c>
      <c r="O2031" s="14" t="s">
        <v>17</v>
      </c>
      <c r="P2031" s="14" t="s">
        <v>17</v>
      </c>
      <c r="Q2031" s="14" t="s">
        <v>17</v>
      </c>
      <c r="R2031" s="14" t="s">
        <v>17</v>
      </c>
      <c r="S2031" s="14" t="s">
        <v>17</v>
      </c>
      <c r="X2031" s="14" t="s">
        <v>17</v>
      </c>
      <c r="Y2031" s="14" t="s">
        <v>17</v>
      </c>
      <c r="AD2031" s="14" t="s">
        <v>17</v>
      </c>
    </row>
    <row r="2032" spans="1:30" x14ac:dyDescent="0.2">
      <c r="A2032" t="s">
        <v>143</v>
      </c>
      <c r="B2032" t="s">
        <v>27</v>
      </c>
      <c r="C2032" s="137" t="s">
        <v>17</v>
      </c>
      <c r="D2032" s="137" t="s">
        <v>17</v>
      </c>
      <c r="E2032">
        <v>2008</v>
      </c>
      <c r="F2032">
        <v>1</v>
      </c>
      <c r="G2032">
        <v>13</v>
      </c>
      <c r="H2032">
        <v>86.381139919593764</v>
      </c>
      <c r="I2032">
        <v>2.1434000000000002</v>
      </c>
      <c r="J2032" s="14" t="s">
        <v>17</v>
      </c>
      <c r="K2032" s="14" t="s">
        <v>17</v>
      </c>
      <c r="L2032" s="14" t="s">
        <v>17</v>
      </c>
      <c r="M2032" s="14" t="s">
        <v>17</v>
      </c>
      <c r="N2032" s="14" t="s">
        <v>17</v>
      </c>
      <c r="O2032" s="14" t="s">
        <v>17</v>
      </c>
      <c r="P2032" s="14" t="s">
        <v>17</v>
      </c>
      <c r="Q2032" s="14" t="s">
        <v>17</v>
      </c>
      <c r="R2032" s="14" t="s">
        <v>17</v>
      </c>
      <c r="S2032" s="14" t="s">
        <v>17</v>
      </c>
      <c r="X2032" s="14" t="s">
        <v>17</v>
      </c>
      <c r="Y2032" s="14" t="s">
        <v>17</v>
      </c>
      <c r="AD2032" s="14" t="s">
        <v>17</v>
      </c>
    </row>
    <row r="2033" spans="1:30" x14ac:dyDescent="0.2">
      <c r="A2033" t="s">
        <v>143</v>
      </c>
      <c r="B2033" t="s">
        <v>27</v>
      </c>
      <c r="C2033" s="137" t="s">
        <v>17</v>
      </c>
      <c r="D2033" s="137" t="s">
        <v>17</v>
      </c>
      <c r="E2033">
        <v>2008</v>
      </c>
      <c r="F2033">
        <v>1</v>
      </c>
      <c r="G2033">
        <v>14</v>
      </c>
      <c r="H2033">
        <v>75.759642818062503</v>
      </c>
      <c r="I2033">
        <v>1.7256</v>
      </c>
      <c r="J2033" s="14" t="s">
        <v>17</v>
      </c>
      <c r="K2033" s="14" t="s">
        <v>17</v>
      </c>
      <c r="L2033" s="14" t="s">
        <v>17</v>
      </c>
      <c r="M2033" s="14" t="s">
        <v>17</v>
      </c>
      <c r="N2033" s="14" t="s">
        <v>17</v>
      </c>
      <c r="O2033" s="14" t="s">
        <v>17</v>
      </c>
      <c r="P2033" s="14" t="s">
        <v>17</v>
      </c>
      <c r="Q2033" s="14" t="s">
        <v>17</v>
      </c>
      <c r="R2033" s="14" t="s">
        <v>17</v>
      </c>
      <c r="S2033" s="14" t="s">
        <v>17</v>
      </c>
      <c r="X2033" s="14" t="s">
        <v>17</v>
      </c>
      <c r="Y2033" s="14" t="s">
        <v>17</v>
      </c>
      <c r="AD2033" s="14" t="s">
        <v>17</v>
      </c>
    </row>
    <row r="2034" spans="1:30" x14ac:dyDescent="0.2">
      <c r="A2034" t="s">
        <v>143</v>
      </c>
      <c r="B2034" t="s">
        <v>27</v>
      </c>
      <c r="C2034" s="137" t="s">
        <v>17</v>
      </c>
      <c r="D2034" s="137" t="s">
        <v>17</v>
      </c>
      <c r="E2034">
        <v>2008</v>
      </c>
      <c r="F2034">
        <v>2</v>
      </c>
      <c r="G2034">
        <v>1</v>
      </c>
      <c r="H2034">
        <v>39.004438054725</v>
      </c>
      <c r="I2034">
        <v>1.6819999999999999</v>
      </c>
      <c r="J2034" s="14" t="s">
        <v>17</v>
      </c>
      <c r="K2034" s="14" t="s">
        <v>17</v>
      </c>
      <c r="L2034" s="14" t="s">
        <v>17</v>
      </c>
      <c r="M2034" s="14" t="s">
        <v>17</v>
      </c>
      <c r="N2034" s="14" t="s">
        <v>17</v>
      </c>
      <c r="O2034" s="14" t="s">
        <v>17</v>
      </c>
      <c r="P2034" s="14" t="s">
        <v>17</v>
      </c>
      <c r="Q2034" s="14" t="s">
        <v>17</v>
      </c>
      <c r="R2034" s="14" t="s">
        <v>17</v>
      </c>
      <c r="S2034" s="14" t="s">
        <v>17</v>
      </c>
      <c r="X2034" s="125">
        <v>0.37355999999999995</v>
      </c>
      <c r="Y2034" s="14">
        <v>88</v>
      </c>
      <c r="AD2034" s="14">
        <f t="shared" ref="AD2034:AD2092" si="8">X2034/Y2034</f>
        <v>4.2449999999999996E-3</v>
      </c>
    </row>
    <row r="2035" spans="1:30" x14ac:dyDescent="0.2">
      <c r="A2035" t="s">
        <v>143</v>
      </c>
      <c r="B2035" t="s">
        <v>27</v>
      </c>
      <c r="C2035" s="137" t="s">
        <v>17</v>
      </c>
      <c r="D2035" s="137" t="s">
        <v>17</v>
      </c>
      <c r="E2035">
        <v>2008</v>
      </c>
      <c r="F2035">
        <v>2</v>
      </c>
      <c r="G2035">
        <v>2</v>
      </c>
      <c r="H2035">
        <v>39.554476182375012</v>
      </c>
      <c r="I2035">
        <v>1.6124000000000001</v>
      </c>
      <c r="J2035" s="14" t="s">
        <v>17</v>
      </c>
      <c r="K2035" s="14" t="s">
        <v>17</v>
      </c>
      <c r="L2035" s="14" t="s">
        <v>17</v>
      </c>
      <c r="M2035" s="14" t="s">
        <v>17</v>
      </c>
      <c r="N2035" s="14" t="s">
        <v>17</v>
      </c>
      <c r="O2035" s="14" t="s">
        <v>17</v>
      </c>
      <c r="P2035" s="14" t="s">
        <v>17</v>
      </c>
      <c r="Q2035" s="14" t="s">
        <v>17</v>
      </c>
      <c r="R2035" s="14" t="s">
        <v>17</v>
      </c>
      <c r="S2035" s="14" t="s">
        <v>17</v>
      </c>
      <c r="X2035" s="125">
        <v>0.48886333333333337</v>
      </c>
      <c r="Y2035" s="14">
        <v>88</v>
      </c>
      <c r="AD2035" s="14">
        <f t="shared" si="8"/>
        <v>5.5552651515151522E-3</v>
      </c>
    </row>
    <row r="2036" spans="1:30" x14ac:dyDescent="0.2">
      <c r="A2036" t="s">
        <v>143</v>
      </c>
      <c r="B2036" t="s">
        <v>27</v>
      </c>
      <c r="C2036" s="137" t="s">
        <v>17</v>
      </c>
      <c r="D2036" s="137" t="s">
        <v>17</v>
      </c>
      <c r="E2036">
        <v>2008</v>
      </c>
      <c r="F2036">
        <v>2</v>
      </c>
      <c r="G2036">
        <v>3</v>
      </c>
      <c r="H2036">
        <v>54.514435358625001</v>
      </c>
      <c r="I2036">
        <v>1.6819999999999999</v>
      </c>
      <c r="J2036" s="14" t="s">
        <v>17</v>
      </c>
      <c r="K2036" s="14" t="s">
        <v>17</v>
      </c>
      <c r="L2036" s="14" t="s">
        <v>17</v>
      </c>
      <c r="M2036" s="14" t="s">
        <v>17</v>
      </c>
      <c r="N2036" s="14" t="s">
        <v>17</v>
      </c>
      <c r="O2036" s="14" t="s">
        <v>17</v>
      </c>
      <c r="P2036" s="14" t="s">
        <v>17</v>
      </c>
      <c r="Q2036" s="14" t="s">
        <v>17</v>
      </c>
      <c r="R2036" s="14" t="s">
        <v>17</v>
      </c>
      <c r="S2036" s="14" t="s">
        <v>17</v>
      </c>
      <c r="X2036" s="125">
        <v>0.50378666666666672</v>
      </c>
      <c r="Y2036" s="14">
        <v>88</v>
      </c>
      <c r="AD2036" s="14">
        <f t="shared" si="8"/>
        <v>5.7248484848484854E-3</v>
      </c>
    </row>
    <row r="2037" spans="1:30" x14ac:dyDescent="0.2">
      <c r="A2037" t="s">
        <v>143</v>
      </c>
      <c r="B2037" t="s">
        <v>27</v>
      </c>
      <c r="C2037" s="137" t="s">
        <v>17</v>
      </c>
      <c r="D2037" s="137" t="s">
        <v>17</v>
      </c>
      <c r="E2037">
        <v>2008</v>
      </c>
      <c r="F2037">
        <v>2</v>
      </c>
      <c r="G2037">
        <v>4</v>
      </c>
      <c r="H2037">
        <v>55.564156287956251</v>
      </c>
      <c r="I2037">
        <v>2.2877000000000001</v>
      </c>
      <c r="J2037" s="14" t="s">
        <v>17</v>
      </c>
      <c r="K2037" s="14" t="s">
        <v>17</v>
      </c>
      <c r="L2037" s="14" t="s">
        <v>17</v>
      </c>
      <c r="M2037" s="14" t="s">
        <v>17</v>
      </c>
      <c r="N2037" s="14" t="s">
        <v>17</v>
      </c>
      <c r="O2037" s="14" t="s">
        <v>17</v>
      </c>
      <c r="P2037" s="14" t="s">
        <v>17</v>
      </c>
      <c r="Q2037" s="14" t="s">
        <v>17</v>
      </c>
      <c r="R2037" s="14" t="s">
        <v>17</v>
      </c>
      <c r="S2037" s="14" t="s">
        <v>17</v>
      </c>
      <c r="X2037" s="125">
        <v>0.57888333333333331</v>
      </c>
      <c r="Y2037" s="14">
        <v>88</v>
      </c>
      <c r="AD2037" s="14">
        <f t="shared" si="8"/>
        <v>6.578219696969697E-3</v>
      </c>
    </row>
    <row r="2038" spans="1:30" x14ac:dyDescent="0.2">
      <c r="A2038" t="s">
        <v>143</v>
      </c>
      <c r="B2038" t="s">
        <v>27</v>
      </c>
      <c r="C2038" s="137" t="s">
        <v>17</v>
      </c>
      <c r="D2038" s="137" t="s">
        <v>17</v>
      </c>
      <c r="E2038">
        <v>2008</v>
      </c>
      <c r="F2038">
        <v>2</v>
      </c>
      <c r="G2038">
        <v>5</v>
      </c>
      <c r="H2038">
        <v>79.480816268906239</v>
      </c>
      <c r="I2038">
        <v>1.5875999999999999</v>
      </c>
      <c r="J2038" s="14" t="s">
        <v>17</v>
      </c>
      <c r="K2038" s="14" t="s">
        <v>17</v>
      </c>
      <c r="L2038" s="14" t="s">
        <v>17</v>
      </c>
      <c r="M2038" s="14" t="s">
        <v>17</v>
      </c>
      <c r="N2038" s="14" t="s">
        <v>17</v>
      </c>
      <c r="O2038" s="14" t="s">
        <v>17</v>
      </c>
      <c r="P2038" s="14" t="s">
        <v>17</v>
      </c>
      <c r="Q2038" s="14" t="s">
        <v>17</v>
      </c>
      <c r="R2038" s="14" t="s">
        <v>17</v>
      </c>
      <c r="S2038" s="14" t="s">
        <v>17</v>
      </c>
      <c r="X2038" s="125">
        <v>0.74839999999999984</v>
      </c>
      <c r="Y2038" s="14">
        <v>88</v>
      </c>
      <c r="AD2038" s="14">
        <f t="shared" si="8"/>
        <v>8.5045454545454521E-3</v>
      </c>
    </row>
    <row r="2039" spans="1:30" x14ac:dyDescent="0.2">
      <c r="A2039" t="s">
        <v>143</v>
      </c>
      <c r="B2039" t="s">
        <v>27</v>
      </c>
      <c r="C2039" s="137" t="s">
        <v>17</v>
      </c>
      <c r="D2039" s="137" t="s">
        <v>17</v>
      </c>
      <c r="E2039">
        <v>2008</v>
      </c>
      <c r="F2039">
        <v>2</v>
      </c>
      <c r="G2039">
        <v>6</v>
      </c>
      <c r="H2039">
        <v>85.345448672549992</v>
      </c>
      <c r="I2039">
        <v>2.0358000000000001</v>
      </c>
      <c r="J2039" s="14" t="s">
        <v>17</v>
      </c>
      <c r="K2039" s="14" t="s">
        <v>17</v>
      </c>
      <c r="L2039" s="14" t="s">
        <v>17</v>
      </c>
      <c r="M2039" s="14" t="s">
        <v>17</v>
      </c>
      <c r="N2039" s="14" t="s">
        <v>17</v>
      </c>
      <c r="O2039" s="14" t="s">
        <v>17</v>
      </c>
      <c r="P2039" s="14" t="s">
        <v>17</v>
      </c>
      <c r="Q2039" s="14" t="s">
        <v>17</v>
      </c>
      <c r="R2039" s="14" t="s">
        <v>17</v>
      </c>
      <c r="S2039" s="14" t="s">
        <v>17</v>
      </c>
      <c r="X2039" s="125">
        <v>0.83484666666666663</v>
      </c>
      <c r="Y2039" s="14">
        <v>88</v>
      </c>
      <c r="AD2039" s="14">
        <f t="shared" si="8"/>
        <v>9.4868939393939391E-3</v>
      </c>
    </row>
    <row r="2040" spans="1:30" x14ac:dyDescent="0.2">
      <c r="A2040" t="s">
        <v>143</v>
      </c>
      <c r="B2040" t="s">
        <v>27</v>
      </c>
      <c r="C2040" s="137" t="s">
        <v>17</v>
      </c>
      <c r="D2040" s="137" t="s">
        <v>17</v>
      </c>
      <c r="E2040">
        <v>2008</v>
      </c>
      <c r="F2040">
        <v>2</v>
      </c>
      <c r="G2040">
        <v>7</v>
      </c>
      <c r="H2040">
        <v>87.840637412343739</v>
      </c>
      <c r="I2040">
        <v>2.2706</v>
      </c>
      <c r="J2040" s="14" t="s">
        <v>17</v>
      </c>
      <c r="K2040" s="14" t="s">
        <v>17</v>
      </c>
      <c r="L2040" s="14" t="s">
        <v>17</v>
      </c>
      <c r="M2040" s="14" t="s">
        <v>17</v>
      </c>
      <c r="N2040" s="14" t="s">
        <v>17</v>
      </c>
      <c r="O2040" s="14" t="s">
        <v>17</v>
      </c>
      <c r="P2040" s="14" t="s">
        <v>17</v>
      </c>
      <c r="Q2040" s="14" t="s">
        <v>17</v>
      </c>
      <c r="R2040" s="14" t="s">
        <v>17</v>
      </c>
      <c r="S2040" s="14" t="s">
        <v>17</v>
      </c>
      <c r="X2040" s="125">
        <v>0.8573400000000001</v>
      </c>
      <c r="Y2040" s="14">
        <v>88</v>
      </c>
      <c r="AD2040" s="14">
        <f t="shared" si="8"/>
        <v>9.7425000000000012E-3</v>
      </c>
    </row>
    <row r="2041" spans="1:30" x14ac:dyDescent="0.2">
      <c r="A2041" t="s">
        <v>143</v>
      </c>
      <c r="B2041" t="s">
        <v>27</v>
      </c>
      <c r="C2041" s="137" t="s">
        <v>17</v>
      </c>
      <c r="D2041" s="137" t="s">
        <v>17</v>
      </c>
      <c r="E2041">
        <v>2008</v>
      </c>
      <c r="F2041">
        <v>2</v>
      </c>
      <c r="G2041">
        <v>8</v>
      </c>
      <c r="H2041">
        <v>82.317577572450006</v>
      </c>
      <c r="I2041">
        <v>1.7774000000000001</v>
      </c>
      <c r="J2041" s="14" t="s">
        <v>17</v>
      </c>
      <c r="K2041" s="14" t="s">
        <v>17</v>
      </c>
      <c r="L2041" s="14" t="s">
        <v>17</v>
      </c>
      <c r="M2041" s="14" t="s">
        <v>17</v>
      </c>
      <c r="N2041" s="14" t="s">
        <v>17</v>
      </c>
      <c r="O2041" s="14" t="s">
        <v>17</v>
      </c>
      <c r="P2041" s="14" t="s">
        <v>17</v>
      </c>
      <c r="Q2041" s="14" t="s">
        <v>17</v>
      </c>
      <c r="R2041" s="14" t="s">
        <v>17</v>
      </c>
      <c r="S2041" s="14" t="s">
        <v>17</v>
      </c>
      <c r="X2041" s="14" t="s">
        <v>17</v>
      </c>
      <c r="Y2041" s="14" t="s">
        <v>17</v>
      </c>
      <c r="AD2041" s="14" t="s">
        <v>17</v>
      </c>
    </row>
    <row r="2042" spans="1:30" x14ac:dyDescent="0.2">
      <c r="A2042" t="s">
        <v>143</v>
      </c>
      <c r="B2042" t="s">
        <v>27</v>
      </c>
      <c r="C2042" s="137" t="s">
        <v>17</v>
      </c>
      <c r="D2042" s="137" t="s">
        <v>17</v>
      </c>
      <c r="E2042">
        <v>2008</v>
      </c>
      <c r="F2042">
        <v>2</v>
      </c>
      <c r="G2042">
        <v>9</v>
      </c>
      <c r="H2042">
        <v>78.846516015299997</v>
      </c>
      <c r="I2042">
        <v>1.6536</v>
      </c>
      <c r="J2042" s="14" t="s">
        <v>17</v>
      </c>
      <c r="K2042" s="14" t="s">
        <v>17</v>
      </c>
      <c r="L2042" s="14" t="s">
        <v>17</v>
      </c>
      <c r="M2042" s="14" t="s">
        <v>17</v>
      </c>
      <c r="N2042" s="14" t="s">
        <v>17</v>
      </c>
      <c r="O2042" s="14" t="s">
        <v>17</v>
      </c>
      <c r="P2042" s="14" t="s">
        <v>17</v>
      </c>
      <c r="Q2042" s="14" t="s">
        <v>17</v>
      </c>
      <c r="R2042" s="14" t="s">
        <v>17</v>
      </c>
      <c r="S2042" s="14" t="s">
        <v>17</v>
      </c>
      <c r="X2042" s="14" t="s">
        <v>17</v>
      </c>
      <c r="Y2042" s="14" t="s">
        <v>17</v>
      </c>
      <c r="AD2042" s="14" t="s">
        <v>17</v>
      </c>
    </row>
    <row r="2043" spans="1:30" x14ac:dyDescent="0.2">
      <c r="A2043" t="s">
        <v>143</v>
      </c>
      <c r="B2043" t="s">
        <v>27</v>
      </c>
      <c r="C2043" s="137" t="s">
        <v>17</v>
      </c>
      <c r="D2043" s="137" t="s">
        <v>17</v>
      </c>
      <c r="E2043">
        <v>2008</v>
      </c>
      <c r="F2043">
        <v>2</v>
      </c>
      <c r="G2043">
        <v>10</v>
      </c>
      <c r="H2043">
        <v>86.452052647949998</v>
      </c>
      <c r="I2043">
        <v>1.6617</v>
      </c>
      <c r="J2043" s="14" t="s">
        <v>17</v>
      </c>
      <c r="K2043" s="14" t="s">
        <v>17</v>
      </c>
      <c r="L2043" s="14" t="s">
        <v>17</v>
      </c>
      <c r="M2043" s="14" t="s">
        <v>17</v>
      </c>
      <c r="N2043" s="14" t="s">
        <v>17</v>
      </c>
      <c r="O2043" s="14" t="s">
        <v>17</v>
      </c>
      <c r="P2043" s="14" t="s">
        <v>17</v>
      </c>
      <c r="Q2043" s="14" t="s">
        <v>17</v>
      </c>
      <c r="R2043" s="14" t="s">
        <v>17</v>
      </c>
      <c r="S2043" s="14" t="s">
        <v>17</v>
      </c>
      <c r="X2043" s="14" t="s">
        <v>17</v>
      </c>
      <c r="Y2043" s="14" t="s">
        <v>17</v>
      </c>
      <c r="AD2043" s="14" t="s">
        <v>17</v>
      </c>
    </row>
    <row r="2044" spans="1:30" x14ac:dyDescent="0.2">
      <c r="A2044" t="s">
        <v>143</v>
      </c>
      <c r="B2044" t="s">
        <v>27</v>
      </c>
      <c r="C2044" s="137" t="s">
        <v>17</v>
      </c>
      <c r="D2044" s="137" t="s">
        <v>17</v>
      </c>
      <c r="E2044">
        <v>2008</v>
      </c>
      <c r="F2044">
        <v>2</v>
      </c>
      <c r="G2044">
        <v>11</v>
      </c>
      <c r="H2044">
        <v>86.255172882449997</v>
      </c>
      <c r="I2044">
        <v>1.8031999999999999</v>
      </c>
      <c r="J2044" s="14" t="s">
        <v>17</v>
      </c>
      <c r="K2044" s="14" t="s">
        <v>17</v>
      </c>
      <c r="L2044" s="14" t="s">
        <v>17</v>
      </c>
      <c r="M2044" s="14" t="s">
        <v>17</v>
      </c>
      <c r="N2044" s="14" t="s">
        <v>17</v>
      </c>
      <c r="O2044" s="14" t="s">
        <v>17</v>
      </c>
      <c r="P2044" s="14" t="s">
        <v>17</v>
      </c>
      <c r="Q2044" s="14" t="s">
        <v>17</v>
      </c>
      <c r="R2044" s="14" t="s">
        <v>17</v>
      </c>
      <c r="S2044" s="14" t="s">
        <v>17</v>
      </c>
      <c r="X2044" s="14" t="s">
        <v>17</v>
      </c>
      <c r="Y2044" s="14" t="s">
        <v>17</v>
      </c>
      <c r="AD2044" s="14" t="s">
        <v>17</v>
      </c>
    </row>
    <row r="2045" spans="1:30" x14ac:dyDescent="0.2">
      <c r="A2045" t="s">
        <v>143</v>
      </c>
      <c r="B2045" t="s">
        <v>27</v>
      </c>
      <c r="C2045" s="137" t="s">
        <v>17</v>
      </c>
      <c r="D2045" s="137" t="s">
        <v>17</v>
      </c>
      <c r="E2045">
        <v>2008</v>
      </c>
      <c r="F2045">
        <v>2</v>
      </c>
      <c r="G2045">
        <v>12</v>
      </c>
      <c r="H2045">
        <v>84.995142383249984</v>
      </c>
      <c r="I2045">
        <v>1.7528999999999999</v>
      </c>
      <c r="J2045" s="14" t="s">
        <v>17</v>
      </c>
      <c r="K2045" s="14" t="s">
        <v>17</v>
      </c>
      <c r="L2045" s="14" t="s">
        <v>17</v>
      </c>
      <c r="M2045" s="14" t="s">
        <v>17</v>
      </c>
      <c r="N2045" s="14" t="s">
        <v>17</v>
      </c>
      <c r="O2045" s="14" t="s">
        <v>17</v>
      </c>
      <c r="P2045" s="14" t="s">
        <v>17</v>
      </c>
      <c r="Q2045" s="14" t="s">
        <v>17</v>
      </c>
      <c r="R2045" s="14" t="s">
        <v>17</v>
      </c>
      <c r="S2045" s="14" t="s">
        <v>17</v>
      </c>
      <c r="X2045" s="14" t="s">
        <v>17</v>
      </c>
      <c r="Y2045" s="14" t="s">
        <v>17</v>
      </c>
      <c r="AD2045" s="14" t="s">
        <v>17</v>
      </c>
    </row>
    <row r="2046" spans="1:30" x14ac:dyDescent="0.2">
      <c r="A2046" t="s">
        <v>143</v>
      </c>
      <c r="B2046" t="s">
        <v>27</v>
      </c>
      <c r="C2046" s="137" t="s">
        <v>17</v>
      </c>
      <c r="D2046" s="137" t="s">
        <v>17</v>
      </c>
      <c r="E2046">
        <v>2008</v>
      </c>
      <c r="F2046">
        <v>2</v>
      </c>
      <c r="G2046">
        <v>13</v>
      </c>
      <c r="H2046">
        <v>90.271520098650001</v>
      </c>
      <c r="I2046">
        <v>2.1920999999999999</v>
      </c>
      <c r="J2046" s="14" t="s">
        <v>17</v>
      </c>
      <c r="K2046" s="14" t="s">
        <v>17</v>
      </c>
      <c r="L2046" s="14" t="s">
        <v>17</v>
      </c>
      <c r="M2046" s="14" t="s">
        <v>17</v>
      </c>
      <c r="N2046" s="14" t="s">
        <v>17</v>
      </c>
      <c r="O2046" s="14" t="s">
        <v>17</v>
      </c>
      <c r="P2046" s="14" t="s">
        <v>17</v>
      </c>
      <c r="Q2046" s="14" t="s">
        <v>17</v>
      </c>
      <c r="R2046" s="14" t="s">
        <v>17</v>
      </c>
      <c r="S2046" s="14" t="s">
        <v>17</v>
      </c>
      <c r="X2046" s="14" t="s">
        <v>17</v>
      </c>
      <c r="Y2046" s="14" t="s">
        <v>17</v>
      </c>
      <c r="AD2046" s="14" t="s">
        <v>17</v>
      </c>
    </row>
    <row r="2047" spans="1:30" x14ac:dyDescent="0.2">
      <c r="A2047" t="s">
        <v>143</v>
      </c>
      <c r="B2047" t="s">
        <v>27</v>
      </c>
      <c r="C2047" s="137" t="s">
        <v>17</v>
      </c>
      <c r="D2047" s="137" t="s">
        <v>17</v>
      </c>
      <c r="E2047">
        <v>2008</v>
      </c>
      <c r="F2047">
        <v>2</v>
      </c>
      <c r="G2047">
        <v>14</v>
      </c>
      <c r="H2047">
        <v>87.347937795937483</v>
      </c>
      <c r="I2047">
        <v>1.8804000000000001</v>
      </c>
      <c r="J2047" s="14" t="s">
        <v>17</v>
      </c>
      <c r="K2047" s="14" t="s">
        <v>17</v>
      </c>
      <c r="L2047" s="14" t="s">
        <v>17</v>
      </c>
      <c r="M2047" s="14" t="s">
        <v>17</v>
      </c>
      <c r="N2047" s="14" t="s">
        <v>17</v>
      </c>
      <c r="O2047" s="14" t="s">
        <v>17</v>
      </c>
      <c r="P2047" s="14" t="s">
        <v>17</v>
      </c>
      <c r="Q2047" s="14" t="s">
        <v>17</v>
      </c>
      <c r="R2047" s="14" t="s">
        <v>17</v>
      </c>
      <c r="S2047" s="14" t="s">
        <v>17</v>
      </c>
      <c r="X2047" s="14" t="s">
        <v>17</v>
      </c>
      <c r="Y2047" s="14" t="s">
        <v>17</v>
      </c>
      <c r="AD2047" s="14" t="s">
        <v>17</v>
      </c>
    </row>
    <row r="2048" spans="1:30" x14ac:dyDescent="0.2">
      <c r="A2048" t="s">
        <v>143</v>
      </c>
      <c r="B2048" t="s">
        <v>27</v>
      </c>
      <c r="C2048" s="137" t="s">
        <v>17</v>
      </c>
      <c r="D2048" s="137" t="s">
        <v>17</v>
      </c>
      <c r="E2048">
        <v>2008</v>
      </c>
      <c r="F2048">
        <v>3</v>
      </c>
      <c r="G2048">
        <v>1</v>
      </c>
      <c r="H2048">
        <v>35.035107705674996</v>
      </c>
      <c r="I2048">
        <v>1.7064999999999999</v>
      </c>
      <c r="J2048" s="14" t="s">
        <v>17</v>
      </c>
      <c r="K2048" s="14" t="s">
        <v>17</v>
      </c>
      <c r="L2048" s="14" t="s">
        <v>17</v>
      </c>
      <c r="M2048" s="14" t="s">
        <v>17</v>
      </c>
      <c r="N2048" s="14" t="s">
        <v>17</v>
      </c>
      <c r="O2048" s="14" t="s">
        <v>17</v>
      </c>
      <c r="P2048" s="14" t="s">
        <v>17</v>
      </c>
      <c r="Q2048" s="14" t="s">
        <v>17</v>
      </c>
      <c r="R2048" s="14" t="s">
        <v>17</v>
      </c>
      <c r="S2048" s="14" t="s">
        <v>17</v>
      </c>
      <c r="X2048" s="125">
        <v>0.41044333333333333</v>
      </c>
      <c r="Y2048" s="14">
        <v>88</v>
      </c>
      <c r="AD2048" s="14">
        <f t="shared" si="8"/>
        <v>4.6641287878787874E-3</v>
      </c>
    </row>
    <row r="2049" spans="1:30" x14ac:dyDescent="0.2">
      <c r="A2049" t="s">
        <v>143</v>
      </c>
      <c r="B2049" t="s">
        <v>27</v>
      </c>
      <c r="C2049" s="137" t="s">
        <v>17</v>
      </c>
      <c r="D2049" s="137" t="s">
        <v>17</v>
      </c>
      <c r="E2049">
        <v>2008</v>
      </c>
      <c r="F2049">
        <v>3</v>
      </c>
      <c r="G2049">
        <v>2</v>
      </c>
      <c r="H2049">
        <v>49.232695470750009</v>
      </c>
      <c r="I2049">
        <v>1.5462</v>
      </c>
      <c r="J2049" s="14" t="s">
        <v>17</v>
      </c>
      <c r="K2049" s="14" t="s">
        <v>17</v>
      </c>
      <c r="L2049" s="14" t="s">
        <v>17</v>
      </c>
      <c r="M2049" s="14" t="s">
        <v>17</v>
      </c>
      <c r="N2049" s="14" t="s">
        <v>17</v>
      </c>
      <c r="O2049" s="14" t="s">
        <v>17</v>
      </c>
      <c r="P2049" s="14" t="s">
        <v>17</v>
      </c>
      <c r="Q2049" s="14" t="s">
        <v>17</v>
      </c>
      <c r="R2049" s="14" t="s">
        <v>17</v>
      </c>
      <c r="S2049" s="14" t="s">
        <v>17</v>
      </c>
      <c r="X2049" s="125">
        <v>0.49426333333333333</v>
      </c>
      <c r="Y2049" s="14">
        <v>88</v>
      </c>
      <c r="AD2049" s="14">
        <f t="shared" si="8"/>
        <v>5.6166287878787876E-3</v>
      </c>
    </row>
    <row r="2050" spans="1:30" x14ac:dyDescent="0.2">
      <c r="A2050" t="s">
        <v>143</v>
      </c>
      <c r="B2050" t="s">
        <v>27</v>
      </c>
      <c r="C2050" s="137" t="s">
        <v>17</v>
      </c>
      <c r="D2050" s="137" t="s">
        <v>17</v>
      </c>
      <c r="E2050">
        <v>2008</v>
      </c>
      <c r="F2050">
        <v>3</v>
      </c>
      <c r="G2050">
        <v>3</v>
      </c>
      <c r="H2050">
        <v>62.629601022449997</v>
      </c>
      <c r="I2050">
        <v>1.6949000000000001</v>
      </c>
      <c r="J2050" s="14" t="s">
        <v>17</v>
      </c>
      <c r="K2050" s="14" t="s">
        <v>17</v>
      </c>
      <c r="L2050" s="14" t="s">
        <v>17</v>
      </c>
      <c r="M2050" s="14" t="s">
        <v>17</v>
      </c>
      <c r="N2050" s="14" t="s">
        <v>17</v>
      </c>
      <c r="O2050" s="14" t="s">
        <v>17</v>
      </c>
      <c r="P2050" s="14" t="s">
        <v>17</v>
      </c>
      <c r="Q2050" s="14" t="s">
        <v>17</v>
      </c>
      <c r="R2050" s="14" t="s">
        <v>17</v>
      </c>
      <c r="S2050" s="14" t="s">
        <v>17</v>
      </c>
      <c r="X2050" s="125">
        <v>0.71251666666666669</v>
      </c>
      <c r="Y2050" s="14">
        <v>88</v>
      </c>
      <c r="AD2050" s="14">
        <f t="shared" si="8"/>
        <v>8.0967803030303036E-3</v>
      </c>
    </row>
    <row r="2051" spans="1:30" x14ac:dyDescent="0.2">
      <c r="A2051" t="s">
        <v>143</v>
      </c>
      <c r="B2051" t="s">
        <v>27</v>
      </c>
      <c r="C2051" s="137" t="s">
        <v>17</v>
      </c>
      <c r="D2051" s="137" t="s">
        <v>17</v>
      </c>
      <c r="E2051">
        <v>2008</v>
      </c>
      <c r="F2051">
        <v>3</v>
      </c>
      <c r="G2051">
        <v>4</v>
      </c>
      <c r="H2051">
        <v>78.371685811237512</v>
      </c>
      <c r="I2051">
        <v>1.6043000000000001</v>
      </c>
      <c r="J2051" s="14" t="s">
        <v>17</v>
      </c>
      <c r="K2051" s="14" t="s">
        <v>17</v>
      </c>
      <c r="L2051" s="14" t="s">
        <v>17</v>
      </c>
      <c r="M2051" s="14" t="s">
        <v>17</v>
      </c>
      <c r="N2051" s="14" t="s">
        <v>17</v>
      </c>
      <c r="O2051" s="14" t="s">
        <v>17</v>
      </c>
      <c r="P2051" s="14" t="s">
        <v>17</v>
      </c>
      <c r="Q2051" s="14" t="s">
        <v>17</v>
      </c>
      <c r="R2051" s="14" t="s">
        <v>17</v>
      </c>
      <c r="S2051" s="14" t="s">
        <v>17</v>
      </c>
      <c r="X2051" s="125">
        <v>0.7602133333333333</v>
      </c>
      <c r="Y2051" s="14">
        <v>88</v>
      </c>
      <c r="AD2051" s="14">
        <f t="shared" si="8"/>
        <v>8.6387878787878777E-3</v>
      </c>
    </row>
    <row r="2052" spans="1:30" x14ac:dyDescent="0.2">
      <c r="A2052" t="s">
        <v>143</v>
      </c>
      <c r="B2052" t="s">
        <v>27</v>
      </c>
      <c r="C2052" s="137" t="s">
        <v>17</v>
      </c>
      <c r="D2052" s="137" t="s">
        <v>17</v>
      </c>
      <c r="E2052">
        <v>2008</v>
      </c>
      <c r="F2052">
        <v>3</v>
      </c>
      <c r="G2052">
        <v>5</v>
      </c>
      <c r="H2052">
        <v>82.755977371031264</v>
      </c>
      <c r="I2052">
        <v>1.9112</v>
      </c>
      <c r="J2052" s="14" t="s">
        <v>17</v>
      </c>
      <c r="K2052" s="14" t="s">
        <v>17</v>
      </c>
      <c r="L2052" s="14" t="s">
        <v>17</v>
      </c>
      <c r="M2052" s="14" t="s">
        <v>17</v>
      </c>
      <c r="N2052" s="14" t="s">
        <v>17</v>
      </c>
      <c r="O2052" s="14" t="s">
        <v>17</v>
      </c>
      <c r="P2052" s="14" t="s">
        <v>17</v>
      </c>
      <c r="Q2052" s="14" t="s">
        <v>17</v>
      </c>
      <c r="R2052" s="14" t="s">
        <v>17</v>
      </c>
      <c r="S2052" s="14" t="s">
        <v>17</v>
      </c>
      <c r="X2052" s="125">
        <v>0.80636333333333343</v>
      </c>
      <c r="Y2052" s="14">
        <v>88</v>
      </c>
      <c r="AD2052" s="14">
        <f t="shared" si="8"/>
        <v>9.1632196969696975E-3</v>
      </c>
    </row>
    <row r="2053" spans="1:30" x14ac:dyDescent="0.2">
      <c r="A2053" t="s">
        <v>143</v>
      </c>
      <c r="B2053" t="s">
        <v>27</v>
      </c>
      <c r="C2053" s="137" t="s">
        <v>17</v>
      </c>
      <c r="D2053" s="137" t="s">
        <v>17</v>
      </c>
      <c r="E2053">
        <v>2008</v>
      </c>
      <c r="F2053">
        <v>3</v>
      </c>
      <c r="G2053">
        <v>6</v>
      </c>
      <c r="H2053">
        <v>85.24778948028748</v>
      </c>
      <c r="I2053">
        <v>1.8553999999999999</v>
      </c>
      <c r="J2053" s="14" t="s">
        <v>17</v>
      </c>
      <c r="K2053" s="14" t="s">
        <v>17</v>
      </c>
      <c r="L2053" s="14" t="s">
        <v>17</v>
      </c>
      <c r="M2053" s="14" t="s">
        <v>17</v>
      </c>
      <c r="N2053" s="14" t="s">
        <v>17</v>
      </c>
      <c r="O2053" s="14" t="s">
        <v>17</v>
      </c>
      <c r="P2053" s="14" t="s">
        <v>17</v>
      </c>
      <c r="Q2053" s="14" t="s">
        <v>17</v>
      </c>
      <c r="R2053" s="14" t="s">
        <v>17</v>
      </c>
      <c r="S2053" s="14" t="s">
        <v>17</v>
      </c>
      <c r="X2053" s="125">
        <v>0.83979666666666664</v>
      </c>
      <c r="Y2053" s="14">
        <v>88</v>
      </c>
      <c r="AD2053" s="14">
        <f t="shared" si="8"/>
        <v>9.5431439393939398E-3</v>
      </c>
    </row>
    <row r="2054" spans="1:30" x14ac:dyDescent="0.2">
      <c r="A2054" t="s">
        <v>143</v>
      </c>
      <c r="B2054" t="s">
        <v>27</v>
      </c>
      <c r="C2054" s="137" t="s">
        <v>17</v>
      </c>
      <c r="D2054" s="137" t="s">
        <v>17</v>
      </c>
      <c r="E2054">
        <v>2008</v>
      </c>
      <c r="F2054">
        <v>3</v>
      </c>
      <c r="G2054">
        <v>7</v>
      </c>
      <c r="H2054">
        <v>90.822783442049996</v>
      </c>
      <c r="I2054">
        <v>2.0398999999999998</v>
      </c>
      <c r="J2054" s="14" t="s">
        <v>17</v>
      </c>
      <c r="K2054" s="14" t="s">
        <v>17</v>
      </c>
      <c r="L2054" s="14" t="s">
        <v>17</v>
      </c>
      <c r="M2054" s="14" t="s">
        <v>17</v>
      </c>
      <c r="N2054" s="14" t="s">
        <v>17</v>
      </c>
      <c r="O2054" s="14" t="s">
        <v>17</v>
      </c>
      <c r="P2054" s="14" t="s">
        <v>17</v>
      </c>
      <c r="Q2054" s="14" t="s">
        <v>17</v>
      </c>
      <c r="R2054" s="14" t="s">
        <v>17</v>
      </c>
      <c r="S2054" s="14" t="s">
        <v>17</v>
      </c>
      <c r="X2054" s="125">
        <v>0.84782000000000002</v>
      </c>
      <c r="Y2054" s="14">
        <v>88</v>
      </c>
      <c r="AD2054" s="14">
        <f t="shared" si="8"/>
        <v>9.6343181818181814E-3</v>
      </c>
    </row>
    <row r="2055" spans="1:30" x14ac:dyDescent="0.2">
      <c r="A2055" t="s">
        <v>143</v>
      </c>
      <c r="B2055" t="s">
        <v>27</v>
      </c>
      <c r="C2055" s="137" t="s">
        <v>17</v>
      </c>
      <c r="D2055" s="137" t="s">
        <v>17</v>
      </c>
      <c r="E2055">
        <v>2008</v>
      </c>
      <c r="F2055">
        <v>3</v>
      </c>
      <c r="G2055">
        <v>8</v>
      </c>
      <c r="H2055">
        <v>76.059647276250004</v>
      </c>
      <c r="I2055">
        <v>1.6982999999999999</v>
      </c>
      <c r="J2055" s="14" t="s">
        <v>17</v>
      </c>
      <c r="K2055" s="14" t="s">
        <v>17</v>
      </c>
      <c r="L2055" s="14" t="s">
        <v>17</v>
      </c>
      <c r="M2055" s="14" t="s">
        <v>17</v>
      </c>
      <c r="N2055" s="14" t="s">
        <v>17</v>
      </c>
      <c r="O2055" s="14" t="s">
        <v>17</v>
      </c>
      <c r="P2055" s="14" t="s">
        <v>17</v>
      </c>
      <c r="Q2055" s="14" t="s">
        <v>17</v>
      </c>
      <c r="R2055" s="14" t="s">
        <v>17</v>
      </c>
      <c r="S2055" s="14" t="s">
        <v>17</v>
      </c>
      <c r="X2055" s="14" t="s">
        <v>17</v>
      </c>
      <c r="Y2055" s="14" t="s">
        <v>17</v>
      </c>
      <c r="AD2055" s="14" t="s">
        <v>17</v>
      </c>
    </row>
    <row r="2056" spans="1:30" x14ac:dyDescent="0.2">
      <c r="A2056" t="s">
        <v>143</v>
      </c>
      <c r="B2056" t="s">
        <v>27</v>
      </c>
      <c r="C2056" s="137" t="s">
        <v>17</v>
      </c>
      <c r="D2056" s="137" t="s">
        <v>17</v>
      </c>
      <c r="E2056">
        <v>2008</v>
      </c>
      <c r="F2056">
        <v>3</v>
      </c>
      <c r="G2056">
        <v>9</v>
      </c>
      <c r="H2056">
        <v>38.044866739274994</v>
      </c>
      <c r="I2056">
        <v>1.8661000000000001</v>
      </c>
      <c r="J2056" s="14" t="s">
        <v>17</v>
      </c>
      <c r="K2056" s="14" t="s">
        <v>17</v>
      </c>
      <c r="L2056" s="14" t="s">
        <v>17</v>
      </c>
      <c r="M2056" s="14" t="s">
        <v>17</v>
      </c>
      <c r="N2056" s="14" t="s">
        <v>17</v>
      </c>
      <c r="O2056" s="14" t="s">
        <v>17</v>
      </c>
      <c r="P2056" s="14" t="s">
        <v>17</v>
      </c>
      <c r="Q2056" s="14" t="s">
        <v>17</v>
      </c>
      <c r="R2056" s="14" t="s">
        <v>17</v>
      </c>
      <c r="S2056" s="14" t="s">
        <v>17</v>
      </c>
      <c r="X2056" s="14" t="s">
        <v>17</v>
      </c>
      <c r="Y2056" s="14" t="s">
        <v>17</v>
      </c>
      <c r="AD2056" s="14" t="s">
        <v>17</v>
      </c>
    </row>
    <row r="2057" spans="1:30" x14ac:dyDescent="0.2">
      <c r="A2057" t="s">
        <v>143</v>
      </c>
      <c r="B2057" t="s">
        <v>27</v>
      </c>
      <c r="C2057" s="137" t="s">
        <v>17</v>
      </c>
      <c r="D2057" s="137" t="s">
        <v>17</v>
      </c>
      <c r="E2057">
        <v>2008</v>
      </c>
      <c r="F2057">
        <v>3</v>
      </c>
      <c r="G2057">
        <v>10</v>
      </c>
      <c r="H2057">
        <v>84.78589979062501</v>
      </c>
      <c r="I2057">
        <v>1.9549000000000001</v>
      </c>
      <c r="J2057" s="14" t="s">
        <v>17</v>
      </c>
      <c r="K2057" s="14" t="s">
        <v>17</v>
      </c>
      <c r="L2057" s="14" t="s">
        <v>17</v>
      </c>
      <c r="M2057" s="14" t="s">
        <v>17</v>
      </c>
      <c r="N2057" s="14" t="s">
        <v>17</v>
      </c>
      <c r="O2057" s="14" t="s">
        <v>17</v>
      </c>
      <c r="P2057" s="14" t="s">
        <v>17</v>
      </c>
      <c r="Q2057" s="14" t="s">
        <v>17</v>
      </c>
      <c r="R2057" s="14" t="s">
        <v>17</v>
      </c>
      <c r="S2057" s="14" t="s">
        <v>17</v>
      </c>
      <c r="X2057" s="14" t="s">
        <v>17</v>
      </c>
      <c r="Y2057" s="14" t="s">
        <v>17</v>
      </c>
      <c r="AD2057" s="14" t="s">
        <v>17</v>
      </c>
    </row>
    <row r="2058" spans="1:30" x14ac:dyDescent="0.2">
      <c r="A2058" t="s">
        <v>143</v>
      </c>
      <c r="B2058" t="s">
        <v>27</v>
      </c>
      <c r="C2058" s="137" t="s">
        <v>17</v>
      </c>
      <c r="D2058" s="137" t="s">
        <v>17</v>
      </c>
      <c r="E2058">
        <v>2008</v>
      </c>
      <c r="F2058">
        <v>3</v>
      </c>
      <c r="G2058">
        <v>11</v>
      </c>
      <c r="H2058">
        <v>87.31832361615001</v>
      </c>
      <c r="I2058">
        <v>1.8559000000000001</v>
      </c>
      <c r="J2058" s="14" t="s">
        <v>17</v>
      </c>
      <c r="K2058" s="14" t="s">
        <v>17</v>
      </c>
      <c r="L2058" s="14" t="s">
        <v>17</v>
      </c>
      <c r="M2058" s="14" t="s">
        <v>17</v>
      </c>
      <c r="N2058" s="14" t="s">
        <v>17</v>
      </c>
      <c r="O2058" s="14" t="s">
        <v>17</v>
      </c>
      <c r="P2058" s="14" t="s">
        <v>17</v>
      </c>
      <c r="Q2058" s="14" t="s">
        <v>17</v>
      </c>
      <c r="R2058" s="14" t="s">
        <v>17</v>
      </c>
      <c r="S2058" s="14" t="s">
        <v>17</v>
      </c>
      <c r="X2058" s="14" t="s">
        <v>17</v>
      </c>
      <c r="Y2058" s="14" t="s">
        <v>17</v>
      </c>
      <c r="AD2058" s="14" t="s">
        <v>17</v>
      </c>
    </row>
    <row r="2059" spans="1:30" x14ac:dyDescent="0.2">
      <c r="A2059" t="s">
        <v>143</v>
      </c>
      <c r="B2059" t="s">
        <v>27</v>
      </c>
      <c r="C2059" s="137" t="s">
        <v>17</v>
      </c>
      <c r="D2059" s="137" t="s">
        <v>17</v>
      </c>
      <c r="E2059">
        <v>2008</v>
      </c>
      <c r="F2059">
        <v>3</v>
      </c>
      <c r="G2059">
        <v>12</v>
      </c>
      <c r="H2059">
        <v>84.78589979062501</v>
      </c>
      <c r="I2059">
        <v>1.8804000000000001</v>
      </c>
      <c r="J2059" s="14" t="s">
        <v>17</v>
      </c>
      <c r="K2059" s="14" t="s">
        <v>17</v>
      </c>
      <c r="L2059" s="14" t="s">
        <v>17</v>
      </c>
      <c r="M2059" s="14" t="s">
        <v>17</v>
      </c>
      <c r="N2059" s="14" t="s">
        <v>17</v>
      </c>
      <c r="O2059" s="14" t="s">
        <v>17</v>
      </c>
      <c r="P2059" s="14" t="s">
        <v>17</v>
      </c>
      <c r="Q2059" s="14" t="s">
        <v>17</v>
      </c>
      <c r="R2059" s="14" t="s">
        <v>17</v>
      </c>
      <c r="S2059" s="14" t="s">
        <v>17</v>
      </c>
      <c r="X2059" s="14" t="s">
        <v>17</v>
      </c>
      <c r="Y2059" s="14" t="s">
        <v>17</v>
      </c>
      <c r="AD2059" s="14" t="s">
        <v>17</v>
      </c>
    </row>
    <row r="2060" spans="1:30" x14ac:dyDescent="0.2">
      <c r="A2060" t="s">
        <v>143</v>
      </c>
      <c r="B2060" t="s">
        <v>27</v>
      </c>
      <c r="C2060" s="137" t="s">
        <v>17</v>
      </c>
      <c r="D2060" s="137" t="s">
        <v>17</v>
      </c>
      <c r="E2060">
        <v>2008</v>
      </c>
      <c r="F2060">
        <v>3</v>
      </c>
      <c r="G2060">
        <v>13</v>
      </c>
      <c r="H2060">
        <v>88.096841212875006</v>
      </c>
      <c r="I2060">
        <v>2.0989</v>
      </c>
      <c r="J2060" s="14" t="s">
        <v>17</v>
      </c>
      <c r="K2060" s="14" t="s">
        <v>17</v>
      </c>
      <c r="L2060" s="14" t="s">
        <v>17</v>
      </c>
      <c r="M2060" s="14" t="s">
        <v>17</v>
      </c>
      <c r="N2060" s="14" t="s">
        <v>17</v>
      </c>
      <c r="O2060" s="14" t="s">
        <v>17</v>
      </c>
      <c r="P2060" s="14" t="s">
        <v>17</v>
      </c>
      <c r="Q2060" s="14" t="s">
        <v>17</v>
      </c>
      <c r="R2060" s="14" t="s">
        <v>17</v>
      </c>
      <c r="S2060" s="14" t="s">
        <v>17</v>
      </c>
      <c r="X2060" s="14" t="s">
        <v>17</v>
      </c>
      <c r="Y2060" s="14" t="s">
        <v>17</v>
      </c>
      <c r="AD2060" s="14" t="s">
        <v>17</v>
      </c>
    </row>
    <row r="2061" spans="1:30" x14ac:dyDescent="0.2">
      <c r="A2061" t="s">
        <v>143</v>
      </c>
      <c r="B2061" t="s">
        <v>27</v>
      </c>
      <c r="C2061" s="137" t="s">
        <v>17</v>
      </c>
      <c r="D2061" s="137" t="s">
        <v>17</v>
      </c>
      <c r="E2061">
        <v>2008</v>
      </c>
      <c r="F2061">
        <v>3</v>
      </c>
      <c r="G2061">
        <v>14</v>
      </c>
      <c r="H2061">
        <v>86.874946164187506</v>
      </c>
      <c r="I2061">
        <v>1.7989999999999999</v>
      </c>
      <c r="J2061" s="14" t="s">
        <v>17</v>
      </c>
      <c r="K2061" s="14" t="s">
        <v>17</v>
      </c>
      <c r="L2061" s="14" t="s">
        <v>17</v>
      </c>
      <c r="M2061" s="14" t="s">
        <v>17</v>
      </c>
      <c r="N2061" s="14" t="s">
        <v>17</v>
      </c>
      <c r="O2061" s="14" t="s">
        <v>17</v>
      </c>
      <c r="P2061" s="14" t="s">
        <v>17</v>
      </c>
      <c r="Q2061" s="14" t="s">
        <v>17</v>
      </c>
      <c r="R2061" s="14" t="s">
        <v>17</v>
      </c>
      <c r="S2061" s="14" t="s">
        <v>17</v>
      </c>
      <c r="X2061" s="14" t="s">
        <v>17</v>
      </c>
      <c r="Y2061" s="14" t="s">
        <v>17</v>
      </c>
      <c r="AD2061" s="14" t="s">
        <v>17</v>
      </c>
    </row>
    <row r="2062" spans="1:30" x14ac:dyDescent="0.2">
      <c r="A2062" t="s">
        <v>143</v>
      </c>
      <c r="B2062" t="s">
        <v>27</v>
      </c>
      <c r="C2062" s="137" t="s">
        <v>17</v>
      </c>
      <c r="D2062" s="137" t="s">
        <v>17</v>
      </c>
      <c r="E2062">
        <v>2008</v>
      </c>
      <c r="F2062">
        <v>4</v>
      </c>
      <c r="G2062">
        <v>1</v>
      </c>
      <c r="H2062">
        <v>40.388198682975002</v>
      </c>
      <c r="I2062">
        <v>1.5622</v>
      </c>
      <c r="J2062" s="14" t="s">
        <v>17</v>
      </c>
      <c r="K2062" s="14" t="s">
        <v>17</v>
      </c>
      <c r="L2062" s="14" t="s">
        <v>17</v>
      </c>
      <c r="M2062" s="14" t="s">
        <v>17</v>
      </c>
      <c r="N2062" s="14" t="s">
        <v>17</v>
      </c>
      <c r="O2062" s="14" t="s">
        <v>17</v>
      </c>
      <c r="P2062" s="14" t="s">
        <v>17</v>
      </c>
      <c r="Q2062" s="14" t="s">
        <v>17</v>
      </c>
      <c r="R2062" s="14" t="s">
        <v>17</v>
      </c>
      <c r="S2062" s="14" t="s">
        <v>17</v>
      </c>
      <c r="X2062" s="125">
        <v>0.46617333333333333</v>
      </c>
      <c r="Y2062" s="14">
        <v>88</v>
      </c>
      <c r="AD2062" s="14">
        <f t="shared" si="8"/>
        <v>5.2974242424242424E-3</v>
      </c>
    </row>
    <row r="2063" spans="1:30" x14ac:dyDescent="0.2">
      <c r="A2063" t="s">
        <v>143</v>
      </c>
      <c r="B2063" t="s">
        <v>27</v>
      </c>
      <c r="C2063" s="137" t="s">
        <v>17</v>
      </c>
      <c r="D2063" s="137" t="s">
        <v>17</v>
      </c>
      <c r="E2063">
        <v>2008</v>
      </c>
      <c r="F2063">
        <v>4</v>
      </c>
      <c r="G2063">
        <v>2</v>
      </c>
      <c r="H2063">
        <v>47.980630380375004</v>
      </c>
      <c r="I2063">
        <v>1.7061999999999999</v>
      </c>
      <c r="J2063" s="14" t="s">
        <v>17</v>
      </c>
      <c r="K2063" s="14" t="s">
        <v>17</v>
      </c>
      <c r="L2063" s="14" t="s">
        <v>17</v>
      </c>
      <c r="M2063" s="14" t="s">
        <v>17</v>
      </c>
      <c r="N2063" s="14" t="s">
        <v>17</v>
      </c>
      <c r="O2063" s="14" t="s">
        <v>17</v>
      </c>
      <c r="P2063" s="14" t="s">
        <v>17</v>
      </c>
      <c r="Q2063" s="14" t="s">
        <v>17</v>
      </c>
      <c r="R2063" s="14" t="s">
        <v>17</v>
      </c>
      <c r="S2063" s="14" t="s">
        <v>17</v>
      </c>
      <c r="X2063" s="125">
        <v>0.49865999999999994</v>
      </c>
      <c r="Y2063" s="14">
        <v>88</v>
      </c>
      <c r="AD2063" s="14">
        <f t="shared" si="8"/>
        <v>5.6665909090909084E-3</v>
      </c>
    </row>
    <row r="2064" spans="1:30" x14ac:dyDescent="0.2">
      <c r="A2064" t="s">
        <v>143</v>
      </c>
      <c r="B2064" t="s">
        <v>27</v>
      </c>
      <c r="C2064" s="137" t="s">
        <v>17</v>
      </c>
      <c r="D2064" s="137" t="s">
        <v>17</v>
      </c>
      <c r="E2064">
        <v>2008</v>
      </c>
      <c r="F2064">
        <v>4</v>
      </c>
      <c r="G2064">
        <v>3</v>
      </c>
      <c r="H2064">
        <v>52.279605557850005</v>
      </c>
      <c r="I2064">
        <v>1.8234999999999999</v>
      </c>
      <c r="J2064" s="14" t="s">
        <v>17</v>
      </c>
      <c r="K2064" s="14" t="s">
        <v>17</v>
      </c>
      <c r="L2064" s="14" t="s">
        <v>17</v>
      </c>
      <c r="M2064" s="14" t="s">
        <v>17</v>
      </c>
      <c r="N2064" s="14" t="s">
        <v>17</v>
      </c>
      <c r="O2064" s="14" t="s">
        <v>17</v>
      </c>
      <c r="P2064" s="14" t="s">
        <v>17</v>
      </c>
      <c r="Q2064" s="14" t="s">
        <v>17</v>
      </c>
      <c r="R2064" s="14" t="s">
        <v>17</v>
      </c>
      <c r="S2064" s="14" t="s">
        <v>17</v>
      </c>
      <c r="X2064" s="125">
        <v>0.53280666666666665</v>
      </c>
      <c r="Y2064" s="14">
        <v>88</v>
      </c>
      <c r="AD2064" s="14">
        <f t="shared" si="8"/>
        <v>6.0546212121212117E-3</v>
      </c>
    </row>
    <row r="2065" spans="1:30" x14ac:dyDescent="0.2">
      <c r="A2065" t="s">
        <v>143</v>
      </c>
      <c r="B2065" t="s">
        <v>27</v>
      </c>
      <c r="C2065" s="137" t="s">
        <v>17</v>
      </c>
      <c r="D2065" s="137" t="s">
        <v>17</v>
      </c>
      <c r="E2065">
        <v>2008</v>
      </c>
      <c r="F2065">
        <v>4</v>
      </c>
      <c r="G2065">
        <v>4</v>
      </c>
      <c r="H2065">
        <v>82.534145314499995</v>
      </c>
      <c r="I2065">
        <v>1.7545999999999999</v>
      </c>
      <c r="J2065" s="14" t="s">
        <v>17</v>
      </c>
      <c r="K2065" s="14" t="s">
        <v>17</v>
      </c>
      <c r="L2065" s="14" t="s">
        <v>17</v>
      </c>
      <c r="M2065" s="14" t="s">
        <v>17</v>
      </c>
      <c r="N2065" s="14" t="s">
        <v>17</v>
      </c>
      <c r="O2065" s="14" t="s">
        <v>17</v>
      </c>
      <c r="P2065" s="14" t="s">
        <v>17</v>
      </c>
      <c r="Q2065" s="14" t="s">
        <v>17</v>
      </c>
      <c r="R2065" s="14" t="s">
        <v>17</v>
      </c>
      <c r="S2065" s="14" t="s">
        <v>17</v>
      </c>
      <c r="X2065" s="125">
        <v>0.72139666666666669</v>
      </c>
      <c r="Y2065" s="14">
        <v>88</v>
      </c>
      <c r="AD2065" s="14">
        <f t="shared" si="8"/>
        <v>8.1976893939393943E-3</v>
      </c>
    </row>
    <row r="2066" spans="1:30" x14ac:dyDescent="0.2">
      <c r="A2066" t="s">
        <v>143</v>
      </c>
      <c r="B2066" t="s">
        <v>27</v>
      </c>
      <c r="C2066" s="137" t="s">
        <v>17</v>
      </c>
      <c r="D2066" s="137" t="s">
        <v>17</v>
      </c>
      <c r="E2066">
        <v>2008</v>
      </c>
      <c r="F2066">
        <v>4</v>
      </c>
      <c r="G2066">
        <v>5</v>
      </c>
      <c r="H2066">
        <v>87.869586959549991</v>
      </c>
      <c r="I2066">
        <v>1.7096</v>
      </c>
      <c r="J2066" s="14" t="s">
        <v>17</v>
      </c>
      <c r="K2066" s="14" t="s">
        <v>17</v>
      </c>
      <c r="L2066" s="14" t="s">
        <v>17</v>
      </c>
      <c r="M2066" s="14" t="s">
        <v>17</v>
      </c>
      <c r="N2066" s="14" t="s">
        <v>17</v>
      </c>
      <c r="O2066" s="14" t="s">
        <v>17</v>
      </c>
      <c r="P2066" s="14" t="s">
        <v>17</v>
      </c>
      <c r="Q2066" s="14" t="s">
        <v>17</v>
      </c>
      <c r="R2066" s="14" t="s">
        <v>17</v>
      </c>
      <c r="S2066" s="14" t="s">
        <v>17</v>
      </c>
      <c r="X2066" s="125">
        <v>0.77160666666666666</v>
      </c>
      <c r="Y2066" s="14">
        <v>88</v>
      </c>
      <c r="AD2066" s="14">
        <f t="shared" si="8"/>
        <v>8.7682575757575751E-3</v>
      </c>
    </row>
    <row r="2067" spans="1:30" x14ac:dyDescent="0.2">
      <c r="A2067" t="s">
        <v>143</v>
      </c>
      <c r="B2067" t="s">
        <v>27</v>
      </c>
      <c r="C2067" s="137" t="s">
        <v>17</v>
      </c>
      <c r="D2067" s="137" t="s">
        <v>17</v>
      </c>
      <c r="E2067">
        <v>2008</v>
      </c>
      <c r="F2067">
        <v>4</v>
      </c>
      <c r="G2067">
        <v>6</v>
      </c>
      <c r="H2067">
        <v>88.16490660780002</v>
      </c>
      <c r="I2067">
        <v>1.7991999999999999</v>
      </c>
      <c r="J2067" s="14" t="s">
        <v>17</v>
      </c>
      <c r="K2067" s="14" t="s">
        <v>17</v>
      </c>
      <c r="L2067" s="14" t="s">
        <v>17</v>
      </c>
      <c r="M2067" s="14" t="s">
        <v>17</v>
      </c>
      <c r="N2067" s="14" t="s">
        <v>17</v>
      </c>
      <c r="O2067" s="14" t="s">
        <v>17</v>
      </c>
      <c r="P2067" s="14" t="s">
        <v>17</v>
      </c>
      <c r="Q2067" s="14" t="s">
        <v>17</v>
      </c>
      <c r="R2067" s="14" t="s">
        <v>17</v>
      </c>
      <c r="S2067" s="14" t="s">
        <v>17</v>
      </c>
      <c r="X2067" s="125">
        <v>0.84624999999999995</v>
      </c>
      <c r="Y2067" s="14">
        <v>88</v>
      </c>
      <c r="AD2067" s="14">
        <f t="shared" si="8"/>
        <v>9.6164772727272713E-3</v>
      </c>
    </row>
    <row r="2068" spans="1:30" x14ac:dyDescent="0.2">
      <c r="A2068" t="s">
        <v>143</v>
      </c>
      <c r="B2068" t="s">
        <v>27</v>
      </c>
      <c r="C2068" s="137" t="s">
        <v>17</v>
      </c>
      <c r="D2068" s="137" t="s">
        <v>17</v>
      </c>
      <c r="E2068">
        <v>2008</v>
      </c>
      <c r="F2068">
        <v>4</v>
      </c>
      <c r="G2068">
        <v>7</v>
      </c>
      <c r="H2068">
        <v>86.686952180400013</v>
      </c>
      <c r="I2068">
        <v>2.2395999999999998</v>
      </c>
      <c r="J2068" s="14" t="s">
        <v>17</v>
      </c>
      <c r="K2068" s="14" t="s">
        <v>17</v>
      </c>
      <c r="L2068" s="14" t="s">
        <v>17</v>
      </c>
      <c r="M2068" s="14" t="s">
        <v>17</v>
      </c>
      <c r="N2068" s="14" t="s">
        <v>17</v>
      </c>
      <c r="O2068" s="14" t="s">
        <v>17</v>
      </c>
      <c r="P2068" s="14" t="s">
        <v>17</v>
      </c>
      <c r="Q2068" s="14" t="s">
        <v>17</v>
      </c>
      <c r="R2068" s="14" t="s">
        <v>17</v>
      </c>
      <c r="S2068" s="14" t="s">
        <v>17</v>
      </c>
      <c r="X2068" s="126">
        <v>0.83652000000000004</v>
      </c>
      <c r="Y2068" s="14">
        <v>88</v>
      </c>
      <c r="AD2068" s="14">
        <f t="shared" si="8"/>
        <v>9.5059090909090909E-3</v>
      </c>
    </row>
    <row r="2069" spans="1:30" x14ac:dyDescent="0.2">
      <c r="A2069" t="s">
        <v>143</v>
      </c>
      <c r="B2069" t="s">
        <v>27</v>
      </c>
      <c r="C2069" s="137" t="s">
        <v>17</v>
      </c>
      <c r="D2069" s="137" t="s">
        <v>17</v>
      </c>
      <c r="E2069">
        <v>2008</v>
      </c>
      <c r="F2069">
        <v>4</v>
      </c>
      <c r="G2069">
        <v>8</v>
      </c>
      <c r="H2069">
        <v>79.11781028394374</v>
      </c>
      <c r="I2069">
        <v>1.6009</v>
      </c>
      <c r="J2069" s="14" t="s">
        <v>17</v>
      </c>
      <c r="K2069" s="14" t="s">
        <v>17</v>
      </c>
      <c r="L2069" s="14" t="s">
        <v>17</v>
      </c>
      <c r="M2069" s="14" t="s">
        <v>17</v>
      </c>
      <c r="N2069" s="14" t="s">
        <v>17</v>
      </c>
      <c r="O2069" s="14" t="s">
        <v>17</v>
      </c>
      <c r="P2069" s="14" t="s">
        <v>17</v>
      </c>
      <c r="Q2069" s="14" t="s">
        <v>17</v>
      </c>
      <c r="R2069" s="14" t="s">
        <v>17</v>
      </c>
      <c r="S2069" s="14" t="s">
        <v>17</v>
      </c>
      <c r="X2069" s="14" t="s">
        <v>17</v>
      </c>
      <c r="Y2069" s="14" t="s">
        <v>17</v>
      </c>
      <c r="AD2069" s="14" t="s">
        <v>17</v>
      </c>
    </row>
    <row r="2070" spans="1:30" x14ac:dyDescent="0.2">
      <c r="A2070" t="s">
        <v>143</v>
      </c>
      <c r="B2070" t="s">
        <v>27</v>
      </c>
      <c r="C2070" s="137" t="s">
        <v>17</v>
      </c>
      <c r="D2070" s="137" t="s">
        <v>17</v>
      </c>
      <c r="E2070">
        <v>2008</v>
      </c>
      <c r="F2070">
        <v>4</v>
      </c>
      <c r="G2070">
        <v>9</v>
      </c>
      <c r="H2070">
        <v>82.317577572450006</v>
      </c>
      <c r="I2070">
        <v>1.6544000000000001</v>
      </c>
      <c r="J2070" s="14" t="s">
        <v>17</v>
      </c>
      <c r="K2070" s="14" t="s">
        <v>17</v>
      </c>
      <c r="L2070" s="14" t="s">
        <v>17</v>
      </c>
      <c r="M2070" s="14" t="s">
        <v>17</v>
      </c>
      <c r="N2070" s="14" t="s">
        <v>17</v>
      </c>
      <c r="O2070" s="14" t="s">
        <v>17</v>
      </c>
      <c r="P2070" s="14" t="s">
        <v>17</v>
      </c>
      <c r="Q2070" s="14" t="s">
        <v>17</v>
      </c>
      <c r="R2070" s="14" t="s">
        <v>17</v>
      </c>
      <c r="S2070" s="14" t="s">
        <v>17</v>
      </c>
      <c r="X2070" s="14" t="s">
        <v>17</v>
      </c>
      <c r="Y2070" s="14" t="s">
        <v>17</v>
      </c>
      <c r="AD2070" s="14" t="s">
        <v>17</v>
      </c>
    </row>
    <row r="2071" spans="1:30" x14ac:dyDescent="0.2">
      <c r="A2071" t="s">
        <v>143</v>
      </c>
      <c r="B2071" t="s">
        <v>27</v>
      </c>
      <c r="C2071" s="137" t="s">
        <v>17</v>
      </c>
      <c r="D2071" s="137" t="s">
        <v>17</v>
      </c>
      <c r="E2071">
        <v>2008</v>
      </c>
      <c r="F2071">
        <v>4</v>
      </c>
      <c r="G2071">
        <v>10</v>
      </c>
      <c r="H2071">
        <v>89.732603939343761</v>
      </c>
      <c r="I2071">
        <v>1.8035000000000001</v>
      </c>
      <c r="J2071" s="14" t="s">
        <v>17</v>
      </c>
      <c r="K2071" s="14" t="s">
        <v>17</v>
      </c>
      <c r="L2071" s="14" t="s">
        <v>17</v>
      </c>
      <c r="M2071" s="14" t="s">
        <v>17</v>
      </c>
      <c r="N2071" s="14" t="s">
        <v>17</v>
      </c>
      <c r="O2071" s="14" t="s">
        <v>17</v>
      </c>
      <c r="P2071" s="14" t="s">
        <v>17</v>
      </c>
      <c r="Q2071" s="14" t="s">
        <v>17</v>
      </c>
      <c r="R2071" s="14" t="s">
        <v>17</v>
      </c>
      <c r="S2071" s="14" t="s">
        <v>17</v>
      </c>
      <c r="X2071" s="14" t="s">
        <v>17</v>
      </c>
      <c r="Y2071" s="14" t="s">
        <v>17</v>
      </c>
      <c r="AD2071" s="14" t="s">
        <v>17</v>
      </c>
    </row>
    <row r="2072" spans="1:30" x14ac:dyDescent="0.2">
      <c r="A2072" t="s">
        <v>143</v>
      </c>
      <c r="B2072" t="s">
        <v>27</v>
      </c>
      <c r="C2072" s="137" t="s">
        <v>17</v>
      </c>
      <c r="D2072" s="137" t="s">
        <v>17</v>
      </c>
      <c r="E2072">
        <v>2008</v>
      </c>
      <c r="F2072">
        <v>4</v>
      </c>
      <c r="G2072">
        <v>11</v>
      </c>
      <c r="H2072">
        <v>84.036996373687487</v>
      </c>
      <c r="I2072">
        <v>1.6778999999999999</v>
      </c>
      <c r="J2072" s="14" t="s">
        <v>17</v>
      </c>
      <c r="K2072" s="14" t="s">
        <v>17</v>
      </c>
      <c r="L2072" s="14" t="s">
        <v>17</v>
      </c>
      <c r="M2072" s="14" t="s">
        <v>17</v>
      </c>
      <c r="N2072" s="14" t="s">
        <v>17</v>
      </c>
      <c r="O2072" s="14" t="s">
        <v>17</v>
      </c>
      <c r="P2072" s="14" t="s">
        <v>17</v>
      </c>
      <c r="Q2072" s="14" t="s">
        <v>17</v>
      </c>
      <c r="R2072" s="14" t="s">
        <v>17</v>
      </c>
      <c r="S2072" s="14" t="s">
        <v>17</v>
      </c>
      <c r="X2072" s="14" t="s">
        <v>17</v>
      </c>
      <c r="Y2072" s="14" t="s">
        <v>17</v>
      </c>
      <c r="AD2072" s="14" t="s">
        <v>17</v>
      </c>
    </row>
    <row r="2073" spans="1:30" x14ac:dyDescent="0.2">
      <c r="A2073" t="s">
        <v>143</v>
      </c>
      <c r="B2073" t="s">
        <v>27</v>
      </c>
      <c r="C2073" s="137" t="s">
        <v>17</v>
      </c>
      <c r="D2073" s="137" t="s">
        <v>17</v>
      </c>
      <c r="E2073">
        <v>2008</v>
      </c>
      <c r="F2073">
        <v>4</v>
      </c>
      <c r="G2073">
        <v>12</v>
      </c>
      <c r="H2073">
        <v>80.312187273656235</v>
      </c>
      <c r="I2073">
        <v>1.966</v>
      </c>
      <c r="J2073" s="14" t="s">
        <v>17</v>
      </c>
      <c r="K2073" s="14" t="s">
        <v>17</v>
      </c>
      <c r="L2073" s="14" t="s">
        <v>17</v>
      </c>
      <c r="M2073" s="14" t="s">
        <v>17</v>
      </c>
      <c r="N2073" s="14" t="s">
        <v>17</v>
      </c>
      <c r="O2073" s="14" t="s">
        <v>17</v>
      </c>
      <c r="P2073" s="14" t="s">
        <v>17</v>
      </c>
      <c r="Q2073" s="14" t="s">
        <v>17</v>
      </c>
      <c r="R2073" s="14" t="s">
        <v>17</v>
      </c>
      <c r="S2073" s="14" t="s">
        <v>17</v>
      </c>
      <c r="X2073" s="14" t="s">
        <v>17</v>
      </c>
      <c r="Y2073" s="14" t="s">
        <v>17</v>
      </c>
      <c r="AD2073" s="14" t="s">
        <v>17</v>
      </c>
    </row>
    <row r="2074" spans="1:30" x14ac:dyDescent="0.2">
      <c r="A2074" t="s">
        <v>143</v>
      </c>
      <c r="B2074" t="s">
        <v>27</v>
      </c>
      <c r="C2074" s="137" t="s">
        <v>17</v>
      </c>
      <c r="D2074" s="137" t="s">
        <v>17</v>
      </c>
      <c r="E2074">
        <v>2008</v>
      </c>
      <c r="F2074">
        <v>4</v>
      </c>
      <c r="G2074">
        <v>13</v>
      </c>
      <c r="H2074">
        <v>89.850851847281248</v>
      </c>
      <c r="I2074">
        <v>2.2736000000000001</v>
      </c>
      <c r="J2074" s="14" t="s">
        <v>17</v>
      </c>
      <c r="K2074" s="14" t="s">
        <v>17</v>
      </c>
      <c r="L2074" s="14" t="s">
        <v>17</v>
      </c>
      <c r="M2074" s="14" t="s">
        <v>17</v>
      </c>
      <c r="N2074" s="14" t="s">
        <v>17</v>
      </c>
      <c r="O2074" s="14" t="s">
        <v>17</v>
      </c>
      <c r="P2074" s="14" t="s">
        <v>17</v>
      </c>
      <c r="Q2074" s="14" t="s">
        <v>17</v>
      </c>
      <c r="R2074" s="14" t="s">
        <v>17</v>
      </c>
      <c r="S2074" s="14" t="s">
        <v>17</v>
      </c>
      <c r="X2074" s="14" t="s">
        <v>17</v>
      </c>
      <c r="Y2074" s="14" t="s">
        <v>17</v>
      </c>
      <c r="AD2074" s="14" t="s">
        <v>17</v>
      </c>
    </row>
    <row r="2075" spans="1:30" x14ac:dyDescent="0.2">
      <c r="A2075" t="s">
        <v>143</v>
      </c>
      <c r="B2075" t="s">
        <v>27</v>
      </c>
      <c r="C2075" s="137" t="s">
        <v>17</v>
      </c>
      <c r="D2075" s="137" t="s">
        <v>17</v>
      </c>
      <c r="E2075">
        <v>2008</v>
      </c>
      <c r="F2075">
        <v>4</v>
      </c>
      <c r="G2075">
        <v>14</v>
      </c>
      <c r="H2075">
        <v>81.94536568514998</v>
      </c>
      <c r="I2075">
        <v>1.59</v>
      </c>
      <c r="J2075" s="14" t="s">
        <v>17</v>
      </c>
      <c r="K2075" s="14" t="s">
        <v>17</v>
      </c>
      <c r="L2075" s="14" t="s">
        <v>17</v>
      </c>
      <c r="M2075" s="14" t="s">
        <v>17</v>
      </c>
      <c r="N2075" s="14" t="s">
        <v>17</v>
      </c>
      <c r="O2075" s="14" t="s">
        <v>17</v>
      </c>
      <c r="P2075" s="14" t="s">
        <v>17</v>
      </c>
      <c r="Q2075" s="14" t="s">
        <v>17</v>
      </c>
      <c r="R2075" s="14" t="s">
        <v>17</v>
      </c>
      <c r="S2075" s="14" t="s">
        <v>17</v>
      </c>
      <c r="X2075" s="14" t="s">
        <v>17</v>
      </c>
      <c r="Y2075" s="14" t="s">
        <v>17</v>
      </c>
      <c r="AD2075" s="14" t="s">
        <v>17</v>
      </c>
    </row>
    <row r="2076" spans="1:30" x14ac:dyDescent="0.2">
      <c r="A2076" t="s">
        <v>143</v>
      </c>
      <c r="B2076" t="s">
        <v>134</v>
      </c>
      <c r="C2076" s="155">
        <v>39721</v>
      </c>
      <c r="D2076" s="155">
        <v>39982</v>
      </c>
      <c r="E2076">
        <v>2009</v>
      </c>
      <c r="F2076">
        <v>1</v>
      </c>
      <c r="G2076">
        <v>1</v>
      </c>
      <c r="H2076">
        <v>22.39</v>
      </c>
      <c r="I2076" s="35">
        <v>1.8003</v>
      </c>
      <c r="J2076" s="14" t="s">
        <v>17</v>
      </c>
      <c r="K2076" s="14" t="s">
        <v>17</v>
      </c>
      <c r="L2076" s="14" t="s">
        <v>17</v>
      </c>
      <c r="M2076" s="14" t="s">
        <v>17</v>
      </c>
      <c r="N2076" s="14" t="s">
        <v>17</v>
      </c>
      <c r="O2076" s="14" t="s">
        <v>17</v>
      </c>
      <c r="P2076" s="14" t="s">
        <v>17</v>
      </c>
      <c r="Q2076" s="14" t="s">
        <v>17</v>
      </c>
      <c r="R2076" s="14" t="s">
        <v>17</v>
      </c>
      <c r="S2076" s="14" t="s">
        <v>17</v>
      </c>
      <c r="X2076" s="127">
        <v>0.27936</v>
      </c>
      <c r="Y2076" s="14">
        <v>102</v>
      </c>
      <c r="AD2076" s="14">
        <f t="shared" si="8"/>
        <v>2.7388235294117645E-3</v>
      </c>
    </row>
    <row r="2077" spans="1:30" x14ac:dyDescent="0.2">
      <c r="A2077" t="s">
        <v>143</v>
      </c>
      <c r="B2077" t="s">
        <v>134</v>
      </c>
      <c r="C2077" s="155">
        <v>39721</v>
      </c>
      <c r="D2077" s="155">
        <v>39982</v>
      </c>
      <c r="E2077">
        <v>2009</v>
      </c>
      <c r="F2077">
        <v>1</v>
      </c>
      <c r="G2077">
        <v>2</v>
      </c>
      <c r="H2077">
        <v>20.91</v>
      </c>
      <c r="I2077" s="35">
        <v>1.7925</v>
      </c>
      <c r="J2077" s="14" t="s">
        <v>17</v>
      </c>
      <c r="K2077" s="14" t="s">
        <v>17</v>
      </c>
      <c r="L2077" s="14" t="s">
        <v>17</v>
      </c>
      <c r="M2077" s="14" t="s">
        <v>17</v>
      </c>
      <c r="N2077" s="14" t="s">
        <v>17</v>
      </c>
      <c r="O2077" s="14" t="s">
        <v>17</v>
      </c>
      <c r="P2077" s="14" t="s">
        <v>17</v>
      </c>
      <c r="Q2077" s="14" t="s">
        <v>17</v>
      </c>
      <c r="R2077" s="14" t="s">
        <v>17</v>
      </c>
      <c r="S2077" s="14" t="s">
        <v>17</v>
      </c>
      <c r="X2077" s="127">
        <v>0.23750000000000002</v>
      </c>
      <c r="Y2077" s="14">
        <v>102</v>
      </c>
      <c r="AD2077" s="14">
        <f t="shared" si="8"/>
        <v>2.3284313725490196E-3</v>
      </c>
    </row>
    <row r="2078" spans="1:30" x14ac:dyDescent="0.2">
      <c r="A2078" t="s">
        <v>143</v>
      </c>
      <c r="B2078" t="s">
        <v>134</v>
      </c>
      <c r="C2078" s="155">
        <v>39721</v>
      </c>
      <c r="D2078" s="155">
        <v>39982</v>
      </c>
      <c r="E2078">
        <v>2009</v>
      </c>
      <c r="F2078">
        <v>1</v>
      </c>
      <c r="G2078">
        <v>3</v>
      </c>
      <c r="H2078">
        <v>21.24</v>
      </c>
      <c r="I2078" s="35">
        <v>1.8452</v>
      </c>
      <c r="J2078" s="14" t="s">
        <v>17</v>
      </c>
      <c r="K2078" s="14" t="s">
        <v>17</v>
      </c>
      <c r="L2078" s="14" t="s">
        <v>17</v>
      </c>
      <c r="M2078" s="14" t="s">
        <v>17</v>
      </c>
      <c r="N2078" s="14" t="s">
        <v>17</v>
      </c>
      <c r="O2078" s="14" t="s">
        <v>17</v>
      </c>
      <c r="P2078" s="14" t="s">
        <v>17</v>
      </c>
      <c r="Q2078" s="14" t="s">
        <v>17</v>
      </c>
      <c r="R2078" s="14" t="s">
        <v>17</v>
      </c>
      <c r="S2078" s="14" t="s">
        <v>17</v>
      </c>
      <c r="X2078" s="127">
        <v>0.3808766666666667</v>
      </c>
      <c r="Y2078" s="14">
        <v>102</v>
      </c>
      <c r="AD2078" s="14">
        <f t="shared" si="8"/>
        <v>3.7340849673202616E-3</v>
      </c>
    </row>
    <row r="2079" spans="1:30" x14ac:dyDescent="0.2">
      <c r="A2079" t="s">
        <v>143</v>
      </c>
      <c r="B2079" t="s">
        <v>134</v>
      </c>
      <c r="C2079" s="155">
        <v>39721</v>
      </c>
      <c r="D2079" s="155">
        <v>39982</v>
      </c>
      <c r="E2079">
        <v>2009</v>
      </c>
      <c r="F2079">
        <v>1</v>
      </c>
      <c r="G2079">
        <v>4</v>
      </c>
      <c r="H2079">
        <v>35.380000000000003</v>
      </c>
      <c r="I2079" s="35">
        <v>1.7745</v>
      </c>
      <c r="J2079" s="14" t="s">
        <v>17</v>
      </c>
      <c r="K2079" s="14" t="s">
        <v>17</v>
      </c>
      <c r="L2079" s="14" t="s">
        <v>17</v>
      </c>
      <c r="M2079" s="14" t="s">
        <v>17</v>
      </c>
      <c r="N2079" s="14" t="s">
        <v>17</v>
      </c>
      <c r="O2079" s="14" t="s">
        <v>17</v>
      </c>
      <c r="P2079" s="14" t="s">
        <v>17</v>
      </c>
      <c r="Q2079" s="14" t="s">
        <v>17</v>
      </c>
      <c r="R2079" s="14" t="s">
        <v>17</v>
      </c>
      <c r="S2079" s="14" t="s">
        <v>17</v>
      </c>
      <c r="X2079" s="127">
        <v>0.35829666666666665</v>
      </c>
      <c r="Y2079" s="14">
        <v>102</v>
      </c>
      <c r="AD2079" s="14">
        <f t="shared" si="8"/>
        <v>3.5127124183006535E-3</v>
      </c>
    </row>
    <row r="2080" spans="1:30" x14ac:dyDescent="0.2">
      <c r="A2080" t="s">
        <v>143</v>
      </c>
      <c r="B2080" t="s">
        <v>134</v>
      </c>
      <c r="C2080" s="155">
        <v>39721</v>
      </c>
      <c r="D2080" s="155">
        <v>39982</v>
      </c>
      <c r="E2080">
        <v>2009</v>
      </c>
      <c r="F2080">
        <v>1</v>
      </c>
      <c r="G2080">
        <v>5</v>
      </c>
      <c r="H2080">
        <v>35.909999999999997</v>
      </c>
      <c r="I2080" s="35">
        <v>1.8615999999999999</v>
      </c>
      <c r="J2080" s="14" t="s">
        <v>17</v>
      </c>
      <c r="K2080" s="14" t="s">
        <v>17</v>
      </c>
      <c r="L2080" s="14" t="s">
        <v>17</v>
      </c>
      <c r="M2080" s="14" t="s">
        <v>17</v>
      </c>
      <c r="N2080" s="14" t="s">
        <v>17</v>
      </c>
      <c r="O2080" s="14" t="s">
        <v>17</v>
      </c>
      <c r="P2080" s="14" t="s">
        <v>17</v>
      </c>
      <c r="Q2080" s="14" t="s">
        <v>17</v>
      </c>
      <c r="R2080" s="14" t="s">
        <v>17</v>
      </c>
      <c r="S2080" s="14" t="s">
        <v>17</v>
      </c>
      <c r="X2080" s="127">
        <v>0.45581333333333335</v>
      </c>
      <c r="Y2080" s="14">
        <v>102</v>
      </c>
      <c r="AD2080" s="14">
        <f t="shared" si="8"/>
        <v>4.4687581699346408E-3</v>
      </c>
    </row>
    <row r="2081" spans="1:30" x14ac:dyDescent="0.2">
      <c r="A2081" t="s">
        <v>143</v>
      </c>
      <c r="B2081" t="s">
        <v>134</v>
      </c>
      <c r="C2081" s="155">
        <v>39721</v>
      </c>
      <c r="D2081" s="155">
        <v>39982</v>
      </c>
      <c r="E2081">
        <v>2009</v>
      </c>
      <c r="F2081">
        <v>1</v>
      </c>
      <c r="G2081">
        <v>6</v>
      </c>
      <c r="H2081">
        <v>46.27</v>
      </c>
      <c r="I2081" s="35">
        <v>1.7485999999999999</v>
      </c>
      <c r="J2081" s="14" t="s">
        <v>17</v>
      </c>
      <c r="K2081" s="14" t="s">
        <v>17</v>
      </c>
      <c r="L2081" s="14" t="s">
        <v>17</v>
      </c>
      <c r="M2081" s="14" t="s">
        <v>17</v>
      </c>
      <c r="N2081" s="14" t="s">
        <v>17</v>
      </c>
      <c r="O2081" s="14" t="s">
        <v>17</v>
      </c>
      <c r="P2081" s="14" t="s">
        <v>17</v>
      </c>
      <c r="Q2081" s="14" t="s">
        <v>17</v>
      </c>
      <c r="R2081" s="14" t="s">
        <v>17</v>
      </c>
      <c r="S2081" s="14" t="s">
        <v>17</v>
      </c>
      <c r="X2081" s="127">
        <v>0.53195666666666674</v>
      </c>
      <c r="Y2081" s="14">
        <v>102</v>
      </c>
      <c r="AD2081" s="14">
        <f t="shared" si="8"/>
        <v>5.2152614379084973E-3</v>
      </c>
    </row>
    <row r="2082" spans="1:30" x14ac:dyDescent="0.2">
      <c r="A2082" t="s">
        <v>143</v>
      </c>
      <c r="B2082" t="s">
        <v>134</v>
      </c>
      <c r="C2082" s="155">
        <v>39721</v>
      </c>
      <c r="D2082" s="155">
        <v>39982</v>
      </c>
      <c r="E2082">
        <v>2009</v>
      </c>
      <c r="F2082">
        <v>1</v>
      </c>
      <c r="G2082">
        <v>7</v>
      </c>
      <c r="H2082">
        <v>62.36</v>
      </c>
      <c r="I2082" s="35">
        <v>1.7743</v>
      </c>
      <c r="J2082" s="14" t="s">
        <v>17</v>
      </c>
      <c r="K2082" s="14" t="s">
        <v>17</v>
      </c>
      <c r="L2082" s="14" t="s">
        <v>17</v>
      </c>
      <c r="M2082" s="14" t="s">
        <v>17</v>
      </c>
      <c r="N2082" s="14" t="s">
        <v>17</v>
      </c>
      <c r="O2082" s="14" t="s">
        <v>17</v>
      </c>
      <c r="P2082" s="14" t="s">
        <v>17</v>
      </c>
      <c r="Q2082" s="14" t="s">
        <v>17</v>
      </c>
      <c r="R2082" s="14" t="s">
        <v>17</v>
      </c>
      <c r="S2082" s="14" t="s">
        <v>17</v>
      </c>
      <c r="X2082" s="127">
        <v>0.57001666666666673</v>
      </c>
      <c r="Y2082" s="14">
        <v>102</v>
      </c>
      <c r="AD2082" s="14">
        <f t="shared" si="8"/>
        <v>5.5883986928104579E-3</v>
      </c>
    </row>
    <row r="2083" spans="1:30" x14ac:dyDescent="0.2">
      <c r="A2083" t="s">
        <v>143</v>
      </c>
      <c r="B2083" t="s">
        <v>134</v>
      </c>
      <c r="C2083" s="155">
        <v>39721</v>
      </c>
      <c r="D2083" s="155">
        <v>39982</v>
      </c>
      <c r="E2083">
        <v>2009</v>
      </c>
      <c r="F2083">
        <v>1</v>
      </c>
      <c r="G2083">
        <v>8</v>
      </c>
      <c r="H2083">
        <v>33.700000000000003</v>
      </c>
      <c r="I2083" s="35">
        <v>1.9113</v>
      </c>
      <c r="J2083" s="14" t="s">
        <v>17</v>
      </c>
      <c r="K2083" s="14" t="s">
        <v>17</v>
      </c>
      <c r="L2083" s="14" t="s">
        <v>17</v>
      </c>
      <c r="M2083" s="14" t="s">
        <v>17</v>
      </c>
      <c r="N2083" s="14" t="s">
        <v>17</v>
      </c>
      <c r="O2083" s="14" t="s">
        <v>17</v>
      </c>
      <c r="P2083" s="14" t="s">
        <v>17</v>
      </c>
      <c r="Q2083" s="14" t="s">
        <v>17</v>
      </c>
      <c r="R2083" s="14" t="s">
        <v>17</v>
      </c>
      <c r="S2083" s="14" t="s">
        <v>17</v>
      </c>
      <c r="X2083" s="14" t="s">
        <v>17</v>
      </c>
      <c r="Y2083" s="14" t="s">
        <v>17</v>
      </c>
      <c r="AD2083" s="14" t="s">
        <v>17</v>
      </c>
    </row>
    <row r="2084" spans="1:30" x14ac:dyDescent="0.2">
      <c r="A2084" t="s">
        <v>143</v>
      </c>
      <c r="B2084" t="s">
        <v>134</v>
      </c>
      <c r="C2084" s="155">
        <v>39721</v>
      </c>
      <c r="D2084" s="155">
        <v>39982</v>
      </c>
      <c r="E2084">
        <v>2009</v>
      </c>
      <c r="F2084">
        <v>1</v>
      </c>
      <c r="G2084">
        <v>9</v>
      </c>
      <c r="H2084">
        <v>42.49</v>
      </c>
      <c r="I2084" s="35">
        <v>1.7008000000000001</v>
      </c>
      <c r="J2084" s="14" t="s">
        <v>17</v>
      </c>
      <c r="K2084" s="14" t="s">
        <v>17</v>
      </c>
      <c r="L2084" s="14" t="s">
        <v>17</v>
      </c>
      <c r="M2084" s="14" t="s">
        <v>17</v>
      </c>
      <c r="N2084" s="14" t="s">
        <v>17</v>
      </c>
      <c r="O2084" s="14" t="s">
        <v>17</v>
      </c>
      <c r="P2084" s="14" t="s">
        <v>17</v>
      </c>
      <c r="Q2084" s="14" t="s">
        <v>17</v>
      </c>
      <c r="R2084" s="14" t="s">
        <v>17</v>
      </c>
      <c r="S2084" s="14" t="s">
        <v>17</v>
      </c>
      <c r="X2084" s="14" t="s">
        <v>17</v>
      </c>
      <c r="Y2084" s="14" t="s">
        <v>17</v>
      </c>
      <c r="AD2084" s="14" t="s">
        <v>17</v>
      </c>
    </row>
    <row r="2085" spans="1:30" x14ac:dyDescent="0.2">
      <c r="A2085" t="s">
        <v>143</v>
      </c>
      <c r="B2085" t="s">
        <v>134</v>
      </c>
      <c r="C2085" s="155">
        <v>39721</v>
      </c>
      <c r="D2085" s="155">
        <v>39982</v>
      </c>
      <c r="E2085">
        <v>2009</v>
      </c>
      <c r="F2085">
        <v>1</v>
      </c>
      <c r="G2085">
        <v>10</v>
      </c>
      <c r="H2085">
        <v>42.74</v>
      </c>
      <c r="I2085" s="35">
        <v>1.8354999999999999</v>
      </c>
      <c r="J2085" s="14" t="s">
        <v>17</v>
      </c>
      <c r="K2085" s="14" t="s">
        <v>17</v>
      </c>
      <c r="L2085" s="14" t="s">
        <v>17</v>
      </c>
      <c r="M2085" s="14" t="s">
        <v>17</v>
      </c>
      <c r="N2085" s="14" t="s">
        <v>17</v>
      </c>
      <c r="O2085" s="14" t="s">
        <v>17</v>
      </c>
      <c r="P2085" s="14" t="s">
        <v>17</v>
      </c>
      <c r="Q2085" s="14" t="s">
        <v>17</v>
      </c>
      <c r="R2085" s="14" t="s">
        <v>17</v>
      </c>
      <c r="S2085" s="14" t="s">
        <v>17</v>
      </c>
      <c r="X2085" s="14" t="s">
        <v>17</v>
      </c>
      <c r="Y2085" s="14" t="s">
        <v>17</v>
      </c>
      <c r="AD2085" s="14" t="s">
        <v>17</v>
      </c>
    </row>
    <row r="2086" spans="1:30" x14ac:dyDescent="0.2">
      <c r="A2086" t="s">
        <v>143</v>
      </c>
      <c r="B2086" t="s">
        <v>134</v>
      </c>
      <c r="C2086" s="155">
        <v>39721</v>
      </c>
      <c r="D2086" s="155">
        <v>39982</v>
      </c>
      <c r="E2086">
        <v>2009</v>
      </c>
      <c r="F2086">
        <v>1</v>
      </c>
      <c r="G2086">
        <v>11</v>
      </c>
      <c r="H2086">
        <v>45.79</v>
      </c>
      <c r="I2086" s="35">
        <v>1.7084999999999999</v>
      </c>
      <c r="J2086" s="14" t="s">
        <v>17</v>
      </c>
      <c r="K2086" s="14" t="s">
        <v>17</v>
      </c>
      <c r="L2086" s="14" t="s">
        <v>17</v>
      </c>
      <c r="M2086" s="14" t="s">
        <v>17</v>
      </c>
      <c r="N2086" s="14" t="s">
        <v>17</v>
      </c>
      <c r="O2086" s="14" t="s">
        <v>17</v>
      </c>
      <c r="P2086" s="14" t="s">
        <v>17</v>
      </c>
      <c r="Q2086" s="14" t="s">
        <v>17</v>
      </c>
      <c r="R2086" s="14" t="s">
        <v>17</v>
      </c>
      <c r="S2086" s="14" t="s">
        <v>17</v>
      </c>
      <c r="X2086" s="14" t="s">
        <v>17</v>
      </c>
      <c r="Y2086" s="14" t="s">
        <v>17</v>
      </c>
      <c r="AD2086" s="14" t="s">
        <v>17</v>
      </c>
    </row>
    <row r="2087" spans="1:30" x14ac:dyDescent="0.2">
      <c r="A2087" t="s">
        <v>143</v>
      </c>
      <c r="B2087" t="s">
        <v>134</v>
      </c>
      <c r="C2087" s="155">
        <v>39721</v>
      </c>
      <c r="D2087" s="155">
        <v>39982</v>
      </c>
      <c r="E2087">
        <v>2009</v>
      </c>
      <c r="F2087">
        <v>1</v>
      </c>
      <c r="G2087">
        <v>12</v>
      </c>
      <c r="H2087">
        <v>45.79</v>
      </c>
      <c r="I2087" s="35">
        <v>1.8323</v>
      </c>
      <c r="J2087" s="14" t="s">
        <v>17</v>
      </c>
      <c r="K2087" s="14" t="s">
        <v>17</v>
      </c>
      <c r="L2087" s="14" t="s">
        <v>17</v>
      </c>
      <c r="M2087" s="14" t="s">
        <v>17</v>
      </c>
      <c r="N2087" s="14" t="s">
        <v>17</v>
      </c>
      <c r="O2087" s="14" t="s">
        <v>17</v>
      </c>
      <c r="P2087" s="14" t="s">
        <v>17</v>
      </c>
      <c r="Q2087" s="14" t="s">
        <v>17</v>
      </c>
      <c r="R2087" s="14" t="s">
        <v>17</v>
      </c>
      <c r="S2087" s="14" t="s">
        <v>17</v>
      </c>
      <c r="X2087" s="14" t="s">
        <v>17</v>
      </c>
      <c r="Y2087" s="14" t="s">
        <v>17</v>
      </c>
      <c r="AD2087" s="14" t="s">
        <v>17</v>
      </c>
    </row>
    <row r="2088" spans="1:30" x14ac:dyDescent="0.2">
      <c r="A2088" t="s">
        <v>143</v>
      </c>
      <c r="B2088" t="s">
        <v>134</v>
      </c>
      <c r="C2088" s="155">
        <v>39721</v>
      </c>
      <c r="D2088" s="155">
        <v>39982</v>
      </c>
      <c r="E2088">
        <v>2009</v>
      </c>
      <c r="F2088">
        <v>1</v>
      </c>
      <c r="G2088">
        <v>13</v>
      </c>
      <c r="H2088">
        <v>60.79</v>
      </c>
      <c r="I2088" s="35">
        <v>2.0461999999999998</v>
      </c>
      <c r="J2088" s="14" t="s">
        <v>17</v>
      </c>
      <c r="K2088" s="14" t="s">
        <v>17</v>
      </c>
      <c r="L2088" s="14" t="s">
        <v>17</v>
      </c>
      <c r="M2088" s="14" t="s">
        <v>17</v>
      </c>
      <c r="N2088" s="14" t="s">
        <v>17</v>
      </c>
      <c r="O2088" s="14" t="s">
        <v>17</v>
      </c>
      <c r="P2088" s="14" t="s">
        <v>17</v>
      </c>
      <c r="Q2088" s="14" t="s">
        <v>17</v>
      </c>
      <c r="R2088" s="14" t="s">
        <v>17</v>
      </c>
      <c r="S2088" s="14" t="s">
        <v>17</v>
      </c>
      <c r="X2088" s="14" t="s">
        <v>17</v>
      </c>
      <c r="Y2088" s="14" t="s">
        <v>17</v>
      </c>
      <c r="AD2088" s="14" t="s">
        <v>17</v>
      </c>
    </row>
    <row r="2089" spans="1:30" x14ac:dyDescent="0.2">
      <c r="A2089" t="s">
        <v>143</v>
      </c>
      <c r="B2089" t="s">
        <v>134</v>
      </c>
      <c r="C2089" s="155">
        <v>39721</v>
      </c>
      <c r="D2089" s="155">
        <v>39982</v>
      </c>
      <c r="E2089">
        <v>2009</v>
      </c>
      <c r="F2089">
        <v>1</v>
      </c>
      <c r="G2089">
        <v>14</v>
      </c>
      <c r="H2089">
        <v>33.700000000000003</v>
      </c>
      <c r="I2089" s="35">
        <v>1.8519000000000001</v>
      </c>
      <c r="J2089" s="14" t="s">
        <v>17</v>
      </c>
      <c r="K2089" s="14" t="s">
        <v>17</v>
      </c>
      <c r="L2089" s="14" t="s">
        <v>17</v>
      </c>
      <c r="M2089" s="14" t="s">
        <v>17</v>
      </c>
      <c r="N2089" s="14" t="s">
        <v>17</v>
      </c>
      <c r="O2089" s="14" t="s">
        <v>17</v>
      </c>
      <c r="P2089" s="14" t="s">
        <v>17</v>
      </c>
      <c r="Q2089" s="14" t="s">
        <v>17</v>
      </c>
      <c r="R2089" s="14" t="s">
        <v>17</v>
      </c>
      <c r="S2089" s="14" t="s">
        <v>17</v>
      </c>
      <c r="X2089" s="14" t="s">
        <v>17</v>
      </c>
      <c r="Y2089" s="14" t="s">
        <v>17</v>
      </c>
      <c r="AD2089" s="14" t="s">
        <v>17</v>
      </c>
    </row>
    <row r="2090" spans="1:30" x14ac:dyDescent="0.2">
      <c r="A2090" t="s">
        <v>143</v>
      </c>
      <c r="B2090" t="s">
        <v>134</v>
      </c>
      <c r="C2090" s="155">
        <v>39721</v>
      </c>
      <c r="D2090" s="155">
        <v>39982</v>
      </c>
      <c r="E2090">
        <v>2009</v>
      </c>
      <c r="F2090">
        <v>2</v>
      </c>
      <c r="G2090">
        <v>1</v>
      </c>
      <c r="H2090">
        <v>23.89</v>
      </c>
      <c r="I2090" s="35">
        <v>1.873</v>
      </c>
      <c r="J2090" s="14" t="s">
        <v>17</v>
      </c>
      <c r="K2090" s="14" t="s">
        <v>17</v>
      </c>
      <c r="L2090" s="14" t="s">
        <v>17</v>
      </c>
      <c r="M2090" s="14" t="s">
        <v>17</v>
      </c>
      <c r="N2090" s="14" t="s">
        <v>17</v>
      </c>
      <c r="O2090" s="14" t="s">
        <v>17</v>
      </c>
      <c r="P2090" s="14" t="s">
        <v>17</v>
      </c>
      <c r="Q2090" s="14" t="s">
        <v>17</v>
      </c>
      <c r="R2090" s="14" t="s">
        <v>17</v>
      </c>
      <c r="S2090" s="14" t="s">
        <v>17</v>
      </c>
      <c r="X2090" s="127">
        <v>0.29194333333333333</v>
      </c>
      <c r="Y2090" s="14">
        <v>102</v>
      </c>
      <c r="AD2090" s="14">
        <f t="shared" si="8"/>
        <v>2.8621895424836602E-3</v>
      </c>
    </row>
    <row r="2091" spans="1:30" x14ac:dyDescent="0.2">
      <c r="A2091" t="s">
        <v>143</v>
      </c>
      <c r="B2091" t="s">
        <v>134</v>
      </c>
      <c r="C2091" s="155">
        <v>39721</v>
      </c>
      <c r="D2091" s="155">
        <v>39982</v>
      </c>
      <c r="E2091">
        <v>2009</v>
      </c>
      <c r="F2091">
        <v>2</v>
      </c>
      <c r="G2091">
        <v>2</v>
      </c>
      <c r="H2091">
        <v>22.99</v>
      </c>
      <c r="I2091" s="35">
        <v>1.8271999999999999</v>
      </c>
      <c r="J2091" s="14" t="s">
        <v>17</v>
      </c>
      <c r="K2091" s="14" t="s">
        <v>17</v>
      </c>
      <c r="L2091" s="14" t="s">
        <v>17</v>
      </c>
      <c r="M2091" s="14" t="s">
        <v>17</v>
      </c>
      <c r="N2091" s="14" t="s">
        <v>17</v>
      </c>
      <c r="O2091" s="14" t="s">
        <v>17</v>
      </c>
      <c r="P2091" s="14" t="s">
        <v>17</v>
      </c>
      <c r="Q2091" s="14" t="s">
        <v>17</v>
      </c>
      <c r="R2091" s="14" t="s">
        <v>17</v>
      </c>
      <c r="S2091" s="14" t="s">
        <v>17</v>
      </c>
      <c r="X2091" s="127">
        <v>0.32094333333333336</v>
      </c>
      <c r="Y2091" s="14">
        <v>102</v>
      </c>
      <c r="AD2091" s="14">
        <f t="shared" si="8"/>
        <v>3.1465032679738564E-3</v>
      </c>
    </row>
    <row r="2092" spans="1:30" x14ac:dyDescent="0.2">
      <c r="A2092" t="s">
        <v>143</v>
      </c>
      <c r="B2092" t="s">
        <v>134</v>
      </c>
      <c r="C2092" s="155">
        <v>39721</v>
      </c>
      <c r="D2092" s="155">
        <v>39982</v>
      </c>
      <c r="E2092">
        <v>2009</v>
      </c>
      <c r="F2092">
        <v>2</v>
      </c>
      <c r="G2092">
        <v>3</v>
      </c>
      <c r="H2092">
        <v>34.78</v>
      </c>
      <c r="I2092" s="35">
        <v>1.7402</v>
      </c>
      <c r="J2092" s="14" t="s">
        <v>17</v>
      </c>
      <c r="K2092" s="14" t="s">
        <v>17</v>
      </c>
      <c r="L2092" s="14" t="s">
        <v>17</v>
      </c>
      <c r="M2092" s="14" t="s">
        <v>17</v>
      </c>
      <c r="N2092" s="14" t="s">
        <v>17</v>
      </c>
      <c r="O2092" s="14" t="s">
        <v>17</v>
      </c>
      <c r="P2092" s="14" t="s">
        <v>17</v>
      </c>
      <c r="Q2092" s="14" t="s">
        <v>17</v>
      </c>
      <c r="R2092" s="14" t="s">
        <v>17</v>
      </c>
      <c r="S2092" s="14" t="s">
        <v>17</v>
      </c>
      <c r="X2092" s="127">
        <v>0.40887333333333337</v>
      </c>
      <c r="Y2092" s="14">
        <v>102</v>
      </c>
      <c r="AD2092" s="14">
        <f t="shared" si="8"/>
        <v>4.0085620915032679E-3</v>
      </c>
    </row>
    <row r="2093" spans="1:30" x14ac:dyDescent="0.2">
      <c r="A2093" t="s">
        <v>143</v>
      </c>
      <c r="B2093" t="s">
        <v>134</v>
      </c>
      <c r="C2093" s="155">
        <v>39721</v>
      </c>
      <c r="D2093" s="155">
        <v>39982</v>
      </c>
      <c r="E2093">
        <v>2009</v>
      </c>
      <c r="F2093">
        <v>2</v>
      </c>
      <c r="G2093">
        <v>4</v>
      </c>
      <c r="H2093">
        <v>30.51</v>
      </c>
      <c r="I2093" s="35">
        <v>1.726</v>
      </c>
      <c r="J2093" s="14" t="s">
        <v>17</v>
      </c>
      <c r="K2093" s="14" t="s">
        <v>17</v>
      </c>
      <c r="L2093" s="14" t="s">
        <v>17</v>
      </c>
      <c r="M2093" s="14" t="s">
        <v>17</v>
      </c>
      <c r="N2093" s="14" t="s">
        <v>17</v>
      </c>
      <c r="O2093" s="14" t="s">
        <v>17</v>
      </c>
      <c r="P2093" s="14" t="s">
        <v>17</v>
      </c>
      <c r="Q2093" s="14" t="s">
        <v>17</v>
      </c>
      <c r="R2093" s="14" t="s">
        <v>17</v>
      </c>
      <c r="S2093" s="14" t="s">
        <v>17</v>
      </c>
      <c r="X2093" s="127">
        <v>0.33687666666666666</v>
      </c>
      <c r="Y2093" s="14">
        <v>102</v>
      </c>
      <c r="AD2093" s="14">
        <f t="shared" ref="AD2093:AD2152" si="9">X2093/Y2093</f>
        <v>3.3027124183006534E-3</v>
      </c>
    </row>
    <row r="2094" spans="1:30" x14ac:dyDescent="0.2">
      <c r="A2094" t="s">
        <v>143</v>
      </c>
      <c r="B2094" t="s">
        <v>134</v>
      </c>
      <c r="C2094" s="155">
        <v>39721</v>
      </c>
      <c r="D2094" s="155">
        <v>39982</v>
      </c>
      <c r="E2094">
        <v>2009</v>
      </c>
      <c r="F2094">
        <v>2</v>
      </c>
      <c r="G2094">
        <v>5</v>
      </c>
      <c r="H2094">
        <v>43.76</v>
      </c>
      <c r="I2094" s="35">
        <v>1.7422</v>
      </c>
      <c r="J2094" s="14" t="s">
        <v>17</v>
      </c>
      <c r="K2094" s="14" t="s">
        <v>17</v>
      </c>
      <c r="L2094" s="14" t="s">
        <v>17</v>
      </c>
      <c r="M2094" s="14" t="s">
        <v>17</v>
      </c>
      <c r="N2094" s="14" t="s">
        <v>17</v>
      </c>
      <c r="O2094" s="14" t="s">
        <v>17</v>
      </c>
      <c r="P2094" s="14" t="s">
        <v>17</v>
      </c>
      <c r="Q2094" s="14" t="s">
        <v>17</v>
      </c>
      <c r="R2094" s="14" t="s">
        <v>17</v>
      </c>
      <c r="S2094" s="14" t="s">
        <v>17</v>
      </c>
      <c r="X2094" s="127">
        <v>0.58394000000000001</v>
      </c>
      <c r="Y2094" s="14">
        <v>102</v>
      </c>
      <c r="AD2094" s="14">
        <f t="shared" si="9"/>
        <v>5.7249019607843142E-3</v>
      </c>
    </row>
    <row r="2095" spans="1:30" x14ac:dyDescent="0.2">
      <c r="A2095" t="s">
        <v>143</v>
      </c>
      <c r="B2095" t="s">
        <v>134</v>
      </c>
      <c r="C2095" s="155">
        <v>39721</v>
      </c>
      <c r="D2095" s="155">
        <v>39982</v>
      </c>
      <c r="E2095">
        <v>2009</v>
      </c>
      <c r="F2095">
        <v>2</v>
      </c>
      <c r="G2095">
        <v>6</v>
      </c>
      <c r="H2095">
        <v>62.56</v>
      </c>
      <c r="I2095" s="35">
        <v>1.7302</v>
      </c>
      <c r="J2095" s="14" t="s">
        <v>17</v>
      </c>
      <c r="K2095" s="14" t="s">
        <v>17</v>
      </c>
      <c r="L2095" s="14" t="s">
        <v>17</v>
      </c>
      <c r="M2095" s="14" t="s">
        <v>17</v>
      </c>
      <c r="N2095" s="14" t="s">
        <v>17</v>
      </c>
      <c r="O2095" s="14" t="s">
        <v>17</v>
      </c>
      <c r="P2095" s="14" t="s">
        <v>17</v>
      </c>
      <c r="Q2095" s="14" t="s">
        <v>17</v>
      </c>
      <c r="R2095" s="14" t="s">
        <v>17</v>
      </c>
      <c r="S2095" s="14" t="s">
        <v>17</v>
      </c>
      <c r="X2095" s="127">
        <v>0.63349</v>
      </c>
      <c r="Y2095" s="14">
        <v>102</v>
      </c>
      <c r="AD2095" s="14">
        <f t="shared" si="9"/>
        <v>6.2106862745098038E-3</v>
      </c>
    </row>
    <row r="2096" spans="1:30" x14ac:dyDescent="0.2">
      <c r="A2096" t="s">
        <v>143</v>
      </c>
      <c r="B2096" t="s">
        <v>134</v>
      </c>
      <c r="C2096" s="155">
        <v>39721</v>
      </c>
      <c r="D2096" s="155">
        <v>39982</v>
      </c>
      <c r="E2096">
        <v>2009</v>
      </c>
      <c r="F2096">
        <v>2</v>
      </c>
      <c r="G2096">
        <v>7</v>
      </c>
      <c r="H2096">
        <v>77.790000000000006</v>
      </c>
      <c r="I2096" s="35">
        <v>1.8384</v>
      </c>
      <c r="J2096" s="14" t="s">
        <v>17</v>
      </c>
      <c r="K2096" s="14" t="s">
        <v>17</v>
      </c>
      <c r="L2096" s="14" t="s">
        <v>17</v>
      </c>
      <c r="M2096" s="14" t="s">
        <v>17</v>
      </c>
      <c r="N2096" s="14" t="s">
        <v>17</v>
      </c>
      <c r="O2096" s="14" t="s">
        <v>17</v>
      </c>
      <c r="P2096" s="14" t="s">
        <v>17</v>
      </c>
      <c r="Q2096" s="14" t="s">
        <v>17</v>
      </c>
      <c r="R2096" s="14" t="s">
        <v>17</v>
      </c>
      <c r="S2096" s="14" t="s">
        <v>17</v>
      </c>
      <c r="X2096" s="127">
        <v>0.77048000000000005</v>
      </c>
      <c r="Y2096" s="14">
        <v>102</v>
      </c>
      <c r="AD2096" s="14">
        <f t="shared" si="9"/>
        <v>7.5537254901960789E-3</v>
      </c>
    </row>
    <row r="2097" spans="1:30" x14ac:dyDescent="0.2">
      <c r="A2097" t="s">
        <v>143</v>
      </c>
      <c r="B2097" t="s">
        <v>134</v>
      </c>
      <c r="C2097" s="155">
        <v>39721</v>
      </c>
      <c r="D2097" s="155">
        <v>39982</v>
      </c>
      <c r="E2097">
        <v>2009</v>
      </c>
      <c r="F2097">
        <v>2</v>
      </c>
      <c r="G2097">
        <v>8</v>
      </c>
      <c r="H2097">
        <v>40.39</v>
      </c>
      <c r="I2097" s="35">
        <v>1.7569999999999999</v>
      </c>
      <c r="J2097" s="14" t="s">
        <v>17</v>
      </c>
      <c r="K2097" s="14" t="s">
        <v>17</v>
      </c>
      <c r="L2097" s="14" t="s">
        <v>17</v>
      </c>
      <c r="M2097" s="14" t="s">
        <v>17</v>
      </c>
      <c r="N2097" s="14" t="s">
        <v>17</v>
      </c>
      <c r="O2097" s="14" t="s">
        <v>17</v>
      </c>
      <c r="P2097" s="14" t="s">
        <v>17</v>
      </c>
      <c r="Q2097" s="14" t="s">
        <v>17</v>
      </c>
      <c r="R2097" s="14" t="s">
        <v>17</v>
      </c>
      <c r="S2097" s="14" t="s">
        <v>17</v>
      </c>
      <c r="X2097" s="14" t="s">
        <v>17</v>
      </c>
      <c r="Y2097" s="14" t="s">
        <v>17</v>
      </c>
      <c r="AD2097" s="14" t="s">
        <v>17</v>
      </c>
    </row>
    <row r="2098" spans="1:30" x14ac:dyDescent="0.2">
      <c r="A2098" t="s">
        <v>143</v>
      </c>
      <c r="B2098" t="s">
        <v>134</v>
      </c>
      <c r="C2098" s="155">
        <v>39721</v>
      </c>
      <c r="D2098" s="155">
        <v>39982</v>
      </c>
      <c r="E2098">
        <v>2009</v>
      </c>
      <c r="F2098">
        <v>2</v>
      </c>
      <c r="G2098">
        <v>9</v>
      </c>
      <c r="H2098">
        <v>44.77</v>
      </c>
      <c r="I2098" s="35">
        <v>1.7793000000000001</v>
      </c>
      <c r="J2098" s="14" t="s">
        <v>17</v>
      </c>
      <c r="K2098" s="14" t="s">
        <v>17</v>
      </c>
      <c r="L2098" s="14" t="s">
        <v>17</v>
      </c>
      <c r="M2098" s="14" t="s">
        <v>17</v>
      </c>
      <c r="N2098" s="14" t="s">
        <v>17</v>
      </c>
      <c r="O2098" s="14" t="s">
        <v>17</v>
      </c>
      <c r="P2098" s="14" t="s">
        <v>17</v>
      </c>
      <c r="Q2098" s="14" t="s">
        <v>17</v>
      </c>
      <c r="R2098" s="14" t="s">
        <v>17</v>
      </c>
      <c r="S2098" s="14" t="s">
        <v>17</v>
      </c>
      <c r="X2098" s="14" t="s">
        <v>17</v>
      </c>
      <c r="Y2098" s="14" t="s">
        <v>17</v>
      </c>
      <c r="AD2098" s="14" t="s">
        <v>17</v>
      </c>
    </row>
    <row r="2099" spans="1:30" x14ac:dyDescent="0.2">
      <c r="A2099" t="s">
        <v>143</v>
      </c>
      <c r="B2099" t="s">
        <v>134</v>
      </c>
      <c r="C2099" s="155">
        <v>39721</v>
      </c>
      <c r="D2099" s="155">
        <v>39982</v>
      </c>
      <c r="E2099">
        <v>2009</v>
      </c>
      <c r="F2099">
        <v>2</v>
      </c>
      <c r="G2099">
        <v>10</v>
      </c>
      <c r="H2099">
        <v>48.49</v>
      </c>
      <c r="I2099" s="35">
        <v>1.6800999999999999</v>
      </c>
      <c r="J2099" s="14" t="s">
        <v>17</v>
      </c>
      <c r="K2099" s="14" t="s">
        <v>17</v>
      </c>
      <c r="L2099" s="14" t="s">
        <v>17</v>
      </c>
      <c r="M2099" s="14" t="s">
        <v>17</v>
      </c>
      <c r="N2099" s="14" t="s">
        <v>17</v>
      </c>
      <c r="O2099" s="14" t="s">
        <v>17</v>
      </c>
      <c r="P2099" s="14" t="s">
        <v>17</v>
      </c>
      <c r="Q2099" s="14" t="s">
        <v>17</v>
      </c>
      <c r="R2099" s="14" t="s">
        <v>17</v>
      </c>
      <c r="S2099" s="14" t="s">
        <v>17</v>
      </c>
      <c r="X2099" s="14" t="s">
        <v>17</v>
      </c>
      <c r="Y2099" s="14" t="s">
        <v>17</v>
      </c>
      <c r="AD2099" s="14" t="s">
        <v>17</v>
      </c>
    </row>
    <row r="2100" spans="1:30" x14ac:dyDescent="0.2">
      <c r="A2100" t="s">
        <v>143</v>
      </c>
      <c r="B2100" t="s">
        <v>134</v>
      </c>
      <c r="C2100" s="155">
        <v>39721</v>
      </c>
      <c r="D2100" s="155">
        <v>39982</v>
      </c>
      <c r="E2100">
        <v>2009</v>
      </c>
      <c r="F2100">
        <v>2</v>
      </c>
      <c r="G2100">
        <v>11</v>
      </c>
      <c r="H2100">
        <v>45.53</v>
      </c>
      <c r="I2100" s="35">
        <v>1.7749999999999999</v>
      </c>
      <c r="J2100" s="14" t="s">
        <v>17</v>
      </c>
      <c r="K2100" s="14" t="s">
        <v>17</v>
      </c>
      <c r="L2100" s="14" t="s">
        <v>17</v>
      </c>
      <c r="M2100" s="14" t="s">
        <v>17</v>
      </c>
      <c r="N2100" s="14" t="s">
        <v>17</v>
      </c>
      <c r="O2100" s="14" t="s">
        <v>17</v>
      </c>
      <c r="P2100" s="14" t="s">
        <v>17</v>
      </c>
      <c r="Q2100" s="14" t="s">
        <v>17</v>
      </c>
      <c r="R2100" s="14" t="s">
        <v>17</v>
      </c>
      <c r="S2100" s="14" t="s">
        <v>17</v>
      </c>
      <c r="X2100" s="14" t="s">
        <v>17</v>
      </c>
      <c r="Y2100" s="14" t="s">
        <v>17</v>
      </c>
      <c r="AD2100" s="14" t="s">
        <v>17</v>
      </c>
    </row>
    <row r="2101" spans="1:30" x14ac:dyDescent="0.2">
      <c r="A2101" t="s">
        <v>143</v>
      </c>
      <c r="B2101" t="s">
        <v>134</v>
      </c>
      <c r="C2101" s="155">
        <v>39721</v>
      </c>
      <c r="D2101" s="155">
        <v>39982</v>
      </c>
      <c r="E2101">
        <v>2009</v>
      </c>
      <c r="F2101">
        <v>2</v>
      </c>
      <c r="G2101">
        <v>12</v>
      </c>
      <c r="H2101">
        <v>59.73</v>
      </c>
      <c r="I2101" s="35">
        <v>1.6883999999999999</v>
      </c>
      <c r="J2101" s="14" t="s">
        <v>17</v>
      </c>
      <c r="K2101" s="14" t="s">
        <v>17</v>
      </c>
      <c r="L2101" s="14" t="s">
        <v>17</v>
      </c>
      <c r="M2101" s="14" t="s">
        <v>17</v>
      </c>
      <c r="N2101" s="14" t="s">
        <v>17</v>
      </c>
      <c r="O2101" s="14" t="s">
        <v>17</v>
      </c>
      <c r="P2101" s="14" t="s">
        <v>17</v>
      </c>
      <c r="Q2101" s="14" t="s">
        <v>17</v>
      </c>
      <c r="R2101" s="14" t="s">
        <v>17</v>
      </c>
      <c r="S2101" s="14" t="s">
        <v>17</v>
      </c>
      <c r="X2101" s="14" t="s">
        <v>17</v>
      </c>
      <c r="Y2101" s="14" t="s">
        <v>17</v>
      </c>
      <c r="AD2101" s="14" t="s">
        <v>17</v>
      </c>
    </row>
    <row r="2102" spans="1:30" x14ac:dyDescent="0.2">
      <c r="A2102" t="s">
        <v>143</v>
      </c>
      <c r="B2102" t="s">
        <v>134</v>
      </c>
      <c r="C2102" s="155">
        <v>39721</v>
      </c>
      <c r="D2102" s="155">
        <v>39982</v>
      </c>
      <c r="E2102">
        <v>2009</v>
      </c>
      <c r="F2102">
        <v>2</v>
      </c>
      <c r="G2102">
        <v>13</v>
      </c>
      <c r="H2102">
        <v>75</v>
      </c>
      <c r="I2102" s="35">
        <v>1.9088000000000001</v>
      </c>
      <c r="J2102" s="14" t="s">
        <v>17</v>
      </c>
      <c r="K2102" s="14" t="s">
        <v>17</v>
      </c>
      <c r="L2102" s="14" t="s">
        <v>17</v>
      </c>
      <c r="M2102" s="14" t="s">
        <v>17</v>
      </c>
      <c r="N2102" s="14" t="s">
        <v>17</v>
      </c>
      <c r="O2102" s="14" t="s">
        <v>17</v>
      </c>
      <c r="P2102" s="14" t="s">
        <v>17</v>
      </c>
      <c r="Q2102" s="14" t="s">
        <v>17</v>
      </c>
      <c r="R2102" s="14" t="s">
        <v>17</v>
      </c>
      <c r="S2102" s="14" t="s">
        <v>17</v>
      </c>
      <c r="X2102" s="14" t="s">
        <v>17</v>
      </c>
      <c r="Y2102" s="14" t="s">
        <v>17</v>
      </c>
      <c r="AD2102" s="14" t="s">
        <v>17</v>
      </c>
    </row>
    <row r="2103" spans="1:30" x14ac:dyDescent="0.2">
      <c r="A2103" t="s">
        <v>143</v>
      </c>
      <c r="B2103" t="s">
        <v>134</v>
      </c>
      <c r="C2103" s="155">
        <v>39721</v>
      </c>
      <c r="D2103" s="155">
        <v>39982</v>
      </c>
      <c r="E2103">
        <v>2009</v>
      </c>
      <c r="F2103">
        <v>2</v>
      </c>
      <c r="G2103">
        <v>14</v>
      </c>
      <c r="H2103">
        <v>47.68</v>
      </c>
      <c r="I2103" s="35">
        <v>1.6756</v>
      </c>
      <c r="J2103" s="14" t="s">
        <v>17</v>
      </c>
      <c r="K2103" s="14" t="s">
        <v>17</v>
      </c>
      <c r="L2103" s="14" t="s">
        <v>17</v>
      </c>
      <c r="M2103" s="14" t="s">
        <v>17</v>
      </c>
      <c r="N2103" s="14" t="s">
        <v>17</v>
      </c>
      <c r="O2103" s="14" t="s">
        <v>17</v>
      </c>
      <c r="P2103" s="14" t="s">
        <v>17</v>
      </c>
      <c r="Q2103" s="14" t="s">
        <v>17</v>
      </c>
      <c r="R2103" s="14" t="s">
        <v>17</v>
      </c>
      <c r="S2103" s="14" t="s">
        <v>17</v>
      </c>
      <c r="X2103" s="14" t="s">
        <v>17</v>
      </c>
      <c r="Y2103" s="14" t="s">
        <v>17</v>
      </c>
      <c r="AD2103" s="14" t="s">
        <v>17</v>
      </c>
    </row>
    <row r="2104" spans="1:30" x14ac:dyDescent="0.2">
      <c r="A2104" t="s">
        <v>143</v>
      </c>
      <c r="B2104" t="s">
        <v>134</v>
      </c>
      <c r="C2104" s="155">
        <v>39721</v>
      </c>
      <c r="D2104" s="155">
        <v>39982</v>
      </c>
      <c r="E2104">
        <v>2009</v>
      </c>
      <c r="F2104">
        <v>3</v>
      </c>
      <c r="G2104">
        <v>1</v>
      </c>
      <c r="H2104">
        <v>26.31</v>
      </c>
      <c r="I2104" s="35">
        <v>1.7213000000000001</v>
      </c>
      <c r="J2104" s="14" t="s">
        <v>17</v>
      </c>
      <c r="K2104" s="14" t="s">
        <v>17</v>
      </c>
      <c r="L2104" s="14" t="s">
        <v>17</v>
      </c>
      <c r="M2104" s="14" t="s">
        <v>17</v>
      </c>
      <c r="N2104" s="14" t="s">
        <v>17</v>
      </c>
      <c r="O2104" s="14" t="s">
        <v>17</v>
      </c>
      <c r="P2104" s="14" t="s">
        <v>17</v>
      </c>
      <c r="Q2104" s="14" t="s">
        <v>17</v>
      </c>
      <c r="R2104" s="14" t="s">
        <v>17</v>
      </c>
      <c r="S2104" s="14" t="s">
        <v>17</v>
      </c>
      <c r="X2104" s="127">
        <v>0.30109000000000002</v>
      </c>
      <c r="Y2104" s="14">
        <v>102</v>
      </c>
      <c r="AD2104" s="14">
        <f t="shared" si="9"/>
        <v>2.9518627450980397E-3</v>
      </c>
    </row>
    <row r="2105" spans="1:30" x14ac:dyDescent="0.2">
      <c r="A2105" t="s">
        <v>143</v>
      </c>
      <c r="B2105" t="s">
        <v>134</v>
      </c>
      <c r="C2105" s="155">
        <v>39721</v>
      </c>
      <c r="D2105" s="155">
        <v>39982</v>
      </c>
      <c r="E2105">
        <v>2009</v>
      </c>
      <c r="F2105">
        <v>3</v>
      </c>
      <c r="G2105">
        <v>2</v>
      </c>
      <c r="H2105">
        <v>26.59</v>
      </c>
      <c r="I2105" s="35">
        <v>1.7767999999999999</v>
      </c>
      <c r="J2105" s="14" t="s">
        <v>17</v>
      </c>
      <c r="K2105" s="14" t="s">
        <v>17</v>
      </c>
      <c r="L2105" s="14" t="s">
        <v>17</v>
      </c>
      <c r="M2105" s="14" t="s">
        <v>17</v>
      </c>
      <c r="N2105" s="14" t="s">
        <v>17</v>
      </c>
      <c r="O2105" s="14" t="s">
        <v>17</v>
      </c>
      <c r="P2105" s="14" t="s">
        <v>17</v>
      </c>
      <c r="Q2105" s="14" t="s">
        <v>17</v>
      </c>
      <c r="R2105" s="14" t="s">
        <v>17</v>
      </c>
      <c r="S2105" s="14" t="s">
        <v>17</v>
      </c>
      <c r="X2105" s="127">
        <v>0.29843666666666668</v>
      </c>
      <c r="Y2105" s="14">
        <v>102</v>
      </c>
      <c r="AD2105" s="14">
        <f t="shared" si="9"/>
        <v>2.9258496732026146E-3</v>
      </c>
    </row>
    <row r="2106" spans="1:30" x14ac:dyDescent="0.2">
      <c r="A2106" t="s">
        <v>143</v>
      </c>
      <c r="B2106" t="s">
        <v>134</v>
      </c>
      <c r="C2106" s="155">
        <v>39721</v>
      </c>
      <c r="D2106" s="155">
        <v>39982</v>
      </c>
      <c r="E2106">
        <v>2009</v>
      </c>
      <c r="F2106">
        <v>3</v>
      </c>
      <c r="G2106">
        <v>3</v>
      </c>
      <c r="H2106">
        <v>32.61</v>
      </c>
      <c r="I2106" s="35">
        <v>1.8186</v>
      </c>
      <c r="J2106" s="14" t="s">
        <v>17</v>
      </c>
      <c r="K2106" s="14" t="s">
        <v>17</v>
      </c>
      <c r="L2106" s="14" t="s">
        <v>17</v>
      </c>
      <c r="M2106" s="14" t="s">
        <v>17</v>
      </c>
      <c r="N2106" s="14" t="s">
        <v>17</v>
      </c>
      <c r="O2106" s="14" t="s">
        <v>17</v>
      </c>
      <c r="P2106" s="14" t="s">
        <v>17</v>
      </c>
      <c r="Q2106" s="14" t="s">
        <v>17</v>
      </c>
      <c r="R2106" s="14" t="s">
        <v>17</v>
      </c>
      <c r="S2106" s="14" t="s">
        <v>17</v>
      </c>
      <c r="X2106" s="127">
        <v>0.42802333333333326</v>
      </c>
      <c r="Y2106" s="14">
        <v>102</v>
      </c>
      <c r="AD2106" s="14">
        <f t="shared" si="9"/>
        <v>4.1963071895424831E-3</v>
      </c>
    </row>
    <row r="2107" spans="1:30" x14ac:dyDescent="0.2">
      <c r="A2107" t="s">
        <v>143</v>
      </c>
      <c r="B2107" t="s">
        <v>134</v>
      </c>
      <c r="C2107" s="155">
        <v>39721</v>
      </c>
      <c r="D2107" s="155">
        <v>39982</v>
      </c>
      <c r="E2107">
        <v>2009</v>
      </c>
      <c r="F2107">
        <v>3</v>
      </c>
      <c r="G2107">
        <v>4</v>
      </c>
      <c r="H2107">
        <v>42.67</v>
      </c>
      <c r="I2107" s="35">
        <v>1.6214</v>
      </c>
      <c r="J2107" s="14" t="s">
        <v>17</v>
      </c>
      <c r="K2107" s="14" t="s">
        <v>17</v>
      </c>
      <c r="L2107" s="14" t="s">
        <v>17</v>
      </c>
      <c r="M2107" s="14" t="s">
        <v>17</v>
      </c>
      <c r="N2107" s="14" t="s">
        <v>17</v>
      </c>
      <c r="O2107" s="14" t="s">
        <v>17</v>
      </c>
      <c r="P2107" s="14" t="s">
        <v>17</v>
      </c>
      <c r="Q2107" s="14" t="s">
        <v>17</v>
      </c>
      <c r="R2107" s="14" t="s">
        <v>17</v>
      </c>
      <c r="S2107" s="14" t="s">
        <v>17</v>
      </c>
      <c r="X2107" s="127">
        <v>0.50137666666666669</v>
      </c>
      <c r="Y2107" s="14">
        <v>102</v>
      </c>
      <c r="AD2107" s="14">
        <f t="shared" si="9"/>
        <v>4.9154575163398691E-3</v>
      </c>
    </row>
    <row r="2108" spans="1:30" x14ac:dyDescent="0.2">
      <c r="A2108" t="s">
        <v>143</v>
      </c>
      <c r="B2108" t="s">
        <v>134</v>
      </c>
      <c r="C2108" s="155">
        <v>39721</v>
      </c>
      <c r="D2108" s="155">
        <v>39982</v>
      </c>
      <c r="E2108">
        <v>2009</v>
      </c>
      <c r="F2108">
        <v>3</v>
      </c>
      <c r="G2108">
        <v>5</v>
      </c>
      <c r="H2108">
        <v>52.16</v>
      </c>
      <c r="I2108" s="35">
        <v>1.7139</v>
      </c>
      <c r="J2108" s="14" t="s">
        <v>17</v>
      </c>
      <c r="K2108" s="14" t="s">
        <v>17</v>
      </c>
      <c r="L2108" s="14" t="s">
        <v>17</v>
      </c>
      <c r="M2108" s="14" t="s">
        <v>17</v>
      </c>
      <c r="N2108" s="14" t="s">
        <v>17</v>
      </c>
      <c r="O2108" s="14" t="s">
        <v>17</v>
      </c>
      <c r="P2108" s="14" t="s">
        <v>17</v>
      </c>
      <c r="Q2108" s="14" t="s">
        <v>17</v>
      </c>
      <c r="R2108" s="14" t="s">
        <v>17</v>
      </c>
      <c r="S2108" s="14" t="s">
        <v>17</v>
      </c>
      <c r="X2108" s="127">
        <v>0.60621333333333327</v>
      </c>
      <c r="Y2108" s="14">
        <v>102</v>
      </c>
      <c r="AD2108" s="14">
        <f t="shared" si="9"/>
        <v>5.9432679738562087E-3</v>
      </c>
    </row>
    <row r="2109" spans="1:30" x14ac:dyDescent="0.2">
      <c r="A2109" t="s">
        <v>143</v>
      </c>
      <c r="B2109" t="s">
        <v>134</v>
      </c>
      <c r="C2109" s="155">
        <v>39721</v>
      </c>
      <c r="D2109" s="155">
        <v>39982</v>
      </c>
      <c r="E2109">
        <v>2009</v>
      </c>
      <c r="F2109">
        <v>3</v>
      </c>
      <c r="G2109">
        <v>6</v>
      </c>
      <c r="H2109">
        <v>62.15</v>
      </c>
      <c r="I2109" s="35">
        <v>1.9133</v>
      </c>
      <c r="J2109" s="14" t="s">
        <v>17</v>
      </c>
      <c r="K2109" s="14" t="s">
        <v>17</v>
      </c>
      <c r="L2109" s="14" t="s">
        <v>17</v>
      </c>
      <c r="M2109" s="14" t="s">
        <v>17</v>
      </c>
      <c r="N2109" s="14" t="s">
        <v>17</v>
      </c>
      <c r="O2109" s="14" t="s">
        <v>17</v>
      </c>
      <c r="P2109" s="14" t="s">
        <v>17</v>
      </c>
      <c r="Q2109" s="14" t="s">
        <v>17</v>
      </c>
      <c r="R2109" s="14" t="s">
        <v>17</v>
      </c>
      <c r="S2109" s="14" t="s">
        <v>17</v>
      </c>
      <c r="X2109" s="127">
        <v>0.63002000000000002</v>
      </c>
      <c r="Y2109" s="14">
        <v>102</v>
      </c>
      <c r="AD2109" s="14">
        <f t="shared" si="9"/>
        <v>6.1766666666666671E-3</v>
      </c>
    </row>
    <row r="2110" spans="1:30" x14ac:dyDescent="0.2">
      <c r="A2110" t="s">
        <v>143</v>
      </c>
      <c r="B2110" t="s">
        <v>134</v>
      </c>
      <c r="C2110" s="155">
        <v>39721</v>
      </c>
      <c r="D2110" s="155">
        <v>39982</v>
      </c>
      <c r="E2110">
        <v>2009</v>
      </c>
      <c r="F2110">
        <v>3</v>
      </c>
      <c r="G2110">
        <v>7</v>
      </c>
      <c r="H2110">
        <v>80.36</v>
      </c>
      <c r="I2110" s="35">
        <v>1.8194999999999999</v>
      </c>
      <c r="J2110" s="14" t="s">
        <v>17</v>
      </c>
      <c r="K2110" s="14" t="s">
        <v>17</v>
      </c>
      <c r="L2110" s="14" t="s">
        <v>17</v>
      </c>
      <c r="M2110" s="14" t="s">
        <v>17</v>
      </c>
      <c r="N2110" s="14" t="s">
        <v>17</v>
      </c>
      <c r="O2110" s="14" t="s">
        <v>17</v>
      </c>
      <c r="P2110" s="14" t="s">
        <v>17</v>
      </c>
      <c r="Q2110" s="14" t="s">
        <v>17</v>
      </c>
      <c r="R2110" s="14" t="s">
        <v>17</v>
      </c>
      <c r="S2110" s="14" t="s">
        <v>17</v>
      </c>
      <c r="X2110" s="127">
        <v>0.70982999999999985</v>
      </c>
      <c r="Y2110" s="14">
        <v>102</v>
      </c>
      <c r="AD2110" s="14">
        <f t="shared" si="9"/>
        <v>6.9591176470588222E-3</v>
      </c>
    </row>
    <row r="2111" spans="1:30" x14ac:dyDescent="0.2">
      <c r="A2111" t="s">
        <v>143</v>
      </c>
      <c r="B2111" t="s">
        <v>134</v>
      </c>
      <c r="C2111" s="155">
        <v>39721</v>
      </c>
      <c r="D2111" s="155">
        <v>39982</v>
      </c>
      <c r="E2111">
        <v>2009</v>
      </c>
      <c r="F2111">
        <v>3</v>
      </c>
      <c r="G2111">
        <v>8</v>
      </c>
      <c r="H2111">
        <v>53.01</v>
      </c>
      <c r="I2111" s="35">
        <v>1.7464</v>
      </c>
      <c r="J2111" s="14" t="s">
        <v>17</v>
      </c>
      <c r="K2111" s="14" t="s">
        <v>17</v>
      </c>
      <c r="L2111" s="14" t="s">
        <v>17</v>
      </c>
      <c r="M2111" s="14" t="s">
        <v>17</v>
      </c>
      <c r="N2111" s="14" t="s">
        <v>17</v>
      </c>
      <c r="O2111" s="14" t="s">
        <v>17</v>
      </c>
      <c r="P2111" s="14" t="s">
        <v>17</v>
      </c>
      <c r="Q2111" s="14" t="s">
        <v>17</v>
      </c>
      <c r="R2111" s="14" t="s">
        <v>17</v>
      </c>
      <c r="S2111" s="14" t="s">
        <v>17</v>
      </c>
      <c r="X2111" s="14" t="s">
        <v>17</v>
      </c>
      <c r="Y2111" s="14" t="s">
        <v>17</v>
      </c>
      <c r="AD2111" s="14" t="s">
        <v>17</v>
      </c>
    </row>
    <row r="2112" spans="1:30" x14ac:dyDescent="0.2">
      <c r="A2112" t="s">
        <v>143</v>
      </c>
      <c r="B2112" t="s">
        <v>134</v>
      </c>
      <c r="C2112" s="155">
        <v>39721</v>
      </c>
      <c r="D2112" s="155">
        <v>39982</v>
      </c>
      <c r="E2112">
        <v>2009</v>
      </c>
      <c r="F2112">
        <v>3</v>
      </c>
      <c r="G2112">
        <v>9</v>
      </c>
      <c r="H2112">
        <v>52.62</v>
      </c>
      <c r="I2112" s="35">
        <v>1.7155</v>
      </c>
      <c r="J2112" s="14" t="s">
        <v>17</v>
      </c>
      <c r="K2112" s="14" t="s">
        <v>17</v>
      </c>
      <c r="L2112" s="14" t="s">
        <v>17</v>
      </c>
      <c r="M2112" s="14" t="s">
        <v>17</v>
      </c>
      <c r="N2112" s="14" t="s">
        <v>17</v>
      </c>
      <c r="O2112" s="14" t="s">
        <v>17</v>
      </c>
      <c r="P2112" s="14" t="s">
        <v>17</v>
      </c>
      <c r="Q2112" s="14" t="s">
        <v>17</v>
      </c>
      <c r="R2112" s="14" t="s">
        <v>17</v>
      </c>
      <c r="S2112" s="14" t="s">
        <v>17</v>
      </c>
      <c r="X2112" s="14" t="s">
        <v>17</v>
      </c>
      <c r="Y2112" s="14" t="s">
        <v>17</v>
      </c>
      <c r="AD2112" s="14" t="s">
        <v>17</v>
      </c>
    </row>
    <row r="2113" spans="1:30" x14ac:dyDescent="0.2">
      <c r="A2113" t="s">
        <v>143</v>
      </c>
      <c r="B2113" t="s">
        <v>134</v>
      </c>
      <c r="C2113" s="155">
        <v>39721</v>
      </c>
      <c r="D2113" s="155">
        <v>39982</v>
      </c>
      <c r="E2113">
        <v>2009</v>
      </c>
      <c r="F2113">
        <v>3</v>
      </c>
      <c r="G2113">
        <v>10</v>
      </c>
      <c r="H2113">
        <v>58.02</v>
      </c>
      <c r="I2113" s="35">
        <v>1.6594</v>
      </c>
      <c r="J2113" s="14" t="s">
        <v>17</v>
      </c>
      <c r="K2113" s="14" t="s">
        <v>17</v>
      </c>
      <c r="L2113" s="14" t="s">
        <v>17</v>
      </c>
      <c r="M2113" s="14" t="s">
        <v>17</v>
      </c>
      <c r="N2113" s="14" t="s">
        <v>17</v>
      </c>
      <c r="O2113" s="14" t="s">
        <v>17</v>
      </c>
      <c r="P2113" s="14" t="s">
        <v>17</v>
      </c>
      <c r="Q2113" s="14" t="s">
        <v>17</v>
      </c>
      <c r="R2113" s="14" t="s">
        <v>17</v>
      </c>
      <c r="S2113" s="14" t="s">
        <v>17</v>
      </c>
      <c r="X2113" s="14" t="s">
        <v>17</v>
      </c>
      <c r="Y2113" s="14" t="s">
        <v>17</v>
      </c>
      <c r="AD2113" s="14" t="s">
        <v>17</v>
      </c>
    </row>
    <row r="2114" spans="1:30" x14ac:dyDescent="0.2">
      <c r="A2114" t="s">
        <v>143</v>
      </c>
      <c r="B2114" t="s">
        <v>134</v>
      </c>
      <c r="C2114" s="155">
        <v>39721</v>
      </c>
      <c r="D2114" s="155">
        <v>39982</v>
      </c>
      <c r="E2114">
        <v>2009</v>
      </c>
      <c r="F2114">
        <v>3</v>
      </c>
      <c r="G2114">
        <v>11</v>
      </c>
      <c r="H2114">
        <v>64.2</v>
      </c>
      <c r="I2114" s="35">
        <v>1.6189</v>
      </c>
      <c r="J2114" s="14" t="s">
        <v>17</v>
      </c>
      <c r="K2114" s="14" t="s">
        <v>17</v>
      </c>
      <c r="L2114" s="14" t="s">
        <v>17</v>
      </c>
      <c r="M2114" s="14" t="s">
        <v>17</v>
      </c>
      <c r="N2114" s="14" t="s">
        <v>17</v>
      </c>
      <c r="O2114" s="14" t="s">
        <v>17</v>
      </c>
      <c r="P2114" s="14" t="s">
        <v>17</v>
      </c>
      <c r="Q2114" s="14" t="s">
        <v>17</v>
      </c>
      <c r="R2114" s="14" t="s">
        <v>17</v>
      </c>
      <c r="S2114" s="14" t="s">
        <v>17</v>
      </c>
      <c r="X2114" s="14" t="s">
        <v>17</v>
      </c>
      <c r="Y2114" s="14" t="s">
        <v>17</v>
      </c>
      <c r="AD2114" s="14" t="s">
        <v>17</v>
      </c>
    </row>
    <row r="2115" spans="1:30" x14ac:dyDescent="0.2">
      <c r="A2115" t="s">
        <v>143</v>
      </c>
      <c r="B2115" t="s">
        <v>134</v>
      </c>
      <c r="C2115" s="155">
        <v>39721</v>
      </c>
      <c r="D2115" s="155">
        <v>39982</v>
      </c>
      <c r="E2115">
        <v>2009</v>
      </c>
      <c r="F2115">
        <v>3</v>
      </c>
      <c r="G2115">
        <v>12</v>
      </c>
      <c r="H2115">
        <v>52.55</v>
      </c>
      <c r="I2115" s="35">
        <v>1.6649</v>
      </c>
      <c r="J2115" s="14" t="s">
        <v>17</v>
      </c>
      <c r="K2115" s="14" t="s">
        <v>17</v>
      </c>
      <c r="L2115" s="14" t="s">
        <v>17</v>
      </c>
      <c r="M2115" s="14" t="s">
        <v>17</v>
      </c>
      <c r="N2115" s="14" t="s">
        <v>17</v>
      </c>
      <c r="O2115" s="14" t="s">
        <v>17</v>
      </c>
      <c r="P2115" s="14" t="s">
        <v>17</v>
      </c>
      <c r="Q2115" s="14" t="s">
        <v>17</v>
      </c>
      <c r="R2115" s="14" t="s">
        <v>17</v>
      </c>
      <c r="S2115" s="14" t="s">
        <v>17</v>
      </c>
      <c r="X2115" s="14" t="s">
        <v>17</v>
      </c>
      <c r="Y2115" s="14" t="s">
        <v>17</v>
      </c>
      <c r="AD2115" s="14" t="s">
        <v>17</v>
      </c>
    </row>
    <row r="2116" spans="1:30" x14ac:dyDescent="0.2">
      <c r="A2116" t="s">
        <v>143</v>
      </c>
      <c r="B2116" t="s">
        <v>134</v>
      </c>
      <c r="C2116" s="155">
        <v>39721</v>
      </c>
      <c r="D2116" s="155">
        <v>39982</v>
      </c>
      <c r="E2116">
        <v>2009</v>
      </c>
      <c r="F2116">
        <v>3</v>
      </c>
      <c r="G2116">
        <v>13</v>
      </c>
      <c r="H2116">
        <v>72.900000000000006</v>
      </c>
      <c r="I2116" s="35">
        <v>1.7276</v>
      </c>
      <c r="J2116" s="14" t="s">
        <v>17</v>
      </c>
      <c r="K2116" s="14" t="s">
        <v>17</v>
      </c>
      <c r="L2116" s="14" t="s">
        <v>17</v>
      </c>
      <c r="M2116" s="14" t="s">
        <v>17</v>
      </c>
      <c r="N2116" s="14" t="s">
        <v>17</v>
      </c>
      <c r="O2116" s="14" t="s">
        <v>17</v>
      </c>
      <c r="P2116" s="14" t="s">
        <v>17</v>
      </c>
      <c r="Q2116" s="14" t="s">
        <v>17</v>
      </c>
      <c r="R2116" s="14" t="s">
        <v>17</v>
      </c>
      <c r="S2116" s="14" t="s">
        <v>17</v>
      </c>
      <c r="X2116" s="14" t="s">
        <v>17</v>
      </c>
      <c r="Y2116" s="14" t="s">
        <v>17</v>
      </c>
      <c r="AD2116" s="14" t="s">
        <v>17</v>
      </c>
    </row>
    <row r="2117" spans="1:30" x14ac:dyDescent="0.2">
      <c r="A2117" t="s">
        <v>143</v>
      </c>
      <c r="B2117" t="s">
        <v>134</v>
      </c>
      <c r="C2117" s="155">
        <v>39721</v>
      </c>
      <c r="D2117" s="155">
        <v>39982</v>
      </c>
      <c r="E2117">
        <v>2009</v>
      </c>
      <c r="F2117">
        <v>3</v>
      </c>
      <c r="G2117">
        <v>14</v>
      </c>
      <c r="H2117">
        <v>47.54</v>
      </c>
      <c r="I2117" s="35">
        <v>1.6997</v>
      </c>
      <c r="J2117" s="14" t="s">
        <v>17</v>
      </c>
      <c r="K2117" s="14" t="s">
        <v>17</v>
      </c>
      <c r="L2117" s="14" t="s">
        <v>17</v>
      </c>
      <c r="M2117" s="14" t="s">
        <v>17</v>
      </c>
      <c r="N2117" s="14" t="s">
        <v>17</v>
      </c>
      <c r="O2117" s="14" t="s">
        <v>17</v>
      </c>
      <c r="P2117" s="14" t="s">
        <v>17</v>
      </c>
      <c r="Q2117" s="14" t="s">
        <v>17</v>
      </c>
      <c r="R2117" s="14" t="s">
        <v>17</v>
      </c>
      <c r="S2117" s="14" t="s">
        <v>17</v>
      </c>
      <c r="X2117" s="14" t="s">
        <v>17</v>
      </c>
      <c r="Y2117" s="14" t="s">
        <v>17</v>
      </c>
      <c r="AD2117" s="14" t="s">
        <v>17</v>
      </c>
    </row>
    <row r="2118" spans="1:30" x14ac:dyDescent="0.2">
      <c r="A2118" t="s">
        <v>143</v>
      </c>
      <c r="B2118" t="s">
        <v>134</v>
      </c>
      <c r="C2118" s="155">
        <v>39721</v>
      </c>
      <c r="D2118" s="155">
        <v>39982</v>
      </c>
      <c r="E2118">
        <v>2009</v>
      </c>
      <c r="F2118">
        <v>4</v>
      </c>
      <c r="G2118">
        <v>1</v>
      </c>
      <c r="H2118">
        <v>21.31</v>
      </c>
      <c r="I2118" s="35">
        <v>1.7522</v>
      </c>
      <c r="J2118" s="14" t="s">
        <v>17</v>
      </c>
      <c r="K2118" s="14" t="s">
        <v>17</v>
      </c>
      <c r="L2118" s="14" t="s">
        <v>17</v>
      </c>
      <c r="M2118" s="14" t="s">
        <v>17</v>
      </c>
      <c r="N2118" s="14" t="s">
        <v>17</v>
      </c>
      <c r="O2118" s="14" t="s">
        <v>17</v>
      </c>
      <c r="P2118" s="14" t="s">
        <v>17</v>
      </c>
      <c r="Q2118" s="14" t="s">
        <v>17</v>
      </c>
      <c r="R2118" s="14" t="s">
        <v>17</v>
      </c>
      <c r="S2118" s="14" t="s">
        <v>17</v>
      </c>
      <c r="X2118" s="127">
        <v>0.33982666666666667</v>
      </c>
      <c r="Y2118" s="14">
        <v>102</v>
      </c>
      <c r="AD2118" s="14">
        <f t="shared" si="9"/>
        <v>3.3316339869281044E-3</v>
      </c>
    </row>
    <row r="2119" spans="1:30" x14ac:dyDescent="0.2">
      <c r="A2119" t="s">
        <v>143</v>
      </c>
      <c r="B2119" t="s">
        <v>134</v>
      </c>
      <c r="C2119" s="155">
        <v>39721</v>
      </c>
      <c r="D2119" s="155">
        <v>39982</v>
      </c>
      <c r="E2119">
        <v>2009</v>
      </c>
      <c r="F2119">
        <v>4</v>
      </c>
      <c r="G2119">
        <v>2</v>
      </c>
      <c r="H2119">
        <v>22.07</v>
      </c>
      <c r="I2119" s="35">
        <v>1.8116000000000001</v>
      </c>
      <c r="J2119" s="14" t="s">
        <v>17</v>
      </c>
      <c r="K2119" s="14" t="s">
        <v>17</v>
      </c>
      <c r="L2119" s="14" t="s">
        <v>17</v>
      </c>
      <c r="M2119" s="14" t="s">
        <v>17</v>
      </c>
      <c r="N2119" s="14" t="s">
        <v>17</v>
      </c>
      <c r="O2119" s="14" t="s">
        <v>17</v>
      </c>
      <c r="P2119" s="14" t="s">
        <v>17</v>
      </c>
      <c r="Q2119" s="14" t="s">
        <v>17</v>
      </c>
      <c r="R2119" s="14" t="s">
        <v>17</v>
      </c>
      <c r="S2119" s="14" t="s">
        <v>17</v>
      </c>
      <c r="X2119" s="127">
        <v>0.31143666666666664</v>
      </c>
      <c r="Y2119" s="14">
        <v>102</v>
      </c>
      <c r="AD2119" s="14">
        <f t="shared" si="9"/>
        <v>3.0533006535947709E-3</v>
      </c>
    </row>
    <row r="2120" spans="1:30" x14ac:dyDescent="0.2">
      <c r="A2120" t="s">
        <v>143</v>
      </c>
      <c r="B2120" t="s">
        <v>134</v>
      </c>
      <c r="C2120" s="155">
        <v>39721</v>
      </c>
      <c r="D2120" s="155">
        <v>39982</v>
      </c>
      <c r="E2120">
        <v>2009</v>
      </c>
      <c r="F2120">
        <v>4</v>
      </c>
      <c r="G2120">
        <v>3</v>
      </c>
      <c r="H2120">
        <v>29.96</v>
      </c>
      <c r="I2120" s="35">
        <v>1.7374000000000001</v>
      </c>
      <c r="J2120" s="14" t="s">
        <v>17</v>
      </c>
      <c r="K2120" s="14" t="s">
        <v>17</v>
      </c>
      <c r="L2120" s="14" t="s">
        <v>17</v>
      </c>
      <c r="M2120" s="14" t="s">
        <v>17</v>
      </c>
      <c r="N2120" s="14" t="s">
        <v>17</v>
      </c>
      <c r="O2120" s="14" t="s">
        <v>17</v>
      </c>
      <c r="P2120" s="14" t="s">
        <v>17</v>
      </c>
      <c r="Q2120" s="14" t="s">
        <v>17</v>
      </c>
      <c r="R2120" s="14" t="s">
        <v>17</v>
      </c>
      <c r="S2120" s="14" t="s">
        <v>17</v>
      </c>
      <c r="X2120" s="127">
        <v>0.32490333333333332</v>
      </c>
      <c r="Y2120" s="14">
        <v>102</v>
      </c>
      <c r="AD2120" s="14">
        <f t="shared" si="9"/>
        <v>3.1853267973856207E-3</v>
      </c>
    </row>
    <row r="2121" spans="1:30" x14ac:dyDescent="0.2">
      <c r="A2121" t="s">
        <v>143</v>
      </c>
      <c r="B2121" t="s">
        <v>134</v>
      </c>
      <c r="C2121" s="155">
        <v>39721</v>
      </c>
      <c r="D2121" s="155">
        <v>39982</v>
      </c>
      <c r="E2121">
        <v>2009</v>
      </c>
      <c r="F2121">
        <v>4</v>
      </c>
      <c r="G2121">
        <v>4</v>
      </c>
      <c r="H2121">
        <v>42.21</v>
      </c>
      <c r="I2121" s="35">
        <v>1.7524999999999999</v>
      </c>
      <c r="J2121" s="14" t="s">
        <v>17</v>
      </c>
      <c r="K2121" s="14" t="s">
        <v>17</v>
      </c>
      <c r="L2121" s="14" t="s">
        <v>17</v>
      </c>
      <c r="M2121" s="14" t="s">
        <v>17</v>
      </c>
      <c r="N2121" s="14" t="s">
        <v>17</v>
      </c>
      <c r="O2121" s="14" t="s">
        <v>17</v>
      </c>
      <c r="P2121" s="14" t="s">
        <v>17</v>
      </c>
      <c r="Q2121" s="14" t="s">
        <v>17</v>
      </c>
      <c r="R2121" s="14" t="s">
        <v>17</v>
      </c>
      <c r="S2121" s="14" t="s">
        <v>17</v>
      </c>
      <c r="X2121" s="127">
        <v>0.48761333333333329</v>
      </c>
      <c r="Y2121" s="14">
        <v>102</v>
      </c>
      <c r="AD2121" s="14">
        <f t="shared" si="9"/>
        <v>4.7805228758169933E-3</v>
      </c>
    </row>
    <row r="2122" spans="1:30" x14ac:dyDescent="0.2">
      <c r="A2122" t="s">
        <v>143</v>
      </c>
      <c r="B2122" t="s">
        <v>134</v>
      </c>
      <c r="C2122" s="155">
        <v>39721</v>
      </c>
      <c r="D2122" s="155">
        <v>39982</v>
      </c>
      <c r="E2122">
        <v>2009</v>
      </c>
      <c r="F2122">
        <v>4</v>
      </c>
      <c r="G2122">
        <v>5</v>
      </c>
      <c r="H2122">
        <v>42.21</v>
      </c>
      <c r="I2122" s="35">
        <v>1.5615000000000001</v>
      </c>
      <c r="J2122" s="14" t="s">
        <v>17</v>
      </c>
      <c r="K2122" s="14" t="s">
        <v>17</v>
      </c>
      <c r="L2122" s="14" t="s">
        <v>17</v>
      </c>
      <c r="M2122" s="14" t="s">
        <v>17</v>
      </c>
      <c r="N2122" s="14" t="s">
        <v>17</v>
      </c>
      <c r="O2122" s="14" t="s">
        <v>17</v>
      </c>
      <c r="P2122" s="14" t="s">
        <v>17</v>
      </c>
      <c r="Q2122" s="14" t="s">
        <v>17</v>
      </c>
      <c r="R2122" s="14" t="s">
        <v>17</v>
      </c>
      <c r="S2122" s="14" t="s">
        <v>17</v>
      </c>
      <c r="X2122" s="127">
        <v>0.64891999999999994</v>
      </c>
      <c r="Y2122" s="14">
        <v>102</v>
      </c>
      <c r="AD2122" s="14">
        <f t="shared" si="9"/>
        <v>6.3619607843137249E-3</v>
      </c>
    </row>
    <row r="2123" spans="1:30" x14ac:dyDescent="0.2">
      <c r="A2123" t="s">
        <v>143</v>
      </c>
      <c r="B2123" t="s">
        <v>134</v>
      </c>
      <c r="C2123" s="155">
        <v>39721</v>
      </c>
      <c r="D2123" s="155">
        <v>39982</v>
      </c>
      <c r="E2123">
        <v>2009</v>
      </c>
      <c r="F2123">
        <v>4</v>
      </c>
      <c r="G2123">
        <v>6</v>
      </c>
      <c r="H2123">
        <v>58.11</v>
      </c>
      <c r="I2123" s="35">
        <v>1.671</v>
      </c>
      <c r="J2123" s="14" t="s">
        <v>17</v>
      </c>
      <c r="K2123" s="14" t="s">
        <v>17</v>
      </c>
      <c r="L2123" s="14" t="s">
        <v>17</v>
      </c>
      <c r="M2123" s="14" t="s">
        <v>17</v>
      </c>
      <c r="N2123" s="14" t="s">
        <v>17</v>
      </c>
      <c r="O2123" s="14" t="s">
        <v>17</v>
      </c>
      <c r="P2123" s="14" t="s">
        <v>17</v>
      </c>
      <c r="Q2123" s="14" t="s">
        <v>17</v>
      </c>
      <c r="R2123" s="14" t="s">
        <v>17</v>
      </c>
      <c r="S2123" s="14" t="s">
        <v>17</v>
      </c>
      <c r="X2123" s="127">
        <v>0.72369666666666665</v>
      </c>
      <c r="Y2123" s="14">
        <v>102</v>
      </c>
      <c r="AD2123" s="14">
        <f t="shared" si="9"/>
        <v>7.0950653594771236E-3</v>
      </c>
    </row>
    <row r="2124" spans="1:30" x14ac:dyDescent="0.2">
      <c r="A2124" t="s">
        <v>143</v>
      </c>
      <c r="B2124" t="s">
        <v>134</v>
      </c>
      <c r="C2124" s="155">
        <v>39721</v>
      </c>
      <c r="D2124" s="155">
        <v>39982</v>
      </c>
      <c r="E2124">
        <v>2009</v>
      </c>
      <c r="F2124">
        <v>4</v>
      </c>
      <c r="G2124">
        <v>7</v>
      </c>
      <c r="H2124">
        <v>71.63</v>
      </c>
      <c r="I2124" s="35">
        <v>1.7232000000000001</v>
      </c>
      <c r="J2124" s="14" t="s">
        <v>17</v>
      </c>
      <c r="K2124" s="14" t="s">
        <v>17</v>
      </c>
      <c r="L2124" s="14" t="s">
        <v>17</v>
      </c>
      <c r="M2124" s="14" t="s">
        <v>17</v>
      </c>
      <c r="N2124" s="14" t="s">
        <v>17</v>
      </c>
      <c r="O2124" s="14" t="s">
        <v>17</v>
      </c>
      <c r="P2124" s="14" t="s">
        <v>17</v>
      </c>
      <c r="Q2124" s="14" t="s">
        <v>17</v>
      </c>
      <c r="R2124" s="14" t="s">
        <v>17</v>
      </c>
      <c r="S2124" s="14" t="s">
        <v>17</v>
      </c>
      <c r="X2124" s="127">
        <v>0.69732666666666665</v>
      </c>
      <c r="Y2124" s="14">
        <v>102</v>
      </c>
      <c r="AD2124" s="14">
        <f t="shared" si="9"/>
        <v>6.8365359477124184E-3</v>
      </c>
    </row>
    <row r="2125" spans="1:30" x14ac:dyDescent="0.2">
      <c r="A2125" t="s">
        <v>143</v>
      </c>
      <c r="B2125" t="s">
        <v>134</v>
      </c>
      <c r="C2125" s="155">
        <v>39721</v>
      </c>
      <c r="D2125" s="155">
        <v>39982</v>
      </c>
      <c r="E2125">
        <v>2009</v>
      </c>
      <c r="F2125">
        <v>4</v>
      </c>
      <c r="G2125">
        <v>8</v>
      </c>
      <c r="H2125">
        <v>49.23</v>
      </c>
      <c r="I2125" s="35">
        <v>2.1446999999999998</v>
      </c>
      <c r="J2125" s="14" t="s">
        <v>17</v>
      </c>
      <c r="K2125" s="14" t="s">
        <v>17</v>
      </c>
      <c r="L2125" s="14" t="s">
        <v>17</v>
      </c>
      <c r="M2125" s="14" t="s">
        <v>17</v>
      </c>
      <c r="N2125" s="14" t="s">
        <v>17</v>
      </c>
      <c r="O2125" s="14" t="s">
        <v>17</v>
      </c>
      <c r="P2125" s="14" t="s">
        <v>17</v>
      </c>
      <c r="Q2125" s="14" t="s">
        <v>17</v>
      </c>
      <c r="R2125" s="14" t="s">
        <v>17</v>
      </c>
      <c r="S2125" s="14" t="s">
        <v>17</v>
      </c>
      <c r="X2125" s="14" t="s">
        <v>17</v>
      </c>
      <c r="Y2125" s="14" t="s">
        <v>17</v>
      </c>
      <c r="AD2125" s="14" t="s">
        <v>17</v>
      </c>
    </row>
    <row r="2126" spans="1:30" x14ac:dyDescent="0.2">
      <c r="A2126" t="s">
        <v>143</v>
      </c>
      <c r="B2126" t="s">
        <v>134</v>
      </c>
      <c r="C2126" s="155">
        <v>39721</v>
      </c>
      <c r="D2126" s="155">
        <v>39982</v>
      </c>
      <c r="E2126">
        <v>2009</v>
      </c>
      <c r="F2126">
        <v>4</v>
      </c>
      <c r="G2126">
        <v>9</v>
      </c>
      <c r="H2126">
        <v>45.79</v>
      </c>
      <c r="I2126" s="35">
        <v>1.7185999999999999</v>
      </c>
      <c r="J2126" s="14" t="s">
        <v>17</v>
      </c>
      <c r="K2126" s="14" t="s">
        <v>17</v>
      </c>
      <c r="L2126" s="14" t="s">
        <v>17</v>
      </c>
      <c r="M2126" s="14" t="s">
        <v>17</v>
      </c>
      <c r="N2126" s="14" t="s">
        <v>17</v>
      </c>
      <c r="O2126" s="14" t="s">
        <v>17</v>
      </c>
      <c r="P2126" s="14" t="s">
        <v>17</v>
      </c>
      <c r="Q2126" s="14" t="s">
        <v>17</v>
      </c>
      <c r="R2126" s="14" t="s">
        <v>17</v>
      </c>
      <c r="S2126" s="14" t="s">
        <v>17</v>
      </c>
      <c r="X2126" s="14" t="s">
        <v>17</v>
      </c>
      <c r="Y2126" s="14" t="s">
        <v>17</v>
      </c>
      <c r="AD2126" s="14" t="s">
        <v>17</v>
      </c>
    </row>
    <row r="2127" spans="1:30" x14ac:dyDescent="0.2">
      <c r="A2127" t="s">
        <v>143</v>
      </c>
      <c r="B2127" t="s">
        <v>134</v>
      </c>
      <c r="C2127" s="155">
        <v>39721</v>
      </c>
      <c r="D2127" s="155">
        <v>39982</v>
      </c>
      <c r="E2127">
        <v>2009</v>
      </c>
      <c r="F2127">
        <v>4</v>
      </c>
      <c r="G2127">
        <v>10</v>
      </c>
      <c r="H2127">
        <v>55.13</v>
      </c>
      <c r="I2127" s="35">
        <v>1.7003999999999999</v>
      </c>
      <c r="J2127" s="14" t="s">
        <v>17</v>
      </c>
      <c r="K2127" s="14" t="s">
        <v>17</v>
      </c>
      <c r="L2127" s="14" t="s">
        <v>17</v>
      </c>
      <c r="M2127" s="14" t="s">
        <v>17</v>
      </c>
      <c r="N2127" s="14" t="s">
        <v>17</v>
      </c>
      <c r="O2127" s="14" t="s">
        <v>17</v>
      </c>
      <c r="P2127" s="14" t="s">
        <v>17</v>
      </c>
      <c r="Q2127" s="14" t="s">
        <v>17</v>
      </c>
      <c r="R2127" s="14" t="s">
        <v>17</v>
      </c>
      <c r="S2127" s="14" t="s">
        <v>17</v>
      </c>
      <c r="X2127" s="14" t="s">
        <v>17</v>
      </c>
      <c r="Y2127" s="14" t="s">
        <v>17</v>
      </c>
      <c r="AD2127" s="14" t="s">
        <v>17</v>
      </c>
    </row>
    <row r="2128" spans="1:30" x14ac:dyDescent="0.2">
      <c r="A2128" t="s">
        <v>143</v>
      </c>
      <c r="B2128" t="s">
        <v>134</v>
      </c>
      <c r="C2128" s="155">
        <v>39721</v>
      </c>
      <c r="D2128" s="155">
        <v>39982</v>
      </c>
      <c r="E2128">
        <v>2009</v>
      </c>
      <c r="F2128">
        <v>4</v>
      </c>
      <c r="G2128">
        <v>11</v>
      </c>
      <c r="H2128">
        <v>45.37</v>
      </c>
      <c r="I2128" s="35">
        <v>1.7692000000000001</v>
      </c>
      <c r="J2128" s="14" t="s">
        <v>17</v>
      </c>
      <c r="K2128" s="14" t="s">
        <v>17</v>
      </c>
      <c r="L2128" s="14" t="s">
        <v>17</v>
      </c>
      <c r="M2128" s="14" t="s">
        <v>17</v>
      </c>
      <c r="N2128" s="14" t="s">
        <v>17</v>
      </c>
      <c r="O2128" s="14" t="s">
        <v>17</v>
      </c>
      <c r="P2128" s="14" t="s">
        <v>17</v>
      </c>
      <c r="Q2128" s="14" t="s">
        <v>17</v>
      </c>
      <c r="R2128" s="14" t="s">
        <v>17</v>
      </c>
      <c r="S2128" s="14" t="s">
        <v>17</v>
      </c>
      <c r="X2128" s="14" t="s">
        <v>17</v>
      </c>
      <c r="Y2128" s="14" t="s">
        <v>17</v>
      </c>
      <c r="AD2128" s="14" t="s">
        <v>17</v>
      </c>
    </row>
    <row r="2129" spans="1:31" x14ac:dyDescent="0.2">
      <c r="A2129" t="s">
        <v>143</v>
      </c>
      <c r="B2129" t="s">
        <v>134</v>
      </c>
      <c r="C2129" s="155">
        <v>39721</v>
      </c>
      <c r="D2129" s="155">
        <v>39982</v>
      </c>
      <c r="E2129">
        <v>2009</v>
      </c>
      <c r="F2129">
        <v>4</v>
      </c>
      <c r="G2129">
        <v>12</v>
      </c>
      <c r="H2129">
        <v>51.28</v>
      </c>
      <c r="I2129" s="35">
        <v>1.6707000000000001</v>
      </c>
      <c r="J2129" s="14" t="s">
        <v>17</v>
      </c>
      <c r="K2129" s="14" t="s">
        <v>17</v>
      </c>
      <c r="L2129" s="14" t="s">
        <v>17</v>
      </c>
      <c r="M2129" s="14" t="s">
        <v>17</v>
      </c>
      <c r="N2129" s="14" t="s">
        <v>17</v>
      </c>
      <c r="O2129" s="14" t="s">
        <v>17</v>
      </c>
      <c r="P2129" s="14" t="s">
        <v>17</v>
      </c>
      <c r="Q2129" s="14" t="s">
        <v>17</v>
      </c>
      <c r="R2129" s="14" t="s">
        <v>17</v>
      </c>
      <c r="S2129" s="14" t="s">
        <v>17</v>
      </c>
      <c r="X2129" s="14" t="s">
        <v>17</v>
      </c>
      <c r="Y2129" s="14" t="s">
        <v>17</v>
      </c>
      <c r="AD2129" s="14" t="s">
        <v>17</v>
      </c>
    </row>
    <row r="2130" spans="1:31" x14ac:dyDescent="0.2">
      <c r="A2130" t="s">
        <v>143</v>
      </c>
      <c r="B2130" t="s">
        <v>134</v>
      </c>
      <c r="C2130" s="155">
        <v>39721</v>
      </c>
      <c r="D2130" s="155">
        <v>39982</v>
      </c>
      <c r="E2130">
        <v>2009</v>
      </c>
      <c r="F2130">
        <v>4</v>
      </c>
      <c r="G2130">
        <v>13</v>
      </c>
      <c r="H2130">
        <v>69.599999999999994</v>
      </c>
      <c r="I2130" s="35">
        <v>1.8575999999999999</v>
      </c>
      <c r="J2130" s="14" t="s">
        <v>17</v>
      </c>
      <c r="K2130" s="14" t="s">
        <v>17</v>
      </c>
      <c r="L2130" s="14" t="s">
        <v>17</v>
      </c>
      <c r="M2130" s="14" t="s">
        <v>17</v>
      </c>
      <c r="N2130" s="14" t="s">
        <v>17</v>
      </c>
      <c r="O2130" s="14" t="s">
        <v>17</v>
      </c>
      <c r="P2130" s="14" t="s">
        <v>17</v>
      </c>
      <c r="Q2130" s="14" t="s">
        <v>17</v>
      </c>
      <c r="R2130" s="14" t="s">
        <v>17</v>
      </c>
      <c r="S2130" s="14" t="s">
        <v>17</v>
      </c>
      <c r="X2130" s="14" t="s">
        <v>17</v>
      </c>
      <c r="Y2130" s="14" t="s">
        <v>17</v>
      </c>
      <c r="AD2130" s="14" t="s">
        <v>17</v>
      </c>
    </row>
    <row r="2131" spans="1:31" x14ac:dyDescent="0.2">
      <c r="A2131" t="s">
        <v>143</v>
      </c>
      <c r="B2131" t="s">
        <v>134</v>
      </c>
      <c r="C2131" s="155">
        <v>39721</v>
      </c>
      <c r="D2131" s="155">
        <v>39982</v>
      </c>
      <c r="E2131">
        <v>2009</v>
      </c>
      <c r="F2131">
        <v>4</v>
      </c>
      <c r="G2131">
        <v>14</v>
      </c>
      <c r="H2131">
        <v>48.14</v>
      </c>
      <c r="I2131" s="35">
        <v>1.6899</v>
      </c>
      <c r="J2131" s="14" t="s">
        <v>17</v>
      </c>
      <c r="K2131" s="14" t="s">
        <v>17</v>
      </c>
      <c r="L2131" s="14" t="s">
        <v>17</v>
      </c>
      <c r="M2131" s="14" t="s">
        <v>17</v>
      </c>
      <c r="N2131" s="14" t="s">
        <v>17</v>
      </c>
      <c r="O2131" s="14" t="s">
        <v>17</v>
      </c>
      <c r="P2131" s="14" t="s">
        <v>17</v>
      </c>
      <c r="Q2131" s="14" t="s">
        <v>17</v>
      </c>
      <c r="R2131" s="14" t="s">
        <v>17</v>
      </c>
      <c r="S2131" s="14" t="s">
        <v>17</v>
      </c>
      <c r="X2131" s="14" t="s">
        <v>17</v>
      </c>
      <c r="Y2131" s="14" t="s">
        <v>17</v>
      </c>
      <c r="AD2131" s="14" t="s">
        <v>17</v>
      </c>
    </row>
    <row r="2132" spans="1:31" x14ac:dyDescent="0.2">
      <c r="A2132" t="s">
        <v>143</v>
      </c>
      <c r="B2132" t="s">
        <v>153</v>
      </c>
      <c r="C2132" s="132">
        <v>40093</v>
      </c>
      <c r="D2132" s="132">
        <v>40340</v>
      </c>
      <c r="E2132">
        <v>2010</v>
      </c>
      <c r="F2132">
        <v>1</v>
      </c>
      <c r="G2132">
        <v>1</v>
      </c>
      <c r="H2132">
        <v>10.059728330976924</v>
      </c>
      <c r="I2132" s="35">
        <v>2.6562000000000001</v>
      </c>
      <c r="J2132" s="14" t="s">
        <v>17</v>
      </c>
      <c r="K2132" s="14" t="s">
        <v>17</v>
      </c>
      <c r="L2132" s="176">
        <v>6.1400000000000006</v>
      </c>
      <c r="M2132" s="14" t="s">
        <v>17</v>
      </c>
      <c r="N2132" s="176">
        <v>40.407749999999993</v>
      </c>
      <c r="O2132" s="178">
        <v>589.28399999999999</v>
      </c>
      <c r="P2132" s="176">
        <v>7.757E-2</v>
      </c>
      <c r="Q2132" s="176">
        <v>0.86</v>
      </c>
      <c r="R2132" s="14" t="s">
        <v>17</v>
      </c>
      <c r="S2132" s="14" t="s">
        <v>17</v>
      </c>
      <c r="X2132" s="14">
        <v>0.31825500000000001</v>
      </c>
      <c r="Y2132" s="14">
        <v>88</v>
      </c>
      <c r="AD2132" s="14">
        <f t="shared" si="9"/>
        <v>3.6165340909090908E-3</v>
      </c>
      <c r="AE2132" t="s">
        <v>158</v>
      </c>
    </row>
    <row r="2133" spans="1:31" x14ac:dyDescent="0.2">
      <c r="A2133" t="s">
        <v>143</v>
      </c>
      <c r="B2133" t="s">
        <v>153</v>
      </c>
      <c r="C2133" s="132">
        <v>40093</v>
      </c>
      <c r="D2133" s="132">
        <v>40340</v>
      </c>
      <c r="E2133">
        <v>2010</v>
      </c>
      <c r="F2133">
        <v>1</v>
      </c>
      <c r="G2133">
        <v>2</v>
      </c>
      <c r="H2133">
        <v>12.39746844885577</v>
      </c>
      <c r="I2133" s="35">
        <v>2.3935</v>
      </c>
      <c r="J2133" s="14" t="s">
        <v>17</v>
      </c>
      <c r="K2133" s="14" t="s">
        <v>17</v>
      </c>
      <c r="L2133" s="176">
        <v>6.2149999999999999</v>
      </c>
      <c r="M2133" s="14" t="s">
        <v>17</v>
      </c>
      <c r="N2133" s="176">
        <v>48.072749999999985</v>
      </c>
      <c r="O2133" s="178">
        <v>864.61900000000003</v>
      </c>
      <c r="P2133" s="176">
        <v>7.0870000000000002E-2</v>
      </c>
      <c r="Q2133" s="176">
        <v>0.73899999999999999</v>
      </c>
      <c r="R2133" s="14" t="s">
        <v>17</v>
      </c>
      <c r="S2133" s="14" t="s">
        <v>17</v>
      </c>
      <c r="X2133" s="14">
        <v>0.27204499999999998</v>
      </c>
      <c r="Y2133" s="14">
        <v>88</v>
      </c>
      <c r="AD2133" s="14">
        <f t="shared" si="9"/>
        <v>3.0914204545454543E-3</v>
      </c>
    </row>
    <row r="2134" spans="1:31" x14ac:dyDescent="0.2">
      <c r="A2134" t="s">
        <v>143</v>
      </c>
      <c r="B2134" t="s">
        <v>153</v>
      </c>
      <c r="C2134" s="132">
        <v>40093</v>
      </c>
      <c r="D2134" s="132">
        <v>40340</v>
      </c>
      <c r="E2134">
        <v>2010</v>
      </c>
      <c r="F2134">
        <v>1</v>
      </c>
      <c r="G2134">
        <v>3</v>
      </c>
      <c r="H2134">
        <v>13.439480877899998</v>
      </c>
      <c r="I2134" s="35">
        <v>2.4459</v>
      </c>
      <c r="J2134" s="14" t="s">
        <v>17</v>
      </c>
      <c r="K2134" s="14" t="s">
        <v>17</v>
      </c>
      <c r="L2134" s="176">
        <v>6.04</v>
      </c>
      <c r="M2134" s="14" t="s">
        <v>17</v>
      </c>
      <c r="N2134" s="176">
        <v>63.019499999999987</v>
      </c>
      <c r="O2134" s="178">
        <v>806.28899999999999</v>
      </c>
      <c r="P2134" s="176">
        <v>7.0370000000000002E-2</v>
      </c>
      <c r="Q2134" s="176">
        <v>0.84899999999999998</v>
      </c>
      <c r="R2134" s="14" t="s">
        <v>17</v>
      </c>
      <c r="S2134" s="14" t="s">
        <v>17</v>
      </c>
      <c r="X2134" s="14">
        <v>0.37862499999999999</v>
      </c>
      <c r="Y2134" s="14">
        <v>88</v>
      </c>
      <c r="AD2134" s="14">
        <f t="shared" si="9"/>
        <v>4.3025568181818182E-3</v>
      </c>
    </row>
    <row r="2135" spans="1:31" x14ac:dyDescent="0.2">
      <c r="A2135" t="s">
        <v>143</v>
      </c>
      <c r="B2135" t="s">
        <v>153</v>
      </c>
      <c r="C2135" s="132">
        <v>40093</v>
      </c>
      <c r="D2135" s="132">
        <v>40340</v>
      </c>
      <c r="E2135">
        <v>2010</v>
      </c>
      <c r="F2135">
        <v>1</v>
      </c>
      <c r="G2135">
        <v>4</v>
      </c>
      <c r="H2135">
        <v>14.362053336674997</v>
      </c>
      <c r="I2135" s="35">
        <v>2.4256000000000002</v>
      </c>
      <c r="J2135" s="14" t="s">
        <v>17</v>
      </c>
      <c r="K2135" s="14" t="s">
        <v>17</v>
      </c>
      <c r="L2135" s="176">
        <v>6.24</v>
      </c>
      <c r="M2135" s="14" t="s">
        <v>17</v>
      </c>
      <c r="N2135" s="176">
        <v>45.389999999999986</v>
      </c>
      <c r="O2135" s="178">
        <v>709.49099999999999</v>
      </c>
      <c r="P2135" s="176">
        <v>6.4159999999999995E-2</v>
      </c>
      <c r="Q2135" s="176">
        <v>0.80100000000000005</v>
      </c>
      <c r="R2135" s="14" t="s">
        <v>17</v>
      </c>
      <c r="S2135" s="14" t="s">
        <v>17</v>
      </c>
      <c r="X2135" s="14">
        <v>0.41994999999999999</v>
      </c>
      <c r="Y2135" s="14">
        <v>88</v>
      </c>
      <c r="AD2135" s="14">
        <f t="shared" si="9"/>
        <v>4.7721590909090908E-3</v>
      </c>
    </row>
    <row r="2136" spans="1:31" x14ac:dyDescent="0.2">
      <c r="A2136" t="s">
        <v>143</v>
      </c>
      <c r="B2136" t="s">
        <v>153</v>
      </c>
      <c r="C2136" s="132">
        <v>40093</v>
      </c>
      <c r="D2136" s="132">
        <v>40340</v>
      </c>
      <c r="E2136">
        <v>2010</v>
      </c>
      <c r="F2136">
        <v>1</v>
      </c>
      <c r="G2136">
        <v>5</v>
      </c>
      <c r="H2136">
        <v>23.012226651721154</v>
      </c>
      <c r="I2136" s="35">
        <v>2.5291999999999999</v>
      </c>
      <c r="J2136" s="14" t="s">
        <v>17</v>
      </c>
      <c r="K2136" s="14" t="s">
        <v>17</v>
      </c>
      <c r="L2136" s="176">
        <v>5.6850000000000005</v>
      </c>
      <c r="M2136" s="14" t="s">
        <v>17</v>
      </c>
      <c r="N2136" s="176">
        <v>64.004999999999981</v>
      </c>
      <c r="O2136" s="178">
        <v>743.89800000000002</v>
      </c>
      <c r="P2136" s="176">
        <v>8.0750000000000002E-2</v>
      </c>
      <c r="Q2136" s="176">
        <v>0.88900000000000001</v>
      </c>
      <c r="R2136" s="14" t="s">
        <v>17</v>
      </c>
      <c r="S2136" s="14" t="s">
        <v>17</v>
      </c>
      <c r="X2136" s="14">
        <v>0.55407499999999998</v>
      </c>
      <c r="Y2136" s="14">
        <v>88</v>
      </c>
      <c r="AD2136" s="14">
        <f t="shared" si="9"/>
        <v>6.2963068181818181E-3</v>
      </c>
    </row>
    <row r="2137" spans="1:31" x14ac:dyDescent="0.2">
      <c r="A2137" t="s">
        <v>143</v>
      </c>
      <c r="B2137" t="s">
        <v>153</v>
      </c>
      <c r="C2137" s="132">
        <v>40093</v>
      </c>
      <c r="D2137" s="132">
        <v>40340</v>
      </c>
      <c r="E2137">
        <v>2010</v>
      </c>
      <c r="F2137">
        <v>1</v>
      </c>
      <c r="G2137">
        <v>6</v>
      </c>
      <c r="H2137">
        <v>25.359217426696148</v>
      </c>
      <c r="I2137" s="35">
        <v>2.5183</v>
      </c>
      <c r="J2137" s="14" t="s">
        <v>17</v>
      </c>
      <c r="K2137" s="14" t="s">
        <v>17</v>
      </c>
      <c r="L2137" s="176">
        <v>5.7850000000000001</v>
      </c>
      <c r="M2137" s="14" t="s">
        <v>17</v>
      </c>
      <c r="N2137" s="176">
        <v>41.940749999999994</v>
      </c>
      <c r="O2137" s="178">
        <v>810.64800000000002</v>
      </c>
      <c r="P2137" s="176">
        <v>7.9100000000000004E-2</v>
      </c>
      <c r="Q2137" s="176">
        <v>0.91</v>
      </c>
      <c r="R2137" s="14" t="s">
        <v>17</v>
      </c>
      <c r="S2137" s="14" t="s">
        <v>17</v>
      </c>
      <c r="X2137" s="14">
        <v>0.62154500000000001</v>
      </c>
      <c r="Y2137" s="14">
        <v>88</v>
      </c>
      <c r="AD2137" s="14">
        <f t="shared" si="9"/>
        <v>7.0630113636363642E-3</v>
      </c>
    </row>
    <row r="2138" spans="1:31" x14ac:dyDescent="0.2">
      <c r="A2138" t="s">
        <v>143</v>
      </c>
      <c r="B2138" t="s">
        <v>153</v>
      </c>
      <c r="C2138" s="132">
        <v>40093</v>
      </c>
      <c r="D2138" s="132">
        <v>40340</v>
      </c>
      <c r="E2138">
        <v>2010</v>
      </c>
      <c r="F2138">
        <v>1</v>
      </c>
      <c r="G2138">
        <v>7</v>
      </c>
      <c r="H2138">
        <v>31.135488759692308</v>
      </c>
      <c r="I2138" s="35">
        <v>2.5362</v>
      </c>
      <c r="J2138" s="14" t="s">
        <v>17</v>
      </c>
      <c r="K2138" s="14" t="s">
        <v>17</v>
      </c>
      <c r="L2138" s="176">
        <v>5.5250000000000004</v>
      </c>
      <c r="M2138" s="14" t="s">
        <v>17</v>
      </c>
      <c r="N2138" s="176">
        <v>71.505750000000006</v>
      </c>
      <c r="O2138" s="178">
        <v>827.36199999999997</v>
      </c>
      <c r="P2138" s="176">
        <v>9.0529999999999999E-2</v>
      </c>
      <c r="Q2138" s="176">
        <v>0.98699999999999999</v>
      </c>
      <c r="R2138" s="14" t="s">
        <v>17</v>
      </c>
      <c r="S2138" s="14" t="s">
        <v>17</v>
      </c>
      <c r="X2138" s="14">
        <v>0.73262000000000005</v>
      </c>
      <c r="Y2138" s="14">
        <v>88</v>
      </c>
      <c r="AD2138" s="14">
        <f t="shared" si="9"/>
        <v>8.3252272727272741E-3</v>
      </c>
    </row>
    <row r="2139" spans="1:31" x14ac:dyDescent="0.2">
      <c r="A2139" t="s">
        <v>143</v>
      </c>
      <c r="B2139" t="s">
        <v>153</v>
      </c>
      <c r="C2139" s="132">
        <v>40093</v>
      </c>
      <c r="D2139" s="132">
        <v>40340</v>
      </c>
      <c r="E2139">
        <v>2010</v>
      </c>
      <c r="F2139">
        <v>1</v>
      </c>
      <c r="G2139">
        <v>8</v>
      </c>
      <c r="H2139">
        <v>17.660738746644235</v>
      </c>
      <c r="I2139" s="35">
        <v>2.5998999999999999</v>
      </c>
      <c r="J2139" s="14" t="s">
        <v>17</v>
      </c>
      <c r="K2139" s="14" t="s">
        <v>17</v>
      </c>
      <c r="L2139" s="14" t="s">
        <v>17</v>
      </c>
      <c r="M2139" s="14" t="s">
        <v>17</v>
      </c>
      <c r="N2139" s="14" t="s">
        <v>17</v>
      </c>
      <c r="O2139" s="14" t="s">
        <v>17</v>
      </c>
      <c r="P2139" s="14" t="s">
        <v>17</v>
      </c>
      <c r="Q2139" s="14" t="s">
        <v>17</v>
      </c>
      <c r="R2139" s="14" t="s">
        <v>17</v>
      </c>
      <c r="S2139" s="14" t="s">
        <v>17</v>
      </c>
      <c r="X2139" s="14" t="s">
        <v>17</v>
      </c>
      <c r="Y2139" s="14" t="s">
        <v>17</v>
      </c>
      <c r="AD2139" s="14" t="s">
        <v>17</v>
      </c>
    </row>
    <row r="2140" spans="1:31" x14ac:dyDescent="0.2">
      <c r="A2140" t="s">
        <v>143</v>
      </c>
      <c r="B2140" t="s">
        <v>153</v>
      </c>
      <c r="C2140" s="132">
        <v>40093</v>
      </c>
      <c r="D2140" s="132">
        <v>40340</v>
      </c>
      <c r="E2140">
        <v>2010</v>
      </c>
      <c r="F2140">
        <v>1</v>
      </c>
      <c r="G2140">
        <v>9</v>
      </c>
      <c r="H2140">
        <v>20.645168128199998</v>
      </c>
      <c r="I2140" s="35">
        <v>2.5158999999999998</v>
      </c>
      <c r="J2140" s="14" t="s">
        <v>17</v>
      </c>
      <c r="K2140" s="14" t="s">
        <v>17</v>
      </c>
      <c r="L2140" s="14" t="s">
        <v>17</v>
      </c>
      <c r="M2140" s="14" t="s">
        <v>17</v>
      </c>
      <c r="N2140" s="14" t="s">
        <v>17</v>
      </c>
      <c r="O2140" s="14" t="s">
        <v>17</v>
      </c>
      <c r="P2140" s="14" t="s">
        <v>17</v>
      </c>
      <c r="Q2140" s="14" t="s">
        <v>17</v>
      </c>
      <c r="R2140" s="14" t="s">
        <v>17</v>
      </c>
      <c r="S2140" s="14" t="s">
        <v>17</v>
      </c>
      <c r="X2140" s="14" t="s">
        <v>17</v>
      </c>
      <c r="Y2140" s="14" t="s">
        <v>17</v>
      </c>
      <c r="AD2140" s="14" t="s">
        <v>17</v>
      </c>
    </row>
    <row r="2141" spans="1:31" x14ac:dyDescent="0.2">
      <c r="A2141" t="s">
        <v>143</v>
      </c>
      <c r="B2141" t="s">
        <v>153</v>
      </c>
      <c r="C2141" s="132">
        <v>40093</v>
      </c>
      <c r="D2141" s="132">
        <v>40340</v>
      </c>
      <c r="E2141">
        <v>2010</v>
      </c>
      <c r="F2141">
        <v>1</v>
      </c>
      <c r="G2141">
        <v>10</v>
      </c>
      <c r="H2141">
        <v>21.079991595807694</v>
      </c>
      <c r="I2141" s="35">
        <v>2.4243000000000001</v>
      </c>
      <c r="J2141" s="14" t="s">
        <v>17</v>
      </c>
      <c r="K2141" s="14" t="s">
        <v>17</v>
      </c>
      <c r="L2141" s="14" t="s">
        <v>17</v>
      </c>
      <c r="M2141" s="14" t="s">
        <v>17</v>
      </c>
      <c r="N2141" s="14" t="s">
        <v>17</v>
      </c>
      <c r="O2141" s="14" t="s">
        <v>17</v>
      </c>
      <c r="P2141" s="14" t="s">
        <v>17</v>
      </c>
      <c r="Q2141" s="14" t="s">
        <v>17</v>
      </c>
      <c r="R2141" s="14" t="s">
        <v>17</v>
      </c>
      <c r="S2141" s="14" t="s">
        <v>17</v>
      </c>
      <c r="X2141" s="14" t="s">
        <v>17</v>
      </c>
      <c r="Y2141" s="14" t="s">
        <v>17</v>
      </c>
      <c r="AD2141" s="14" t="s">
        <v>17</v>
      </c>
    </row>
    <row r="2142" spans="1:31" x14ac:dyDescent="0.2">
      <c r="A2142" t="s">
        <v>143</v>
      </c>
      <c r="B2142" t="s">
        <v>153</v>
      </c>
      <c r="C2142" s="132">
        <v>40093</v>
      </c>
      <c r="D2142" s="132">
        <v>40340</v>
      </c>
      <c r="E2142">
        <v>2010</v>
      </c>
      <c r="F2142">
        <v>1</v>
      </c>
      <c r="G2142">
        <v>11</v>
      </c>
      <c r="H2142">
        <v>22.081464843836542</v>
      </c>
      <c r="I2142" s="35">
        <v>2.6730999999999998</v>
      </c>
      <c r="J2142" s="14" t="s">
        <v>17</v>
      </c>
      <c r="K2142" s="14" t="s">
        <v>17</v>
      </c>
      <c r="L2142" s="14" t="s">
        <v>17</v>
      </c>
      <c r="M2142" s="14" t="s">
        <v>17</v>
      </c>
      <c r="N2142" s="14" t="s">
        <v>17</v>
      </c>
      <c r="O2142" s="14" t="s">
        <v>17</v>
      </c>
      <c r="P2142" s="14" t="s">
        <v>17</v>
      </c>
      <c r="Q2142" s="14" t="s">
        <v>17</v>
      </c>
      <c r="R2142" s="14" t="s">
        <v>17</v>
      </c>
      <c r="S2142" s="14" t="s">
        <v>17</v>
      </c>
      <c r="X2142" s="14" t="s">
        <v>17</v>
      </c>
      <c r="Y2142" s="14" t="s">
        <v>17</v>
      </c>
      <c r="AD2142" s="14" t="s">
        <v>17</v>
      </c>
    </row>
    <row r="2143" spans="1:31" x14ac:dyDescent="0.2">
      <c r="A2143" t="s">
        <v>143</v>
      </c>
      <c r="B2143" t="s">
        <v>153</v>
      </c>
      <c r="C2143" s="132">
        <v>40093</v>
      </c>
      <c r="D2143" s="132">
        <v>40340</v>
      </c>
      <c r="E2143">
        <v>2010</v>
      </c>
      <c r="F2143">
        <v>1</v>
      </c>
      <c r="G2143">
        <v>12</v>
      </c>
      <c r="H2143">
        <v>23.027642730484619</v>
      </c>
      <c r="I2143" s="35">
        <v>2.42</v>
      </c>
      <c r="J2143" s="14" t="s">
        <v>17</v>
      </c>
      <c r="K2143" s="14" t="s">
        <v>17</v>
      </c>
      <c r="L2143" s="14" t="s">
        <v>17</v>
      </c>
      <c r="M2143" s="14" t="s">
        <v>17</v>
      </c>
      <c r="N2143" s="14" t="s">
        <v>17</v>
      </c>
      <c r="O2143" s="14" t="s">
        <v>17</v>
      </c>
      <c r="P2143" s="14" t="s">
        <v>17</v>
      </c>
      <c r="Q2143" s="14" t="s">
        <v>17</v>
      </c>
      <c r="R2143" s="14" t="s">
        <v>17</v>
      </c>
      <c r="S2143" s="14" t="s">
        <v>17</v>
      </c>
      <c r="X2143" s="14" t="s">
        <v>17</v>
      </c>
      <c r="Y2143" s="14" t="s">
        <v>17</v>
      </c>
      <c r="AD2143" s="14" t="s">
        <v>17</v>
      </c>
    </row>
    <row r="2144" spans="1:31" x14ac:dyDescent="0.2">
      <c r="A2144" t="s">
        <v>143</v>
      </c>
      <c r="B2144" t="s">
        <v>153</v>
      </c>
      <c r="C2144" s="132">
        <v>40093</v>
      </c>
      <c r="D2144" s="132">
        <v>40340</v>
      </c>
      <c r="E2144">
        <v>2010</v>
      </c>
      <c r="F2144">
        <v>1</v>
      </c>
      <c r="G2144">
        <v>13</v>
      </c>
      <c r="H2144">
        <v>27.388855733694228</v>
      </c>
      <c r="I2144" s="35">
        <v>2.8290999999999999</v>
      </c>
      <c r="J2144" s="14" t="s">
        <v>17</v>
      </c>
      <c r="K2144" s="14" t="s">
        <v>17</v>
      </c>
      <c r="L2144" s="14" t="s">
        <v>17</v>
      </c>
      <c r="M2144" s="14" t="s">
        <v>17</v>
      </c>
      <c r="N2144" s="14" t="s">
        <v>17</v>
      </c>
      <c r="O2144" s="14" t="s">
        <v>17</v>
      </c>
      <c r="P2144" s="14" t="s">
        <v>17</v>
      </c>
      <c r="Q2144" s="14" t="s">
        <v>17</v>
      </c>
      <c r="R2144" s="14" t="s">
        <v>17</v>
      </c>
      <c r="S2144" s="14" t="s">
        <v>17</v>
      </c>
      <c r="X2144" s="14" t="s">
        <v>17</v>
      </c>
      <c r="Y2144" s="14" t="s">
        <v>17</v>
      </c>
      <c r="AD2144" s="14" t="s">
        <v>17</v>
      </c>
    </row>
    <row r="2145" spans="1:30" x14ac:dyDescent="0.2">
      <c r="A2145" t="s">
        <v>143</v>
      </c>
      <c r="B2145" t="s">
        <v>153</v>
      </c>
      <c r="C2145" s="132">
        <v>40093</v>
      </c>
      <c r="D2145" s="132">
        <v>40340</v>
      </c>
      <c r="E2145">
        <v>2010</v>
      </c>
      <c r="F2145">
        <v>1</v>
      </c>
      <c r="G2145">
        <v>14</v>
      </c>
      <c r="H2145">
        <v>15.94240463931923</v>
      </c>
      <c r="I2145" s="35">
        <v>2.3738999999999999</v>
      </c>
      <c r="J2145" s="14" t="s">
        <v>17</v>
      </c>
      <c r="K2145" s="14" t="s">
        <v>17</v>
      </c>
      <c r="L2145" s="14" t="s">
        <v>17</v>
      </c>
      <c r="M2145" s="14" t="s">
        <v>17</v>
      </c>
      <c r="N2145" s="14" t="s">
        <v>17</v>
      </c>
      <c r="O2145" s="14" t="s">
        <v>17</v>
      </c>
      <c r="P2145" s="14" t="s">
        <v>17</v>
      </c>
      <c r="Q2145" s="14" t="s">
        <v>17</v>
      </c>
      <c r="R2145" s="14" t="s">
        <v>17</v>
      </c>
      <c r="S2145" s="14" t="s">
        <v>17</v>
      </c>
      <c r="X2145" s="14" t="s">
        <v>17</v>
      </c>
      <c r="Y2145" s="14" t="s">
        <v>17</v>
      </c>
      <c r="AD2145" s="14" t="s">
        <v>17</v>
      </c>
    </row>
    <row r="2146" spans="1:30" x14ac:dyDescent="0.2">
      <c r="A2146" t="s">
        <v>143</v>
      </c>
      <c r="B2146" t="s">
        <v>153</v>
      </c>
      <c r="C2146" s="132">
        <v>40093</v>
      </c>
      <c r="D2146" s="132">
        <v>40340</v>
      </c>
      <c r="E2146">
        <v>2010</v>
      </c>
      <c r="F2146">
        <v>2</v>
      </c>
      <c r="G2146">
        <v>1</v>
      </c>
      <c r="H2146">
        <v>12.136767568199998</v>
      </c>
      <c r="I2146" s="35">
        <v>2.4994999999999998</v>
      </c>
      <c r="J2146" s="14" t="s">
        <v>17</v>
      </c>
      <c r="K2146" s="14" t="s">
        <v>17</v>
      </c>
      <c r="L2146" s="176">
        <v>6.3599999999999994</v>
      </c>
      <c r="M2146" s="14" t="s">
        <v>17</v>
      </c>
      <c r="N2146" s="176">
        <v>37.013249999999999</v>
      </c>
      <c r="O2146" s="178">
        <v>580.19399999999996</v>
      </c>
      <c r="P2146" s="176">
        <v>8.4379999999999997E-2</v>
      </c>
      <c r="Q2146" s="176">
        <v>0.77800000000000002</v>
      </c>
      <c r="R2146" s="14" t="s">
        <v>17</v>
      </c>
      <c r="S2146" s="14" t="s">
        <v>17</v>
      </c>
      <c r="X2146" s="14">
        <v>0.30938500000000002</v>
      </c>
      <c r="Y2146" s="14">
        <v>88</v>
      </c>
      <c r="AD2146" s="14">
        <f t="shared" si="9"/>
        <v>3.5157386363636367E-3</v>
      </c>
    </row>
    <row r="2147" spans="1:30" x14ac:dyDescent="0.2">
      <c r="A2147" t="s">
        <v>143</v>
      </c>
      <c r="B2147" t="s">
        <v>153</v>
      </c>
      <c r="C2147" s="132">
        <v>40093</v>
      </c>
      <c r="D2147" s="132">
        <v>40340</v>
      </c>
      <c r="E2147">
        <v>2010</v>
      </c>
      <c r="F2147">
        <v>2</v>
      </c>
      <c r="G2147">
        <v>2</v>
      </c>
      <c r="H2147">
        <v>9.5486076971999996</v>
      </c>
      <c r="I2147" s="35">
        <v>2.3832</v>
      </c>
      <c r="J2147" s="14" t="s">
        <v>17</v>
      </c>
      <c r="K2147" s="14" t="s">
        <v>17</v>
      </c>
      <c r="L2147" s="176">
        <v>6.36</v>
      </c>
      <c r="M2147" s="14" t="s">
        <v>17</v>
      </c>
      <c r="N2147" s="176">
        <v>67.235249999999979</v>
      </c>
      <c r="O2147" s="178">
        <v>847.36400000000003</v>
      </c>
      <c r="P2147" s="176">
        <v>8.2040000000000002E-2</v>
      </c>
      <c r="Q2147" s="176">
        <v>0.82399999999999995</v>
      </c>
      <c r="R2147" s="14" t="s">
        <v>17</v>
      </c>
      <c r="S2147" s="14" t="s">
        <v>17</v>
      </c>
      <c r="X2147" s="14">
        <v>0.33396500000000001</v>
      </c>
      <c r="Y2147" s="14">
        <v>88</v>
      </c>
      <c r="AD2147" s="14">
        <f t="shared" si="9"/>
        <v>3.7950568181818185E-3</v>
      </c>
    </row>
    <row r="2148" spans="1:30" x14ac:dyDescent="0.2">
      <c r="A2148" t="s">
        <v>143</v>
      </c>
      <c r="B2148" t="s">
        <v>153</v>
      </c>
      <c r="C2148" s="132">
        <v>40093</v>
      </c>
      <c r="D2148" s="132">
        <v>40340</v>
      </c>
      <c r="E2148">
        <v>2010</v>
      </c>
      <c r="F2148">
        <v>2</v>
      </c>
      <c r="G2148">
        <v>3</v>
      </c>
      <c r="H2148">
        <v>15.005895656971154</v>
      </c>
      <c r="I2148" s="35">
        <v>2.4691000000000001</v>
      </c>
      <c r="J2148" s="14" t="s">
        <v>17</v>
      </c>
      <c r="K2148" s="14" t="s">
        <v>17</v>
      </c>
      <c r="L2148" s="176">
        <v>6.42</v>
      </c>
      <c r="M2148" s="14" t="s">
        <v>17</v>
      </c>
      <c r="N2148" s="176">
        <v>51.795749999999991</v>
      </c>
      <c r="O2148" s="178">
        <v>765.48</v>
      </c>
      <c r="P2148" s="176">
        <v>9.2329999999999995E-2</v>
      </c>
      <c r="Q2148" s="176">
        <v>0.81399999999999995</v>
      </c>
      <c r="R2148" s="14" t="s">
        <v>17</v>
      </c>
      <c r="S2148" s="14" t="s">
        <v>17</v>
      </c>
      <c r="X2148" s="14">
        <v>0.323965</v>
      </c>
      <c r="Y2148" s="14">
        <v>88</v>
      </c>
      <c r="AD2148" s="14">
        <f t="shared" si="9"/>
        <v>3.6814204545454546E-3</v>
      </c>
    </row>
    <row r="2149" spans="1:30" x14ac:dyDescent="0.2">
      <c r="A2149" t="s">
        <v>143</v>
      </c>
      <c r="B2149" t="s">
        <v>153</v>
      </c>
      <c r="C2149" s="132">
        <v>40093</v>
      </c>
      <c r="D2149" s="132">
        <v>40340</v>
      </c>
      <c r="E2149">
        <v>2010</v>
      </c>
      <c r="F2149">
        <v>2</v>
      </c>
      <c r="G2149">
        <v>4</v>
      </c>
      <c r="H2149">
        <v>23.579714074188459</v>
      </c>
      <c r="I2149" s="35">
        <v>2.6133000000000002</v>
      </c>
      <c r="J2149" s="14" t="s">
        <v>17</v>
      </c>
      <c r="K2149" s="14" t="s">
        <v>17</v>
      </c>
      <c r="L2149" s="176">
        <v>6.1549999999999994</v>
      </c>
      <c r="M2149" s="14" t="s">
        <v>17</v>
      </c>
      <c r="N2149" s="176">
        <v>41.831249999999997</v>
      </c>
      <c r="O2149" s="178">
        <v>717.30200000000002</v>
      </c>
      <c r="P2149" s="176">
        <v>9.0179999999999996E-2</v>
      </c>
      <c r="Q2149" s="176">
        <v>0.81200000000000006</v>
      </c>
      <c r="R2149" s="14" t="s">
        <v>17</v>
      </c>
      <c r="S2149" s="14" t="s">
        <v>17</v>
      </c>
      <c r="X2149" s="14">
        <v>0.46675999999999995</v>
      </c>
      <c r="Y2149" s="14">
        <v>88</v>
      </c>
      <c r="AD2149" s="14">
        <f t="shared" si="9"/>
        <v>5.3040909090909085E-3</v>
      </c>
    </row>
    <row r="2150" spans="1:30" x14ac:dyDescent="0.2">
      <c r="A2150" t="s">
        <v>143</v>
      </c>
      <c r="B2150" t="s">
        <v>153</v>
      </c>
      <c r="C2150" s="132">
        <v>40093</v>
      </c>
      <c r="D2150" s="132">
        <v>40340</v>
      </c>
      <c r="E2150">
        <v>2010</v>
      </c>
      <c r="F2150">
        <v>2</v>
      </c>
      <c r="G2150">
        <v>5</v>
      </c>
      <c r="H2150">
        <v>20.57623447846154</v>
      </c>
      <c r="I2150" s="35">
        <v>2.3788999999999998</v>
      </c>
      <c r="J2150" s="14" t="s">
        <v>17</v>
      </c>
      <c r="K2150" s="14" t="s">
        <v>17</v>
      </c>
      <c r="L2150" s="176">
        <v>6.1349999999999998</v>
      </c>
      <c r="M2150" s="14" t="s">
        <v>17</v>
      </c>
      <c r="N2150" s="176">
        <v>64.771499999999989</v>
      </c>
      <c r="O2150" s="178">
        <v>818.61500000000001</v>
      </c>
      <c r="P2150" s="176">
        <v>9.3600000000000003E-2</v>
      </c>
      <c r="Q2150" s="176">
        <v>0.86099999999999999</v>
      </c>
      <c r="R2150" s="14" t="s">
        <v>17</v>
      </c>
      <c r="S2150" s="14" t="s">
        <v>17</v>
      </c>
      <c r="X2150" s="14">
        <v>0.57363500000000001</v>
      </c>
      <c r="Y2150" s="14">
        <v>88</v>
      </c>
      <c r="AD2150" s="14">
        <f t="shared" si="9"/>
        <v>6.5185795454545453E-3</v>
      </c>
    </row>
    <row r="2151" spans="1:30" x14ac:dyDescent="0.2">
      <c r="A2151" t="s">
        <v>143</v>
      </c>
      <c r="B2151" t="s">
        <v>153</v>
      </c>
      <c r="C2151" s="132">
        <v>40093</v>
      </c>
      <c r="D2151" s="132">
        <v>40340</v>
      </c>
      <c r="E2151">
        <v>2010</v>
      </c>
      <c r="F2151">
        <v>2</v>
      </c>
      <c r="G2151">
        <v>6</v>
      </c>
      <c r="H2151">
        <v>30.727904834423075</v>
      </c>
      <c r="I2151" s="35">
        <v>2.4975999999999998</v>
      </c>
      <c r="J2151" s="14" t="s">
        <v>17</v>
      </c>
      <c r="K2151" s="14" t="s">
        <v>17</v>
      </c>
      <c r="L2151" s="176">
        <v>5.4450000000000003</v>
      </c>
      <c r="M2151" s="14" t="s">
        <v>17</v>
      </c>
      <c r="N2151" s="176">
        <v>74.462249999999997</v>
      </c>
      <c r="O2151" s="178">
        <v>926.01400000000001</v>
      </c>
      <c r="P2151" s="176">
        <v>0.1024</v>
      </c>
      <c r="Q2151" s="176">
        <v>0.88300000000000001</v>
      </c>
      <c r="R2151" s="14" t="s">
        <v>17</v>
      </c>
      <c r="S2151" s="14" t="s">
        <v>17</v>
      </c>
      <c r="X2151" s="14">
        <v>0.72598000000000007</v>
      </c>
      <c r="Y2151" s="14">
        <v>88</v>
      </c>
      <c r="AD2151" s="14">
        <f t="shared" si="9"/>
        <v>8.2497727272727289E-3</v>
      </c>
    </row>
    <row r="2152" spans="1:30" x14ac:dyDescent="0.2">
      <c r="A2152" t="s">
        <v>143</v>
      </c>
      <c r="B2152" t="s">
        <v>153</v>
      </c>
      <c r="C2152" s="132">
        <v>40093</v>
      </c>
      <c r="D2152" s="132">
        <v>40340</v>
      </c>
      <c r="E2152">
        <v>2010</v>
      </c>
      <c r="F2152">
        <v>2</v>
      </c>
      <c r="G2152">
        <v>7</v>
      </c>
      <c r="H2152">
        <v>29.949258584215382</v>
      </c>
      <c r="I2152" s="35">
        <v>2.5152999999999999</v>
      </c>
      <c r="J2152" s="14" t="s">
        <v>17</v>
      </c>
      <c r="K2152" s="14" t="s">
        <v>17</v>
      </c>
      <c r="L2152" s="176">
        <v>5.375</v>
      </c>
      <c r="M2152" s="14" t="s">
        <v>17</v>
      </c>
      <c r="N2152" s="176">
        <v>74.626499999999993</v>
      </c>
      <c r="O2152" s="178">
        <v>858.28099999999995</v>
      </c>
      <c r="P2152" s="176">
        <v>9.8150000000000001E-2</v>
      </c>
      <c r="Q2152" s="176">
        <v>0.89300000000000002</v>
      </c>
      <c r="R2152" s="14" t="s">
        <v>17</v>
      </c>
      <c r="S2152" s="14" t="s">
        <v>17</v>
      </c>
      <c r="X2152" s="14">
        <v>0.75021000000000004</v>
      </c>
      <c r="Y2152" s="14">
        <v>88</v>
      </c>
      <c r="AD2152" s="14">
        <f t="shared" si="9"/>
        <v>8.5251136363636362E-3</v>
      </c>
    </row>
    <row r="2153" spans="1:30" x14ac:dyDescent="0.2">
      <c r="A2153" t="s">
        <v>143</v>
      </c>
      <c r="B2153" t="s">
        <v>153</v>
      </c>
      <c r="C2153" s="132">
        <v>40093</v>
      </c>
      <c r="D2153" s="132">
        <v>40340</v>
      </c>
      <c r="E2153">
        <v>2010</v>
      </c>
      <c r="F2153">
        <v>2</v>
      </c>
      <c r="G2153">
        <v>8</v>
      </c>
      <c r="H2153">
        <v>28.614300286084621</v>
      </c>
      <c r="I2153" s="35">
        <v>2.7562000000000002</v>
      </c>
      <c r="J2153" s="14" t="s">
        <v>17</v>
      </c>
      <c r="K2153" s="14" t="s">
        <v>17</v>
      </c>
      <c r="L2153" s="14" t="s">
        <v>17</v>
      </c>
      <c r="M2153" s="14" t="s">
        <v>17</v>
      </c>
      <c r="N2153" s="14" t="s">
        <v>17</v>
      </c>
      <c r="O2153" s="14" t="s">
        <v>17</v>
      </c>
      <c r="P2153" s="14" t="s">
        <v>17</v>
      </c>
      <c r="Q2153" s="14" t="s">
        <v>17</v>
      </c>
      <c r="R2153" s="14" t="s">
        <v>17</v>
      </c>
      <c r="S2153" s="14" t="s">
        <v>17</v>
      </c>
      <c r="X2153" s="14" t="s">
        <v>17</v>
      </c>
      <c r="Y2153" s="14" t="s">
        <v>17</v>
      </c>
      <c r="AD2153" s="14" t="s">
        <v>17</v>
      </c>
    </row>
    <row r="2154" spans="1:30" x14ac:dyDescent="0.2">
      <c r="A2154" t="s">
        <v>143</v>
      </c>
      <c r="B2154" t="s">
        <v>153</v>
      </c>
      <c r="C2154" s="132">
        <v>40093</v>
      </c>
      <c r="D2154" s="132">
        <v>40340</v>
      </c>
      <c r="E2154">
        <v>2010</v>
      </c>
      <c r="F2154">
        <v>2</v>
      </c>
      <c r="G2154">
        <v>9</v>
      </c>
      <c r="H2154">
        <v>26.851812516692306</v>
      </c>
      <c r="I2154" s="35">
        <v>2.6551</v>
      </c>
      <c r="J2154" s="14" t="s">
        <v>17</v>
      </c>
      <c r="K2154" s="14" t="s">
        <v>17</v>
      </c>
      <c r="L2154" s="14" t="s">
        <v>17</v>
      </c>
      <c r="M2154" s="14" t="s">
        <v>17</v>
      </c>
      <c r="N2154" s="14" t="s">
        <v>17</v>
      </c>
      <c r="O2154" s="14" t="s">
        <v>17</v>
      </c>
      <c r="P2154" s="14" t="s">
        <v>17</v>
      </c>
      <c r="Q2154" s="14" t="s">
        <v>17</v>
      </c>
      <c r="R2154" s="14" t="s">
        <v>17</v>
      </c>
      <c r="S2154" s="14" t="s">
        <v>17</v>
      </c>
      <c r="X2154" s="14" t="s">
        <v>17</v>
      </c>
      <c r="Y2154" s="14" t="s">
        <v>17</v>
      </c>
      <c r="AD2154" s="14" t="s">
        <v>17</v>
      </c>
    </row>
    <row r="2155" spans="1:30" x14ac:dyDescent="0.2">
      <c r="A2155" t="s">
        <v>143</v>
      </c>
      <c r="B2155" t="s">
        <v>153</v>
      </c>
      <c r="C2155" s="132">
        <v>40093</v>
      </c>
      <c r="D2155" s="132">
        <v>40340</v>
      </c>
      <c r="E2155">
        <v>2010</v>
      </c>
      <c r="F2155">
        <v>2</v>
      </c>
      <c r="G2155">
        <v>10</v>
      </c>
      <c r="H2155">
        <v>24.469872772569236</v>
      </c>
      <c r="I2155" s="35">
        <v>2.5070000000000001</v>
      </c>
      <c r="J2155" s="14" t="s">
        <v>17</v>
      </c>
      <c r="K2155" s="14" t="s">
        <v>17</v>
      </c>
      <c r="L2155" s="14" t="s">
        <v>17</v>
      </c>
      <c r="M2155" s="14" t="s">
        <v>17</v>
      </c>
      <c r="N2155" s="14" t="s">
        <v>17</v>
      </c>
      <c r="O2155" s="14" t="s">
        <v>17</v>
      </c>
      <c r="P2155" s="14" t="s">
        <v>17</v>
      </c>
      <c r="Q2155" s="14" t="s">
        <v>17</v>
      </c>
      <c r="R2155" s="14" t="s">
        <v>17</v>
      </c>
      <c r="S2155" s="14" t="s">
        <v>17</v>
      </c>
      <c r="X2155" s="14" t="s">
        <v>17</v>
      </c>
      <c r="Y2155" s="14" t="s">
        <v>17</v>
      </c>
      <c r="AD2155" s="14" t="s">
        <v>17</v>
      </c>
    </row>
    <row r="2156" spans="1:30" x14ac:dyDescent="0.2">
      <c r="A2156" t="s">
        <v>143</v>
      </c>
      <c r="B2156" t="s">
        <v>153</v>
      </c>
      <c r="C2156" s="132">
        <v>40093</v>
      </c>
      <c r="D2156" s="132">
        <v>40340</v>
      </c>
      <c r="E2156">
        <v>2010</v>
      </c>
      <c r="F2156">
        <v>2</v>
      </c>
      <c r="G2156">
        <v>11</v>
      </c>
      <c r="H2156">
        <v>22.811483484900002</v>
      </c>
      <c r="I2156" s="35">
        <v>2.5234000000000001</v>
      </c>
      <c r="J2156" s="14" t="s">
        <v>17</v>
      </c>
      <c r="K2156" s="14" t="s">
        <v>17</v>
      </c>
      <c r="L2156" s="14" t="s">
        <v>17</v>
      </c>
      <c r="M2156" s="14" t="s">
        <v>17</v>
      </c>
      <c r="N2156" s="14" t="s">
        <v>17</v>
      </c>
      <c r="O2156" s="14" t="s">
        <v>17</v>
      </c>
      <c r="P2156" s="14" t="s">
        <v>17</v>
      </c>
      <c r="Q2156" s="14" t="s">
        <v>17</v>
      </c>
      <c r="R2156" s="14" t="s">
        <v>17</v>
      </c>
      <c r="S2156" s="14" t="s">
        <v>17</v>
      </c>
      <c r="X2156" s="14" t="s">
        <v>17</v>
      </c>
      <c r="Y2156" s="14" t="s">
        <v>17</v>
      </c>
      <c r="AD2156" s="14" t="s">
        <v>17</v>
      </c>
    </row>
    <row r="2157" spans="1:30" x14ac:dyDescent="0.2">
      <c r="A2157" t="s">
        <v>143</v>
      </c>
      <c r="B2157" t="s">
        <v>153</v>
      </c>
      <c r="C2157" s="132">
        <v>40093</v>
      </c>
      <c r="D2157" s="132">
        <v>40340</v>
      </c>
      <c r="E2157">
        <v>2010</v>
      </c>
      <c r="F2157">
        <v>2</v>
      </c>
      <c r="G2157">
        <v>12</v>
      </c>
      <c r="H2157">
        <v>26.283733631100006</v>
      </c>
      <c r="I2157" s="35">
        <v>2.4258000000000002</v>
      </c>
      <c r="J2157" s="14" t="s">
        <v>17</v>
      </c>
      <c r="K2157" s="14" t="s">
        <v>17</v>
      </c>
      <c r="L2157" s="14" t="s">
        <v>17</v>
      </c>
      <c r="M2157" s="14" t="s">
        <v>17</v>
      </c>
      <c r="N2157" s="14" t="s">
        <v>17</v>
      </c>
      <c r="O2157" s="14" t="s">
        <v>17</v>
      </c>
      <c r="P2157" s="14" t="s">
        <v>17</v>
      </c>
      <c r="Q2157" s="14" t="s">
        <v>17</v>
      </c>
      <c r="R2157" s="14" t="s">
        <v>17</v>
      </c>
      <c r="S2157" s="14" t="s">
        <v>17</v>
      </c>
      <c r="X2157" s="14" t="s">
        <v>17</v>
      </c>
      <c r="Y2157" s="14" t="s">
        <v>17</v>
      </c>
      <c r="AD2157" s="14" t="s">
        <v>17</v>
      </c>
    </row>
    <row r="2158" spans="1:30" x14ac:dyDescent="0.2">
      <c r="A2158" t="s">
        <v>143</v>
      </c>
      <c r="B2158" t="s">
        <v>153</v>
      </c>
      <c r="C2158" s="132">
        <v>40093</v>
      </c>
      <c r="D2158" s="132">
        <v>40340</v>
      </c>
      <c r="E2158">
        <v>2010</v>
      </c>
      <c r="F2158">
        <v>2</v>
      </c>
      <c r="G2158">
        <v>13</v>
      </c>
      <c r="H2158">
        <v>31.290660947699998</v>
      </c>
      <c r="I2158" s="35">
        <v>2.4022999999999999</v>
      </c>
      <c r="J2158" s="14" t="s">
        <v>17</v>
      </c>
      <c r="K2158" s="14" t="s">
        <v>17</v>
      </c>
      <c r="L2158" s="14" t="s">
        <v>17</v>
      </c>
      <c r="M2158" s="14" t="s">
        <v>17</v>
      </c>
      <c r="N2158" s="14" t="s">
        <v>17</v>
      </c>
      <c r="O2158" s="14" t="s">
        <v>17</v>
      </c>
      <c r="P2158" s="14" t="s">
        <v>17</v>
      </c>
      <c r="Q2158" s="14" t="s">
        <v>17</v>
      </c>
      <c r="R2158" s="14" t="s">
        <v>17</v>
      </c>
      <c r="S2158" s="14" t="s">
        <v>17</v>
      </c>
      <c r="X2158" s="14" t="s">
        <v>17</v>
      </c>
      <c r="Y2158" s="14" t="s">
        <v>17</v>
      </c>
      <c r="AD2158" s="14" t="s">
        <v>17</v>
      </c>
    </row>
    <row r="2159" spans="1:30" x14ac:dyDescent="0.2">
      <c r="A2159" t="s">
        <v>143</v>
      </c>
      <c r="B2159" t="s">
        <v>153</v>
      </c>
      <c r="C2159" s="132">
        <v>40093</v>
      </c>
      <c r="D2159" s="132">
        <v>40340</v>
      </c>
      <c r="E2159">
        <v>2010</v>
      </c>
      <c r="F2159">
        <v>2</v>
      </c>
      <c r="G2159">
        <v>14</v>
      </c>
      <c r="H2159">
        <v>27.25172680344231</v>
      </c>
      <c r="I2159" s="35">
        <v>2.7111999999999998</v>
      </c>
      <c r="J2159" s="14" t="s">
        <v>17</v>
      </c>
      <c r="K2159" s="14" t="s">
        <v>17</v>
      </c>
      <c r="L2159" s="14" t="s">
        <v>17</v>
      </c>
      <c r="M2159" s="14" t="s">
        <v>17</v>
      </c>
      <c r="N2159" s="14" t="s">
        <v>17</v>
      </c>
      <c r="O2159" s="14" t="s">
        <v>17</v>
      </c>
      <c r="P2159" s="14" t="s">
        <v>17</v>
      </c>
      <c r="Q2159" s="14" t="s">
        <v>17</v>
      </c>
      <c r="R2159" s="14" t="s">
        <v>17</v>
      </c>
      <c r="S2159" s="14" t="s">
        <v>17</v>
      </c>
      <c r="X2159" s="14" t="s">
        <v>17</v>
      </c>
      <c r="Y2159" s="14" t="s">
        <v>17</v>
      </c>
      <c r="AD2159" s="14" t="s">
        <v>17</v>
      </c>
    </row>
    <row r="2160" spans="1:30" x14ac:dyDescent="0.2">
      <c r="A2160" t="s">
        <v>143</v>
      </c>
      <c r="B2160" t="s">
        <v>153</v>
      </c>
      <c r="C2160" s="132">
        <v>40093</v>
      </c>
      <c r="D2160" s="132">
        <v>40340</v>
      </c>
      <c r="E2160">
        <v>2010</v>
      </c>
      <c r="F2160">
        <v>3</v>
      </c>
      <c r="G2160">
        <v>1</v>
      </c>
      <c r="H2160">
        <v>18.513363901915383</v>
      </c>
      <c r="I2160" s="35">
        <v>2.4739</v>
      </c>
      <c r="J2160" s="14" t="s">
        <v>17</v>
      </c>
      <c r="K2160" s="14" t="s">
        <v>17</v>
      </c>
      <c r="L2160" s="176">
        <v>6.27</v>
      </c>
      <c r="M2160" s="14" t="s">
        <v>17</v>
      </c>
      <c r="N2160" s="176">
        <v>30.114750000000001</v>
      </c>
      <c r="O2160" s="178">
        <v>619.83900000000006</v>
      </c>
      <c r="P2160" s="176">
        <v>8.1809999999999994E-2</v>
      </c>
      <c r="Q2160" s="176">
        <v>0.75</v>
      </c>
      <c r="R2160" s="14" t="s">
        <v>17</v>
      </c>
      <c r="S2160" s="14" t="s">
        <v>17</v>
      </c>
      <c r="X2160" s="14">
        <v>0.36150500000000002</v>
      </c>
      <c r="Y2160" s="14">
        <v>88</v>
      </c>
      <c r="AD2160" s="14">
        <f t="shared" ref="AD2160:AD2180" si="10">X2160/Y2160</f>
        <v>4.108011363636364E-3</v>
      </c>
    </row>
    <row r="2161" spans="1:30" x14ac:dyDescent="0.2">
      <c r="A2161" t="s">
        <v>143</v>
      </c>
      <c r="B2161" t="s">
        <v>153</v>
      </c>
      <c r="C2161" s="132">
        <v>40093</v>
      </c>
      <c r="D2161" s="132">
        <v>40340</v>
      </c>
      <c r="E2161">
        <v>2010</v>
      </c>
      <c r="F2161">
        <v>3</v>
      </c>
      <c r="G2161">
        <v>2</v>
      </c>
      <c r="H2161">
        <v>15.187565658946152</v>
      </c>
      <c r="I2161" s="35">
        <v>2.3435000000000001</v>
      </c>
      <c r="J2161" s="14" t="s">
        <v>17</v>
      </c>
      <c r="K2161" s="14" t="s">
        <v>17</v>
      </c>
      <c r="L2161" s="176">
        <v>6.2649999999999997</v>
      </c>
      <c r="M2161" s="14" t="s">
        <v>17</v>
      </c>
      <c r="N2161" s="176">
        <v>101.252</v>
      </c>
      <c r="O2161" s="178">
        <v>950.72299999999996</v>
      </c>
      <c r="P2161" s="176">
        <v>8.7599999999999997E-2</v>
      </c>
      <c r="Q2161" s="176">
        <v>0.876</v>
      </c>
      <c r="R2161" s="14" t="s">
        <v>17</v>
      </c>
      <c r="S2161" s="14" t="s">
        <v>17</v>
      </c>
      <c r="X2161" s="14">
        <v>0.35816999999999999</v>
      </c>
      <c r="Y2161" s="14">
        <v>88</v>
      </c>
      <c r="AD2161" s="14">
        <f t="shared" si="10"/>
        <v>4.0701136363636365E-3</v>
      </c>
    </row>
    <row r="2162" spans="1:30" x14ac:dyDescent="0.2">
      <c r="A2162" t="s">
        <v>143</v>
      </c>
      <c r="B2162" t="s">
        <v>153</v>
      </c>
      <c r="C2162" s="132">
        <v>40093</v>
      </c>
      <c r="D2162" s="132">
        <v>40340</v>
      </c>
      <c r="E2162">
        <v>2010</v>
      </c>
      <c r="F2162">
        <v>3</v>
      </c>
      <c r="G2162">
        <v>3</v>
      </c>
      <c r="H2162">
        <v>14.669808089538463</v>
      </c>
      <c r="I2162" s="35">
        <v>2.2968999999999999</v>
      </c>
      <c r="J2162" s="14" t="s">
        <v>17</v>
      </c>
      <c r="K2162" s="14" t="s">
        <v>17</v>
      </c>
      <c r="L2162" s="176">
        <v>5.7549999999999999</v>
      </c>
      <c r="M2162" s="14" t="s">
        <v>17</v>
      </c>
      <c r="N2162" s="176">
        <v>106.51599999999999</v>
      </c>
      <c r="O2162" s="178">
        <v>944.25</v>
      </c>
      <c r="P2162" s="176">
        <v>8.0339999999999995E-2</v>
      </c>
      <c r="Q2162" s="176">
        <v>0.82399999999999995</v>
      </c>
      <c r="R2162" s="14" t="s">
        <v>17</v>
      </c>
      <c r="S2162" s="14" t="s">
        <v>17</v>
      </c>
      <c r="X2162" s="14">
        <v>0.420765</v>
      </c>
      <c r="Y2162" s="14">
        <v>88</v>
      </c>
      <c r="AD2162" s="14">
        <f t="shared" si="10"/>
        <v>4.7814204545454549E-3</v>
      </c>
    </row>
    <row r="2163" spans="1:30" x14ac:dyDescent="0.2">
      <c r="A2163" t="s">
        <v>143</v>
      </c>
      <c r="B2163" t="s">
        <v>153</v>
      </c>
      <c r="C2163" s="132">
        <v>40093</v>
      </c>
      <c r="D2163" s="132">
        <v>40340</v>
      </c>
      <c r="E2163">
        <v>2010</v>
      </c>
      <c r="F2163">
        <v>3</v>
      </c>
      <c r="G2163">
        <v>4</v>
      </c>
      <c r="H2163">
        <v>22.22335254073846</v>
      </c>
      <c r="I2163" s="35">
        <v>2.3946000000000001</v>
      </c>
      <c r="J2163" s="14" t="s">
        <v>17</v>
      </c>
      <c r="K2163" s="14" t="s">
        <v>17</v>
      </c>
      <c r="L2163" s="176">
        <v>5.83</v>
      </c>
      <c r="M2163" s="14" t="s">
        <v>17</v>
      </c>
      <c r="N2163" s="176">
        <v>60.117749999999994</v>
      </c>
      <c r="O2163" s="178">
        <v>849.721</v>
      </c>
      <c r="P2163" s="176">
        <v>7.7520000000000006E-2</v>
      </c>
      <c r="Q2163" s="176">
        <v>0.78</v>
      </c>
      <c r="R2163" s="14" t="s">
        <v>17</v>
      </c>
      <c r="S2163" s="14" t="s">
        <v>17</v>
      </c>
      <c r="X2163" s="14">
        <v>0.5968</v>
      </c>
      <c r="Y2163" s="14">
        <v>88</v>
      </c>
      <c r="AD2163" s="14">
        <f t="shared" si="10"/>
        <v>6.7818181818181814E-3</v>
      </c>
    </row>
    <row r="2164" spans="1:30" x14ac:dyDescent="0.2">
      <c r="A2164" t="s">
        <v>143</v>
      </c>
      <c r="B2164" t="s">
        <v>153</v>
      </c>
      <c r="C2164" s="132">
        <v>40093</v>
      </c>
      <c r="D2164" s="132">
        <v>40340</v>
      </c>
      <c r="E2164">
        <v>2010</v>
      </c>
      <c r="F2164">
        <v>3</v>
      </c>
      <c r="G2164">
        <v>5</v>
      </c>
      <c r="H2164">
        <v>25.805882843653841</v>
      </c>
      <c r="I2164" s="35">
        <v>2.3235000000000001</v>
      </c>
      <c r="J2164" s="14" t="s">
        <v>17</v>
      </c>
      <c r="K2164" s="14" t="s">
        <v>17</v>
      </c>
      <c r="L2164" s="176">
        <v>5.7799999999999994</v>
      </c>
      <c r="M2164" s="14" t="s">
        <v>17</v>
      </c>
      <c r="N2164" s="176">
        <v>81.415500000000009</v>
      </c>
      <c r="O2164" s="178">
        <v>834.83699999999999</v>
      </c>
      <c r="P2164" s="176">
        <v>8.4640000000000007E-2</v>
      </c>
      <c r="Q2164" s="176">
        <v>0.92900000000000005</v>
      </c>
      <c r="R2164" s="14" t="s">
        <v>17</v>
      </c>
      <c r="S2164" s="14" t="s">
        <v>17</v>
      </c>
      <c r="X2164" s="14">
        <v>0.61754500000000001</v>
      </c>
      <c r="Y2164" s="14">
        <v>88</v>
      </c>
      <c r="AD2164" s="14">
        <f t="shared" si="10"/>
        <v>7.0175568181818186E-3</v>
      </c>
    </row>
    <row r="2165" spans="1:30" x14ac:dyDescent="0.2">
      <c r="A2165" t="s">
        <v>143</v>
      </c>
      <c r="B2165" t="s">
        <v>153</v>
      </c>
      <c r="C2165" s="132">
        <v>40093</v>
      </c>
      <c r="D2165" s="132">
        <v>40340</v>
      </c>
      <c r="E2165">
        <v>2010</v>
      </c>
      <c r="F2165">
        <v>3</v>
      </c>
      <c r="G2165">
        <v>6</v>
      </c>
      <c r="H2165">
        <v>26.959147041496156</v>
      </c>
      <c r="I2165" s="35">
        <v>2.4527000000000001</v>
      </c>
      <c r="J2165" s="14" t="s">
        <v>17</v>
      </c>
      <c r="K2165" s="14" t="s">
        <v>17</v>
      </c>
      <c r="L2165" s="176">
        <v>5.5749999999999993</v>
      </c>
      <c r="M2165" s="14" t="s">
        <v>17</v>
      </c>
      <c r="N2165" s="176">
        <v>62.08874999999999</v>
      </c>
      <c r="O2165" s="178">
        <v>831.31299999999999</v>
      </c>
      <c r="P2165" s="176">
        <v>7.8990000000000005E-2</v>
      </c>
      <c r="Q2165" s="176">
        <v>0.81799999999999995</v>
      </c>
      <c r="R2165" s="14" t="s">
        <v>17</v>
      </c>
      <c r="S2165" s="14" t="s">
        <v>17</v>
      </c>
      <c r="X2165" s="14">
        <v>0.64997499999999997</v>
      </c>
      <c r="Y2165" s="14">
        <v>88</v>
      </c>
      <c r="AD2165" s="14">
        <f t="shared" si="10"/>
        <v>7.3860795454545455E-3</v>
      </c>
    </row>
    <row r="2166" spans="1:30" x14ac:dyDescent="0.2">
      <c r="A2166" t="s">
        <v>143</v>
      </c>
      <c r="B2166" t="s">
        <v>153</v>
      </c>
      <c r="C2166" s="132">
        <v>40093</v>
      </c>
      <c r="D2166" s="132">
        <v>40340</v>
      </c>
      <c r="E2166">
        <v>2010</v>
      </c>
      <c r="F2166">
        <v>3</v>
      </c>
      <c r="G2166">
        <v>7</v>
      </c>
      <c r="H2166">
        <v>33.414722677176918</v>
      </c>
      <c r="I2166" s="35">
        <v>2.4815999999999998</v>
      </c>
      <c r="J2166" s="14" t="s">
        <v>17</v>
      </c>
      <c r="K2166" s="14" t="s">
        <v>17</v>
      </c>
      <c r="L2166" s="176">
        <v>5.4350000000000005</v>
      </c>
      <c r="M2166" s="14" t="s">
        <v>17</v>
      </c>
      <c r="N2166" s="176">
        <v>57.708749999999981</v>
      </c>
      <c r="O2166" s="178">
        <v>851.28899999999999</v>
      </c>
      <c r="P2166" s="176">
        <v>8.6910000000000001E-2</v>
      </c>
      <c r="Q2166" s="176">
        <v>0.84699999999999998</v>
      </c>
      <c r="R2166" s="14" t="s">
        <v>17</v>
      </c>
      <c r="S2166" s="14" t="s">
        <v>17</v>
      </c>
      <c r="X2166" s="14">
        <v>0.73050499999999996</v>
      </c>
      <c r="Y2166" s="14">
        <v>88</v>
      </c>
      <c r="AD2166" s="14">
        <f t="shared" si="10"/>
        <v>8.3011931818181822E-3</v>
      </c>
    </row>
    <row r="2167" spans="1:30" x14ac:dyDescent="0.2">
      <c r="A2167" t="s">
        <v>143</v>
      </c>
      <c r="B2167" t="s">
        <v>153</v>
      </c>
      <c r="C2167" s="132">
        <v>40093</v>
      </c>
      <c r="D2167" s="132">
        <v>40340</v>
      </c>
      <c r="E2167">
        <v>2010</v>
      </c>
      <c r="F2167">
        <v>3</v>
      </c>
      <c r="G2167">
        <v>8</v>
      </c>
      <c r="H2167">
        <v>28.351904571692309</v>
      </c>
      <c r="I2167" s="35">
        <v>2.4689999999999999</v>
      </c>
      <c r="J2167" s="14" t="s">
        <v>17</v>
      </c>
      <c r="K2167" s="14" t="s">
        <v>17</v>
      </c>
      <c r="L2167" s="14" t="s">
        <v>17</v>
      </c>
      <c r="M2167" s="14" t="s">
        <v>17</v>
      </c>
      <c r="N2167" s="14" t="s">
        <v>17</v>
      </c>
      <c r="O2167" s="14" t="s">
        <v>17</v>
      </c>
      <c r="P2167" s="14" t="s">
        <v>17</v>
      </c>
      <c r="Q2167" s="14" t="s">
        <v>17</v>
      </c>
      <c r="R2167" s="14" t="s">
        <v>17</v>
      </c>
      <c r="S2167" s="14" t="s">
        <v>17</v>
      </c>
      <c r="X2167" s="14" t="s">
        <v>17</v>
      </c>
      <c r="Y2167" s="14" t="s">
        <v>17</v>
      </c>
      <c r="AD2167" s="14" t="s">
        <v>17</v>
      </c>
    </row>
    <row r="2168" spans="1:30" x14ac:dyDescent="0.2">
      <c r="A2168" t="s">
        <v>143</v>
      </c>
      <c r="B2168" t="s">
        <v>153</v>
      </c>
      <c r="C2168" s="132">
        <v>40093</v>
      </c>
      <c r="D2168" s="132">
        <v>40340</v>
      </c>
      <c r="E2168">
        <v>2010</v>
      </c>
      <c r="F2168">
        <v>3</v>
      </c>
      <c r="G2168">
        <v>9</v>
      </c>
      <c r="H2168">
        <v>25.365834165565385</v>
      </c>
      <c r="I2168" s="35">
        <v>2.4590000000000001</v>
      </c>
      <c r="J2168" s="14" t="s">
        <v>17</v>
      </c>
      <c r="K2168" s="14" t="s">
        <v>17</v>
      </c>
      <c r="L2168" s="14" t="s">
        <v>17</v>
      </c>
      <c r="M2168" s="14" t="s">
        <v>17</v>
      </c>
      <c r="N2168" s="14" t="s">
        <v>17</v>
      </c>
      <c r="O2168" s="14" t="s">
        <v>17</v>
      </c>
      <c r="P2168" s="14" t="s">
        <v>17</v>
      </c>
      <c r="Q2168" s="14" t="s">
        <v>17</v>
      </c>
      <c r="R2168" s="14" t="s">
        <v>17</v>
      </c>
      <c r="S2168" s="14" t="s">
        <v>17</v>
      </c>
      <c r="X2168" s="14" t="s">
        <v>17</v>
      </c>
      <c r="Y2168" s="14" t="s">
        <v>17</v>
      </c>
      <c r="AD2168" s="14" t="s">
        <v>17</v>
      </c>
    </row>
    <row r="2169" spans="1:30" x14ac:dyDescent="0.2">
      <c r="A2169" t="s">
        <v>143</v>
      </c>
      <c r="B2169" t="s">
        <v>153</v>
      </c>
      <c r="C2169" s="132">
        <v>40093</v>
      </c>
      <c r="D2169" s="132">
        <v>40340</v>
      </c>
      <c r="E2169">
        <v>2010</v>
      </c>
      <c r="F2169">
        <v>3</v>
      </c>
      <c r="G2169">
        <v>10</v>
      </c>
      <c r="H2169">
        <v>24.20277996662308</v>
      </c>
      <c r="I2169" s="35">
        <v>2.3822999999999999</v>
      </c>
      <c r="J2169" s="14" t="s">
        <v>17</v>
      </c>
      <c r="K2169" s="14" t="s">
        <v>17</v>
      </c>
      <c r="L2169" s="14" t="s">
        <v>17</v>
      </c>
      <c r="M2169" s="14" t="s">
        <v>17</v>
      </c>
      <c r="N2169" s="14" t="s">
        <v>17</v>
      </c>
      <c r="O2169" s="14" t="s">
        <v>17</v>
      </c>
      <c r="P2169" s="14" t="s">
        <v>17</v>
      </c>
      <c r="Q2169" s="14" t="s">
        <v>17</v>
      </c>
      <c r="R2169" s="14" t="s">
        <v>17</v>
      </c>
      <c r="S2169" s="14" t="s">
        <v>17</v>
      </c>
      <c r="X2169" s="14" t="s">
        <v>17</v>
      </c>
      <c r="Y2169" s="14" t="s">
        <v>17</v>
      </c>
      <c r="AD2169" s="14" t="s">
        <v>17</v>
      </c>
    </row>
    <row r="2170" spans="1:30" x14ac:dyDescent="0.2">
      <c r="A2170" t="s">
        <v>143</v>
      </c>
      <c r="B2170" t="s">
        <v>153</v>
      </c>
      <c r="C2170" s="132">
        <v>40093</v>
      </c>
      <c r="D2170" s="132">
        <v>40340</v>
      </c>
      <c r="E2170">
        <v>2010</v>
      </c>
      <c r="F2170">
        <v>3</v>
      </c>
      <c r="G2170">
        <v>11</v>
      </c>
      <c r="H2170">
        <v>24.609064312800001</v>
      </c>
      <c r="I2170" s="35">
        <v>2.3209</v>
      </c>
      <c r="J2170" s="14" t="s">
        <v>17</v>
      </c>
      <c r="K2170" s="14" t="s">
        <v>17</v>
      </c>
      <c r="L2170" s="14" t="s">
        <v>17</v>
      </c>
      <c r="M2170" s="14" t="s">
        <v>17</v>
      </c>
      <c r="N2170" s="14" t="s">
        <v>17</v>
      </c>
      <c r="O2170" s="14" t="s">
        <v>17</v>
      </c>
      <c r="P2170" s="14" t="s">
        <v>17</v>
      </c>
      <c r="Q2170" s="14" t="s">
        <v>17</v>
      </c>
      <c r="R2170" s="14" t="s">
        <v>17</v>
      </c>
      <c r="S2170" s="14" t="s">
        <v>17</v>
      </c>
      <c r="X2170" s="14" t="s">
        <v>17</v>
      </c>
      <c r="Y2170" s="14" t="s">
        <v>17</v>
      </c>
      <c r="AD2170" s="14" t="s">
        <v>17</v>
      </c>
    </row>
    <row r="2171" spans="1:30" x14ac:dyDescent="0.2">
      <c r="A2171" t="s">
        <v>143</v>
      </c>
      <c r="B2171" t="s">
        <v>153</v>
      </c>
      <c r="C2171" s="132">
        <v>40093</v>
      </c>
      <c r="D2171" s="132">
        <v>40340</v>
      </c>
      <c r="E2171">
        <v>2010</v>
      </c>
      <c r="F2171">
        <v>3</v>
      </c>
      <c r="G2171">
        <v>12</v>
      </c>
      <c r="H2171">
        <v>25.342283673553847</v>
      </c>
      <c r="I2171" s="35">
        <v>2.3292000000000002</v>
      </c>
      <c r="J2171" s="14" t="s">
        <v>17</v>
      </c>
      <c r="K2171" s="14" t="s">
        <v>17</v>
      </c>
      <c r="L2171" s="14" t="s">
        <v>17</v>
      </c>
      <c r="M2171" s="14" t="s">
        <v>17</v>
      </c>
      <c r="N2171" s="14" t="s">
        <v>17</v>
      </c>
      <c r="O2171" s="14" t="s">
        <v>17</v>
      </c>
      <c r="P2171" s="14" t="s">
        <v>17</v>
      </c>
      <c r="Q2171" s="14" t="s">
        <v>17</v>
      </c>
      <c r="R2171" s="14" t="s">
        <v>17</v>
      </c>
      <c r="S2171" s="14" t="s">
        <v>17</v>
      </c>
      <c r="X2171" s="14" t="s">
        <v>17</v>
      </c>
      <c r="Y2171" s="14" t="s">
        <v>17</v>
      </c>
      <c r="AD2171" s="14" t="s">
        <v>17</v>
      </c>
    </row>
    <row r="2172" spans="1:30" x14ac:dyDescent="0.2">
      <c r="A2172" t="s">
        <v>143</v>
      </c>
      <c r="B2172" t="s">
        <v>153</v>
      </c>
      <c r="C2172" s="132">
        <v>40093</v>
      </c>
      <c r="D2172" s="132">
        <v>40340</v>
      </c>
      <c r="E2172">
        <v>2010</v>
      </c>
      <c r="F2172">
        <v>3</v>
      </c>
      <c r="G2172">
        <v>13</v>
      </c>
      <c r="H2172">
        <v>31.834747559111534</v>
      </c>
      <c r="I2172" s="35">
        <v>2.5202</v>
      </c>
      <c r="J2172" s="14" t="s">
        <v>17</v>
      </c>
      <c r="K2172" s="14" t="s">
        <v>17</v>
      </c>
      <c r="L2172" s="14" t="s">
        <v>17</v>
      </c>
      <c r="M2172" s="14" t="s">
        <v>17</v>
      </c>
      <c r="N2172" s="14" t="s">
        <v>17</v>
      </c>
      <c r="O2172" s="14" t="s">
        <v>17</v>
      </c>
      <c r="P2172" s="14" t="s">
        <v>17</v>
      </c>
      <c r="Q2172" s="14" t="s">
        <v>17</v>
      </c>
      <c r="R2172" s="14" t="s">
        <v>17</v>
      </c>
      <c r="S2172" s="14" t="s">
        <v>17</v>
      </c>
      <c r="X2172" s="14" t="s">
        <v>17</v>
      </c>
      <c r="Y2172" s="14" t="s">
        <v>17</v>
      </c>
      <c r="AD2172" s="14" t="s">
        <v>17</v>
      </c>
    </row>
    <row r="2173" spans="1:30" x14ac:dyDescent="0.2">
      <c r="A2173" t="s">
        <v>143</v>
      </c>
      <c r="B2173" t="s">
        <v>153</v>
      </c>
      <c r="C2173" s="132">
        <v>40093</v>
      </c>
      <c r="D2173" s="132">
        <v>40340</v>
      </c>
      <c r="E2173">
        <v>2010</v>
      </c>
      <c r="F2173">
        <v>3</v>
      </c>
      <c r="G2173">
        <v>14</v>
      </c>
      <c r="H2173">
        <v>26.883445281888459</v>
      </c>
      <c r="I2173" s="35">
        <v>2.5303</v>
      </c>
      <c r="J2173" s="14" t="s">
        <v>17</v>
      </c>
      <c r="K2173" s="14" t="s">
        <v>17</v>
      </c>
      <c r="L2173" s="14" t="s">
        <v>17</v>
      </c>
      <c r="M2173" s="14" t="s">
        <v>17</v>
      </c>
      <c r="N2173" s="14" t="s">
        <v>17</v>
      </c>
      <c r="O2173" s="14" t="s">
        <v>17</v>
      </c>
      <c r="P2173" s="14" t="s">
        <v>17</v>
      </c>
      <c r="Q2173" s="14" t="s">
        <v>17</v>
      </c>
      <c r="R2173" s="14" t="s">
        <v>17</v>
      </c>
      <c r="S2173" s="14" t="s">
        <v>17</v>
      </c>
      <c r="X2173" s="14" t="s">
        <v>17</v>
      </c>
      <c r="Y2173" s="14" t="s">
        <v>17</v>
      </c>
      <c r="AD2173" s="14" t="s">
        <v>17</v>
      </c>
    </row>
    <row r="2174" spans="1:30" x14ac:dyDescent="0.2">
      <c r="A2174" t="s">
        <v>143</v>
      </c>
      <c r="B2174" t="s">
        <v>153</v>
      </c>
      <c r="C2174" s="132">
        <v>40093</v>
      </c>
      <c r="D2174" s="132">
        <v>40340</v>
      </c>
      <c r="E2174">
        <v>2010</v>
      </c>
      <c r="F2174">
        <v>4</v>
      </c>
      <c r="G2174">
        <v>1</v>
      </c>
      <c r="H2174">
        <v>14.079101543099998</v>
      </c>
      <c r="I2174" s="35">
        <v>2.4521000000000002</v>
      </c>
      <c r="J2174" s="14" t="s">
        <v>17</v>
      </c>
      <c r="K2174" s="14" t="s">
        <v>17</v>
      </c>
      <c r="L2174" s="176">
        <v>6.375</v>
      </c>
      <c r="M2174" s="14" t="s">
        <v>17</v>
      </c>
      <c r="N2174" s="176">
        <v>25.625249999999994</v>
      </c>
      <c r="O2174" s="178">
        <v>562.4</v>
      </c>
      <c r="P2174" s="176">
        <v>7.2840000000000002E-2</v>
      </c>
      <c r="Q2174" s="176">
        <v>0.75600000000000001</v>
      </c>
      <c r="R2174" s="14" t="s">
        <v>17</v>
      </c>
      <c r="S2174" s="14" t="s">
        <v>17</v>
      </c>
      <c r="X2174" s="14">
        <v>0.40029000000000003</v>
      </c>
      <c r="Y2174" s="14">
        <v>88</v>
      </c>
      <c r="AD2174" s="14">
        <f t="shared" si="10"/>
        <v>4.5487500000000007E-3</v>
      </c>
    </row>
    <row r="2175" spans="1:30" x14ac:dyDescent="0.2">
      <c r="A2175" t="s">
        <v>143</v>
      </c>
      <c r="B2175" t="s">
        <v>153</v>
      </c>
      <c r="C2175" s="132">
        <v>40093</v>
      </c>
      <c r="D2175" s="132">
        <v>40340</v>
      </c>
      <c r="E2175">
        <v>2010</v>
      </c>
      <c r="F2175">
        <v>4</v>
      </c>
      <c r="G2175">
        <v>2</v>
      </c>
      <c r="H2175">
        <v>14.948307801899999</v>
      </c>
      <c r="I2175" s="35">
        <v>2.2239</v>
      </c>
      <c r="J2175" s="14" t="s">
        <v>17</v>
      </c>
      <c r="K2175" s="14" t="s">
        <v>17</v>
      </c>
      <c r="L2175" s="176">
        <v>6.32</v>
      </c>
      <c r="M2175" s="14" t="s">
        <v>17</v>
      </c>
      <c r="N2175" s="176">
        <v>111.77999999999999</v>
      </c>
      <c r="O2175" s="178">
        <v>1015.23</v>
      </c>
      <c r="P2175" s="176">
        <v>8.0780000000000005E-2</v>
      </c>
      <c r="Q2175" s="176">
        <v>0.85899999999999999</v>
      </c>
      <c r="R2175" s="14" t="s">
        <v>17</v>
      </c>
      <c r="S2175" s="14" t="s">
        <v>17</v>
      </c>
      <c r="X2175" s="14">
        <v>0.379855</v>
      </c>
      <c r="Y2175" s="14">
        <v>88</v>
      </c>
      <c r="AD2175" s="14">
        <f t="shared" si="10"/>
        <v>4.3165340909090905E-3</v>
      </c>
    </row>
    <row r="2176" spans="1:30" x14ac:dyDescent="0.2">
      <c r="A2176" t="s">
        <v>143</v>
      </c>
      <c r="B2176" t="s">
        <v>153</v>
      </c>
      <c r="C2176" s="132">
        <v>40093</v>
      </c>
      <c r="D2176" s="132">
        <v>40340</v>
      </c>
      <c r="E2176">
        <v>2010</v>
      </c>
      <c r="F2176">
        <v>4</v>
      </c>
      <c r="G2176">
        <v>3</v>
      </c>
      <c r="H2176">
        <v>18.421171298030767</v>
      </c>
      <c r="I2176" s="35">
        <v>2.3506999999999998</v>
      </c>
      <c r="J2176" s="14" t="s">
        <v>17</v>
      </c>
      <c r="K2176" s="14" t="s">
        <v>17</v>
      </c>
      <c r="L2176" s="176">
        <v>6.0250000000000004</v>
      </c>
      <c r="M2176" s="14" t="s">
        <v>17</v>
      </c>
      <c r="N2176" s="176">
        <v>65.373749999999987</v>
      </c>
      <c r="O2176" s="178">
        <v>826.33100000000002</v>
      </c>
      <c r="P2176" s="176">
        <v>7.5600000000000001E-2</v>
      </c>
      <c r="Q2176" s="176">
        <v>0.80600000000000005</v>
      </c>
      <c r="R2176" s="14" t="s">
        <v>17</v>
      </c>
      <c r="S2176" s="14" t="s">
        <v>17</v>
      </c>
      <c r="X2176" s="14">
        <v>0.4088</v>
      </c>
      <c r="Y2176" s="14">
        <v>88</v>
      </c>
      <c r="AD2176" s="14">
        <f t="shared" si="10"/>
        <v>4.6454545454545455E-3</v>
      </c>
    </row>
    <row r="2177" spans="1:31" x14ac:dyDescent="0.2">
      <c r="A2177" t="s">
        <v>143</v>
      </c>
      <c r="B2177" t="s">
        <v>153</v>
      </c>
      <c r="C2177" s="132">
        <v>40093</v>
      </c>
      <c r="D2177" s="132">
        <v>40340</v>
      </c>
      <c r="E2177">
        <v>2010</v>
      </c>
      <c r="F2177">
        <v>4</v>
      </c>
      <c r="G2177">
        <v>4</v>
      </c>
      <c r="H2177">
        <v>22.396749652644235</v>
      </c>
      <c r="I2177" s="35">
        <v>2.4018000000000002</v>
      </c>
      <c r="J2177" s="14" t="s">
        <v>17</v>
      </c>
      <c r="K2177" s="14" t="s">
        <v>17</v>
      </c>
      <c r="L2177" s="176">
        <v>6.24</v>
      </c>
      <c r="M2177" s="14" t="s">
        <v>17</v>
      </c>
      <c r="N2177" s="176">
        <v>55.463999999999992</v>
      </c>
      <c r="O2177" s="178">
        <v>887.702</v>
      </c>
      <c r="P2177" s="176">
        <v>8.652E-2</v>
      </c>
      <c r="Q2177" s="176">
        <v>0.80200000000000005</v>
      </c>
      <c r="R2177" s="14" t="s">
        <v>17</v>
      </c>
      <c r="S2177" s="14" t="s">
        <v>17</v>
      </c>
      <c r="X2177" s="14">
        <v>0.60541</v>
      </c>
      <c r="Y2177" s="14">
        <v>88</v>
      </c>
      <c r="AD2177" s="14">
        <f t="shared" si="10"/>
        <v>6.8796590909090908E-3</v>
      </c>
    </row>
    <row r="2178" spans="1:31" x14ac:dyDescent="0.2">
      <c r="A2178" t="s">
        <v>143</v>
      </c>
      <c r="B2178" t="s">
        <v>153</v>
      </c>
      <c r="C2178" s="132">
        <v>40093</v>
      </c>
      <c r="D2178" s="132">
        <v>40340</v>
      </c>
      <c r="E2178">
        <v>2010</v>
      </c>
      <c r="F2178">
        <v>4</v>
      </c>
      <c r="G2178">
        <v>5</v>
      </c>
      <c r="H2178">
        <v>24.457684349492304</v>
      </c>
      <c r="I2178" s="35">
        <v>1.9459</v>
      </c>
      <c r="J2178" s="14" t="s">
        <v>17</v>
      </c>
      <c r="K2178" s="14" t="s">
        <v>17</v>
      </c>
      <c r="L2178" s="176">
        <v>5.7649999999999997</v>
      </c>
      <c r="M2178" s="14" t="s">
        <v>17</v>
      </c>
      <c r="N2178" s="176">
        <v>60.391499999999994</v>
      </c>
      <c r="O2178" s="178">
        <v>934.50099999999998</v>
      </c>
      <c r="P2178" s="176">
        <v>7.8979999999999995E-2</v>
      </c>
      <c r="Q2178" s="176">
        <v>0.83499999999999996</v>
      </c>
      <c r="R2178" s="14" t="s">
        <v>17</v>
      </c>
      <c r="S2178" s="14" t="s">
        <v>17</v>
      </c>
      <c r="X2178" s="14">
        <v>0.60311999999999999</v>
      </c>
      <c r="Y2178" s="14">
        <v>88</v>
      </c>
      <c r="AD2178" s="14">
        <f t="shared" si="10"/>
        <v>6.8536363636363638E-3</v>
      </c>
    </row>
    <row r="2179" spans="1:31" x14ac:dyDescent="0.2">
      <c r="A2179" t="s">
        <v>143</v>
      </c>
      <c r="B2179" t="s">
        <v>153</v>
      </c>
      <c r="C2179" s="132">
        <v>40093</v>
      </c>
      <c r="D2179" s="132">
        <v>40340</v>
      </c>
      <c r="E2179">
        <v>2010</v>
      </c>
      <c r="F2179">
        <v>4</v>
      </c>
      <c r="G2179">
        <v>6</v>
      </c>
      <c r="H2179">
        <v>31.074835865953844</v>
      </c>
      <c r="I2179" s="35">
        <v>2.1614</v>
      </c>
      <c r="J2179" s="14" t="s">
        <v>17</v>
      </c>
      <c r="K2179" s="14" t="s">
        <v>17</v>
      </c>
      <c r="L2179" s="176">
        <v>5.62</v>
      </c>
      <c r="M2179" s="14" t="s">
        <v>17</v>
      </c>
      <c r="N2179" s="176">
        <v>80.430000000000007</v>
      </c>
      <c r="O2179" s="178">
        <v>958.58600000000001</v>
      </c>
      <c r="P2179" s="176">
        <v>7.9009999999999997E-2</v>
      </c>
      <c r="Q2179" s="176">
        <v>0.78300000000000003</v>
      </c>
      <c r="R2179" s="14" t="s">
        <v>17</v>
      </c>
      <c r="S2179" s="14" t="s">
        <v>17</v>
      </c>
      <c r="X2179" s="14">
        <v>0.72387500000000005</v>
      </c>
      <c r="Y2179" s="14">
        <v>88</v>
      </c>
      <c r="AD2179" s="14">
        <f t="shared" si="10"/>
        <v>8.2258522727272736E-3</v>
      </c>
    </row>
    <row r="2180" spans="1:31" x14ac:dyDescent="0.2">
      <c r="A2180" t="s">
        <v>143</v>
      </c>
      <c r="B2180" t="s">
        <v>153</v>
      </c>
      <c r="C2180" s="132">
        <v>40093</v>
      </c>
      <c r="D2180" s="132">
        <v>40340</v>
      </c>
      <c r="E2180">
        <v>2010</v>
      </c>
      <c r="F2180">
        <v>4</v>
      </c>
      <c r="G2180">
        <v>7</v>
      </c>
      <c r="H2180">
        <v>30.808699503576921</v>
      </c>
      <c r="I2180" s="35">
        <v>2.6646000000000001</v>
      </c>
      <c r="J2180" s="14" t="s">
        <v>17</v>
      </c>
      <c r="K2180" s="14" t="s">
        <v>17</v>
      </c>
      <c r="L2180" s="176">
        <v>5.6550000000000002</v>
      </c>
      <c r="M2180" s="14" t="s">
        <v>17</v>
      </c>
      <c r="N2180" s="176">
        <v>84.536250000000024</v>
      </c>
      <c r="O2180" s="178">
        <v>1046.58</v>
      </c>
      <c r="P2180" s="176">
        <v>9.1889999999999999E-2</v>
      </c>
      <c r="Q2180" s="176">
        <v>0.92</v>
      </c>
      <c r="R2180" s="14" t="s">
        <v>17</v>
      </c>
      <c r="S2180" s="14" t="s">
        <v>17</v>
      </c>
      <c r="X2180" s="14">
        <v>0.75976500000000002</v>
      </c>
      <c r="Y2180" s="14">
        <v>88</v>
      </c>
      <c r="AD2180" s="14">
        <f t="shared" si="10"/>
        <v>8.6336931818181816E-3</v>
      </c>
    </row>
    <row r="2181" spans="1:31" x14ac:dyDescent="0.2">
      <c r="A2181" t="s">
        <v>143</v>
      </c>
      <c r="B2181" t="s">
        <v>153</v>
      </c>
      <c r="C2181" s="132">
        <v>40093</v>
      </c>
      <c r="D2181" s="132">
        <v>40340</v>
      </c>
      <c r="E2181">
        <v>2010</v>
      </c>
      <c r="F2181">
        <v>4</v>
      </c>
      <c r="G2181">
        <v>8</v>
      </c>
      <c r="H2181">
        <v>24.173378020021158</v>
      </c>
      <c r="I2181" s="35">
        <v>2.3860999999999999</v>
      </c>
      <c r="J2181" s="14" t="s">
        <v>17</v>
      </c>
      <c r="K2181" s="14" t="s">
        <v>17</v>
      </c>
      <c r="L2181" s="14" t="s">
        <v>17</v>
      </c>
      <c r="M2181" s="14" t="s">
        <v>17</v>
      </c>
      <c r="N2181" s="14" t="s">
        <v>17</v>
      </c>
      <c r="O2181" s="14" t="s">
        <v>17</v>
      </c>
      <c r="P2181" s="14" t="s">
        <v>17</v>
      </c>
      <c r="Q2181" s="14" t="s">
        <v>17</v>
      </c>
      <c r="R2181" s="14" t="s">
        <v>17</v>
      </c>
      <c r="S2181" s="14" t="s">
        <v>17</v>
      </c>
      <c r="X2181" s="14" t="s">
        <v>17</v>
      </c>
      <c r="Y2181" s="14" t="s">
        <v>17</v>
      </c>
      <c r="AD2181" s="14" t="s">
        <v>17</v>
      </c>
    </row>
    <row r="2182" spans="1:31" x14ac:dyDescent="0.2">
      <c r="A2182" t="s">
        <v>143</v>
      </c>
      <c r="B2182" t="s">
        <v>153</v>
      </c>
      <c r="C2182" s="132">
        <v>40093</v>
      </c>
      <c r="D2182" s="132">
        <v>40340</v>
      </c>
      <c r="E2182">
        <v>2010</v>
      </c>
      <c r="F2182">
        <v>4</v>
      </c>
      <c r="G2182">
        <v>9</v>
      </c>
      <c r="H2182">
        <v>23.883008879907695</v>
      </c>
      <c r="I2182" s="35">
        <v>2.4538000000000002</v>
      </c>
      <c r="J2182" s="14" t="s">
        <v>17</v>
      </c>
      <c r="K2182" s="14" t="s">
        <v>17</v>
      </c>
      <c r="L2182" s="14" t="s">
        <v>17</v>
      </c>
      <c r="M2182" s="14" t="s">
        <v>17</v>
      </c>
      <c r="N2182" s="14" t="s">
        <v>17</v>
      </c>
      <c r="O2182" s="14" t="s">
        <v>17</v>
      </c>
      <c r="P2182" s="14" t="s">
        <v>17</v>
      </c>
      <c r="Q2182" s="14" t="s">
        <v>17</v>
      </c>
      <c r="R2182" s="14" t="s">
        <v>17</v>
      </c>
      <c r="S2182" s="14" t="s">
        <v>17</v>
      </c>
      <c r="X2182" s="14" t="s">
        <v>17</v>
      </c>
      <c r="Y2182" s="14" t="s">
        <v>17</v>
      </c>
      <c r="AD2182" s="14" t="s">
        <v>17</v>
      </c>
    </row>
    <row r="2183" spans="1:31" x14ac:dyDescent="0.2">
      <c r="A2183" t="s">
        <v>143</v>
      </c>
      <c r="B2183" t="s">
        <v>153</v>
      </c>
      <c r="C2183" s="132">
        <v>40093</v>
      </c>
      <c r="D2183" s="132">
        <v>40340</v>
      </c>
      <c r="E2183">
        <v>2010</v>
      </c>
      <c r="F2183">
        <v>4</v>
      </c>
      <c r="G2183">
        <v>10</v>
      </c>
      <c r="H2183">
        <v>28.00988369875385</v>
      </c>
      <c r="I2183" s="35">
        <v>2.3382000000000001</v>
      </c>
      <c r="J2183" s="14" t="s">
        <v>17</v>
      </c>
      <c r="K2183" s="14" t="s">
        <v>17</v>
      </c>
      <c r="L2183" s="14" t="s">
        <v>17</v>
      </c>
      <c r="M2183" s="14" t="s">
        <v>17</v>
      </c>
      <c r="N2183" s="14" t="s">
        <v>17</v>
      </c>
      <c r="O2183" s="14" t="s">
        <v>17</v>
      </c>
      <c r="P2183" s="14" t="s">
        <v>17</v>
      </c>
      <c r="Q2183" s="14" t="s">
        <v>17</v>
      </c>
      <c r="R2183" s="14" t="s">
        <v>17</v>
      </c>
      <c r="S2183" s="14" t="s">
        <v>17</v>
      </c>
      <c r="X2183" s="14" t="s">
        <v>17</v>
      </c>
      <c r="Y2183" s="14" t="s">
        <v>17</v>
      </c>
      <c r="AD2183" s="14" t="s">
        <v>17</v>
      </c>
    </row>
    <row r="2184" spans="1:31" x14ac:dyDescent="0.2">
      <c r="A2184" t="s">
        <v>143</v>
      </c>
      <c r="B2184" t="s">
        <v>153</v>
      </c>
      <c r="C2184" s="132">
        <v>40093</v>
      </c>
      <c r="D2184" s="132">
        <v>40340</v>
      </c>
      <c r="E2184">
        <v>2010</v>
      </c>
      <c r="F2184">
        <v>4</v>
      </c>
      <c r="G2184">
        <v>11</v>
      </c>
      <c r="H2184">
        <v>22.919730179140387</v>
      </c>
      <c r="I2184" s="35">
        <v>2.4413999999999998</v>
      </c>
      <c r="J2184" s="14" t="s">
        <v>17</v>
      </c>
      <c r="K2184" s="14" t="s">
        <v>17</v>
      </c>
      <c r="L2184" s="14" t="s">
        <v>17</v>
      </c>
      <c r="M2184" s="14" t="s">
        <v>17</v>
      </c>
      <c r="N2184" s="14" t="s">
        <v>17</v>
      </c>
      <c r="O2184" s="14" t="s">
        <v>17</v>
      </c>
      <c r="P2184" s="14" t="s">
        <v>17</v>
      </c>
      <c r="Q2184" s="14" t="s">
        <v>17</v>
      </c>
      <c r="R2184" s="14" t="s">
        <v>17</v>
      </c>
      <c r="S2184" s="14" t="s">
        <v>17</v>
      </c>
      <c r="X2184" s="14" t="s">
        <v>17</v>
      </c>
      <c r="Y2184" s="14" t="s">
        <v>17</v>
      </c>
      <c r="AD2184" s="14" t="s">
        <v>17</v>
      </c>
    </row>
    <row r="2185" spans="1:31" x14ac:dyDescent="0.2">
      <c r="A2185" t="s">
        <v>143</v>
      </c>
      <c r="B2185" t="s">
        <v>153</v>
      </c>
      <c r="C2185" s="132">
        <v>40093</v>
      </c>
      <c r="D2185" s="132">
        <v>40340</v>
      </c>
      <c r="E2185">
        <v>2010</v>
      </c>
      <c r="F2185">
        <v>4</v>
      </c>
      <c r="G2185">
        <v>12</v>
      </c>
      <c r="H2185">
        <v>24.617420180480774</v>
      </c>
      <c r="I2185" s="35">
        <v>2.4388000000000001</v>
      </c>
      <c r="J2185" s="14" t="s">
        <v>17</v>
      </c>
      <c r="K2185" s="14" t="s">
        <v>17</v>
      </c>
      <c r="L2185" s="14" t="s">
        <v>17</v>
      </c>
      <c r="M2185" s="14" t="s">
        <v>17</v>
      </c>
      <c r="N2185" s="14" t="s">
        <v>17</v>
      </c>
      <c r="O2185" s="14" t="s">
        <v>17</v>
      </c>
      <c r="P2185" s="14" t="s">
        <v>17</v>
      </c>
      <c r="Q2185" s="14" t="s">
        <v>17</v>
      </c>
      <c r="R2185" s="14" t="s">
        <v>17</v>
      </c>
      <c r="S2185" s="14" t="s">
        <v>17</v>
      </c>
      <c r="X2185" s="14" t="s">
        <v>17</v>
      </c>
      <c r="Y2185" s="14" t="s">
        <v>17</v>
      </c>
      <c r="AD2185" s="14" t="s">
        <v>17</v>
      </c>
    </row>
    <row r="2186" spans="1:31" x14ac:dyDescent="0.2">
      <c r="A2186" t="s">
        <v>143</v>
      </c>
      <c r="B2186" t="s">
        <v>153</v>
      </c>
      <c r="C2186" s="132">
        <v>40093</v>
      </c>
      <c r="D2186" s="132">
        <v>40340</v>
      </c>
      <c r="E2186">
        <v>2010</v>
      </c>
      <c r="F2186">
        <v>4</v>
      </c>
      <c r="G2186">
        <v>13</v>
      </c>
      <c r="H2186">
        <v>34.437120928269223</v>
      </c>
      <c r="I2186" s="35">
        <v>2.3904000000000001</v>
      </c>
      <c r="J2186" s="14" t="s">
        <v>17</v>
      </c>
      <c r="K2186" s="14" t="s">
        <v>17</v>
      </c>
      <c r="L2186" s="14" t="s">
        <v>17</v>
      </c>
      <c r="M2186" s="14" t="s">
        <v>17</v>
      </c>
      <c r="N2186" s="14" t="s">
        <v>17</v>
      </c>
      <c r="O2186" s="14" t="s">
        <v>17</v>
      </c>
      <c r="P2186" s="14" t="s">
        <v>17</v>
      </c>
      <c r="Q2186" s="14" t="s">
        <v>17</v>
      </c>
      <c r="R2186" s="14" t="s">
        <v>17</v>
      </c>
      <c r="S2186" s="14" t="s">
        <v>17</v>
      </c>
      <c r="X2186" s="14" t="s">
        <v>17</v>
      </c>
      <c r="Y2186" s="14" t="s">
        <v>17</v>
      </c>
      <c r="AD2186" s="14" t="s">
        <v>17</v>
      </c>
    </row>
    <row r="2187" spans="1:31" x14ac:dyDescent="0.2">
      <c r="A2187" t="s">
        <v>143</v>
      </c>
      <c r="B2187" t="s">
        <v>153</v>
      </c>
      <c r="C2187" s="132">
        <v>40093</v>
      </c>
      <c r="D2187" s="132">
        <v>40340</v>
      </c>
      <c r="E2187">
        <v>2010</v>
      </c>
      <c r="F2187">
        <v>4</v>
      </c>
      <c r="G2187">
        <v>14</v>
      </c>
      <c r="H2187">
        <v>22.610875435753844</v>
      </c>
      <c r="I2187" s="35">
        <v>2.2562000000000002</v>
      </c>
      <c r="J2187" s="14" t="s">
        <v>17</v>
      </c>
      <c r="K2187" s="14" t="s">
        <v>17</v>
      </c>
      <c r="L2187" s="14" t="s">
        <v>17</v>
      </c>
      <c r="M2187" s="14" t="s">
        <v>17</v>
      </c>
      <c r="N2187" s="14" t="s">
        <v>17</v>
      </c>
      <c r="O2187" s="14" t="s">
        <v>17</v>
      </c>
      <c r="P2187" s="14" t="s">
        <v>17</v>
      </c>
      <c r="Q2187" s="14" t="s">
        <v>17</v>
      </c>
      <c r="R2187" s="14" t="s">
        <v>17</v>
      </c>
      <c r="S2187" s="14" t="s">
        <v>17</v>
      </c>
      <c r="X2187" s="14" t="s">
        <v>17</v>
      </c>
      <c r="Y2187" s="14" t="s">
        <v>17</v>
      </c>
      <c r="AD2187" s="14" t="s">
        <v>17</v>
      </c>
    </row>
    <row r="2188" spans="1:31" s="161" customFormat="1" ht="15" x14ac:dyDescent="0.25">
      <c r="A2188" s="161" t="s">
        <v>143</v>
      </c>
      <c r="B2188" s="161" t="s">
        <v>153</v>
      </c>
      <c r="C2188" s="162">
        <v>40457</v>
      </c>
      <c r="D2188" s="162">
        <v>40700</v>
      </c>
      <c r="E2188" s="161">
        <v>2011</v>
      </c>
      <c r="F2188" s="161">
        <v>1</v>
      </c>
      <c r="G2188" s="161">
        <v>1</v>
      </c>
      <c r="H2188" s="163">
        <v>29.133418443715389</v>
      </c>
      <c r="I2188" s="161" t="s">
        <v>17</v>
      </c>
      <c r="J2188" s="160" t="s">
        <v>17</v>
      </c>
      <c r="K2188" s="160" t="s">
        <v>17</v>
      </c>
      <c r="L2188" s="179">
        <v>6.3249999999999993</v>
      </c>
      <c r="M2188" s="160" t="s">
        <v>17</v>
      </c>
      <c r="N2188" s="180">
        <v>51.880480000000006</v>
      </c>
      <c r="O2188" s="180">
        <v>639</v>
      </c>
      <c r="P2188" s="180">
        <v>7.3630000000000001E-2</v>
      </c>
      <c r="Q2188" s="180">
        <v>0.78500000000000003</v>
      </c>
      <c r="R2188" s="160" t="s">
        <v>17</v>
      </c>
      <c r="S2188" s="160" t="s">
        <v>17</v>
      </c>
      <c r="T2188" s="160"/>
      <c r="U2188" s="160"/>
      <c r="V2188" s="160"/>
      <c r="W2188" s="160"/>
      <c r="X2188" s="175">
        <v>0.45116500000000004</v>
      </c>
      <c r="Y2188" s="160">
        <v>89</v>
      </c>
      <c r="Z2188" s="160"/>
      <c r="AA2188" s="160"/>
      <c r="AB2188" s="160"/>
      <c r="AC2188" s="160"/>
      <c r="AD2188" s="14" t="s">
        <v>17</v>
      </c>
      <c r="AE2188" s="164" t="s">
        <v>211</v>
      </c>
    </row>
    <row r="2189" spans="1:31" s="161" customFormat="1" ht="15" x14ac:dyDescent="0.25">
      <c r="A2189" s="161" t="s">
        <v>143</v>
      </c>
      <c r="B2189" s="161" t="s">
        <v>153</v>
      </c>
      <c r="C2189" s="162">
        <v>40457</v>
      </c>
      <c r="D2189" s="162">
        <v>40700</v>
      </c>
      <c r="E2189" s="161">
        <v>2011</v>
      </c>
      <c r="F2189" s="161">
        <v>1</v>
      </c>
      <c r="G2189" s="161">
        <v>2</v>
      </c>
      <c r="H2189" s="163">
        <v>22.443896766288464</v>
      </c>
      <c r="I2189" s="161" t="s">
        <v>17</v>
      </c>
      <c r="J2189" s="160" t="s">
        <v>17</v>
      </c>
      <c r="K2189" s="160" t="s">
        <v>17</v>
      </c>
      <c r="L2189" s="179">
        <v>6.49</v>
      </c>
      <c r="M2189" s="160" t="s">
        <v>17</v>
      </c>
      <c r="N2189" s="180">
        <v>85.210470000000015</v>
      </c>
      <c r="O2189" s="180">
        <v>866</v>
      </c>
      <c r="P2189" s="180">
        <v>5.3429999999999998E-2</v>
      </c>
      <c r="Q2189" s="180">
        <v>0.73699999999999999</v>
      </c>
      <c r="R2189" s="160" t="s">
        <v>17</v>
      </c>
      <c r="S2189" s="160" t="s">
        <v>17</v>
      </c>
      <c r="T2189" s="160"/>
      <c r="U2189" s="160"/>
      <c r="V2189" s="160"/>
      <c r="W2189" s="160"/>
      <c r="X2189" s="175">
        <v>0.40397</v>
      </c>
      <c r="Y2189" s="160">
        <v>89</v>
      </c>
      <c r="Z2189" s="160"/>
      <c r="AA2189" s="160"/>
      <c r="AB2189" s="160"/>
      <c r="AC2189" s="160"/>
      <c r="AD2189" s="14" t="s">
        <v>17</v>
      </c>
      <c r="AE2189" s="164" t="s">
        <v>211</v>
      </c>
    </row>
    <row r="2190" spans="1:31" s="161" customFormat="1" ht="15" x14ac:dyDescent="0.25">
      <c r="A2190" s="161" t="s">
        <v>143</v>
      </c>
      <c r="B2190" s="161" t="s">
        <v>153</v>
      </c>
      <c r="C2190" s="162">
        <v>40457</v>
      </c>
      <c r="D2190" s="162">
        <v>40700</v>
      </c>
      <c r="E2190" s="161">
        <v>2011</v>
      </c>
      <c r="F2190" s="161">
        <v>1</v>
      </c>
      <c r="G2190" s="161">
        <v>3</v>
      </c>
      <c r="H2190" s="163">
        <v>37.073692872276922</v>
      </c>
      <c r="I2190" s="161" t="s">
        <v>17</v>
      </c>
      <c r="J2190" s="160" t="s">
        <v>17</v>
      </c>
      <c r="K2190" s="160" t="s">
        <v>17</v>
      </c>
      <c r="L2190" s="179">
        <v>6.29</v>
      </c>
      <c r="M2190" s="160" t="s">
        <v>17</v>
      </c>
      <c r="N2190" s="180">
        <v>118.15758000000001</v>
      </c>
      <c r="O2190" s="180">
        <v>886</v>
      </c>
      <c r="P2190" s="180">
        <v>9.1389999999999999E-2</v>
      </c>
      <c r="Q2190" s="180">
        <v>0.88800000000000001</v>
      </c>
      <c r="R2190" s="160" t="s">
        <v>17</v>
      </c>
      <c r="S2190" s="160" t="s">
        <v>17</v>
      </c>
      <c r="T2190" s="160"/>
      <c r="U2190" s="160"/>
      <c r="V2190" s="160"/>
      <c r="W2190" s="160"/>
      <c r="X2190" s="175">
        <v>0.53211999999999993</v>
      </c>
      <c r="Y2190" s="160">
        <v>89</v>
      </c>
      <c r="Z2190" s="160"/>
      <c r="AA2190" s="160"/>
      <c r="AB2190" s="160"/>
      <c r="AC2190" s="160"/>
      <c r="AD2190" s="14" t="s">
        <v>17</v>
      </c>
      <c r="AE2190" s="164" t="s">
        <v>211</v>
      </c>
    </row>
    <row r="2191" spans="1:31" s="161" customFormat="1" ht="15" x14ac:dyDescent="0.25">
      <c r="A2191" s="161" t="s">
        <v>143</v>
      </c>
      <c r="B2191" s="161" t="s">
        <v>153</v>
      </c>
      <c r="C2191" s="162">
        <v>40457</v>
      </c>
      <c r="D2191" s="162">
        <v>40700</v>
      </c>
      <c r="E2191" s="161">
        <v>2011</v>
      </c>
      <c r="F2191" s="161">
        <v>1</v>
      </c>
      <c r="G2191" s="161">
        <v>4</v>
      </c>
      <c r="H2191" s="163">
        <v>34.883346322211544</v>
      </c>
      <c r="I2191" s="161" t="s">
        <v>17</v>
      </c>
      <c r="J2191" s="160" t="s">
        <v>17</v>
      </c>
      <c r="K2191" s="160" t="s">
        <v>17</v>
      </c>
      <c r="L2191" s="179">
        <v>6.3149999999999995</v>
      </c>
      <c r="M2191" s="160" t="s">
        <v>17</v>
      </c>
      <c r="N2191" s="180">
        <v>93.981520000000017</v>
      </c>
      <c r="O2191" s="180">
        <v>781</v>
      </c>
      <c r="P2191" s="180">
        <v>6.3890000000000002E-2</v>
      </c>
      <c r="Q2191" s="180">
        <v>0.83399999999999996</v>
      </c>
      <c r="R2191" s="160" t="s">
        <v>17</v>
      </c>
      <c r="S2191" s="160" t="s">
        <v>17</v>
      </c>
      <c r="T2191" s="160"/>
      <c r="U2191" s="160"/>
      <c r="V2191" s="160"/>
      <c r="W2191" s="160"/>
      <c r="X2191" s="175">
        <v>0.52699999999999991</v>
      </c>
      <c r="Y2191" s="160">
        <v>89</v>
      </c>
      <c r="Z2191" s="160"/>
      <c r="AA2191" s="160"/>
      <c r="AB2191" s="160"/>
      <c r="AC2191" s="160"/>
      <c r="AD2191" s="14" t="s">
        <v>17</v>
      </c>
      <c r="AE2191" s="164" t="s">
        <v>211</v>
      </c>
    </row>
    <row r="2192" spans="1:31" s="161" customFormat="1" ht="15" x14ac:dyDescent="0.25">
      <c r="A2192" s="161" t="s">
        <v>143</v>
      </c>
      <c r="B2192" s="161" t="s">
        <v>153</v>
      </c>
      <c r="C2192" s="162">
        <v>40457</v>
      </c>
      <c r="D2192" s="162">
        <v>40700</v>
      </c>
      <c r="E2192" s="161">
        <v>2011</v>
      </c>
      <c r="F2192" s="161">
        <v>1</v>
      </c>
      <c r="G2192" s="161">
        <v>5</v>
      </c>
      <c r="H2192" s="163">
        <v>38.145895198061538</v>
      </c>
      <c r="I2192" s="161" t="s">
        <v>17</v>
      </c>
      <c r="J2192" s="160" t="s">
        <v>17</v>
      </c>
      <c r="K2192" s="160" t="s">
        <v>17</v>
      </c>
      <c r="L2192" s="179">
        <v>6</v>
      </c>
      <c r="M2192" s="160" t="s">
        <v>17</v>
      </c>
      <c r="N2192" s="180">
        <v>83.698219999999992</v>
      </c>
      <c r="O2192" s="180">
        <v>867</v>
      </c>
      <c r="P2192" s="180">
        <v>6.719E-2</v>
      </c>
      <c r="Q2192" s="180">
        <v>0.90300000000000002</v>
      </c>
      <c r="R2192" s="160" t="s">
        <v>17</v>
      </c>
      <c r="S2192" s="160" t="s">
        <v>17</v>
      </c>
      <c r="T2192" s="160"/>
      <c r="U2192" s="160"/>
      <c r="V2192" s="160"/>
      <c r="W2192" s="160"/>
      <c r="X2192" s="175">
        <v>0.63442500000000002</v>
      </c>
      <c r="Y2192" s="160">
        <v>89</v>
      </c>
      <c r="Z2192" s="160"/>
      <c r="AA2192" s="160"/>
      <c r="AB2192" s="160"/>
      <c r="AC2192" s="160"/>
      <c r="AD2192" s="14" t="s">
        <v>17</v>
      </c>
      <c r="AE2192" s="164" t="s">
        <v>211</v>
      </c>
    </row>
    <row r="2193" spans="1:31" s="161" customFormat="1" ht="15" x14ac:dyDescent="0.25">
      <c r="A2193" s="161" t="s">
        <v>143</v>
      </c>
      <c r="B2193" s="161" t="s">
        <v>153</v>
      </c>
      <c r="C2193" s="162">
        <v>40457</v>
      </c>
      <c r="D2193" s="162">
        <v>40700</v>
      </c>
      <c r="E2193" s="161">
        <v>2011</v>
      </c>
      <c r="F2193" s="161">
        <v>1</v>
      </c>
      <c r="G2193" s="161">
        <v>6</v>
      </c>
      <c r="H2193" s="163">
        <v>35.149435484815385</v>
      </c>
      <c r="I2193" s="161" t="s">
        <v>17</v>
      </c>
      <c r="J2193" s="160" t="s">
        <v>17</v>
      </c>
      <c r="K2193" s="160" t="s">
        <v>17</v>
      </c>
      <c r="L2193" s="179">
        <v>6.1349999999999998</v>
      </c>
      <c r="M2193" s="160" t="s">
        <v>17</v>
      </c>
      <c r="N2193" s="180">
        <v>54.058120000000002</v>
      </c>
      <c r="O2193" s="180">
        <v>674</v>
      </c>
      <c r="P2193" s="180">
        <v>8.3449999999999996E-2</v>
      </c>
      <c r="Q2193" s="180">
        <v>0.84599999999999997</v>
      </c>
      <c r="R2193" s="160" t="s">
        <v>17</v>
      </c>
      <c r="S2193" s="160" t="s">
        <v>17</v>
      </c>
      <c r="T2193" s="160"/>
      <c r="U2193" s="160"/>
      <c r="V2193" s="160"/>
      <c r="W2193" s="160"/>
      <c r="X2193" s="175">
        <v>0.67537999999999998</v>
      </c>
      <c r="Y2193" s="160">
        <v>89</v>
      </c>
      <c r="Z2193" s="160"/>
      <c r="AA2193" s="160"/>
      <c r="AB2193" s="160"/>
      <c r="AC2193" s="160"/>
      <c r="AD2193" s="14" t="s">
        <v>17</v>
      </c>
      <c r="AE2193" s="164" t="s">
        <v>211</v>
      </c>
    </row>
    <row r="2194" spans="1:31" s="161" customFormat="1" ht="15" x14ac:dyDescent="0.25">
      <c r="A2194" s="161" t="s">
        <v>143</v>
      </c>
      <c r="B2194" s="161" t="s">
        <v>153</v>
      </c>
      <c r="C2194" s="162">
        <v>40457</v>
      </c>
      <c r="D2194" s="162">
        <v>40700</v>
      </c>
      <c r="E2194" s="161">
        <v>2011</v>
      </c>
      <c r="F2194" s="161">
        <v>1</v>
      </c>
      <c r="G2194" s="161">
        <v>7</v>
      </c>
      <c r="H2194" s="163">
        <v>34.831910527615385</v>
      </c>
      <c r="I2194" s="161" t="s">
        <v>17</v>
      </c>
      <c r="J2194" s="160" t="s">
        <v>17</v>
      </c>
      <c r="K2194" s="160" t="s">
        <v>17</v>
      </c>
      <c r="L2194" s="179">
        <v>5.375</v>
      </c>
      <c r="M2194" s="160" t="s">
        <v>17</v>
      </c>
      <c r="N2194" s="180">
        <v>102.3092</v>
      </c>
      <c r="O2194" s="180">
        <v>979</v>
      </c>
      <c r="P2194" s="180">
        <v>9.7259999999999999E-2</v>
      </c>
      <c r="Q2194" s="180">
        <v>0.96099999999999997</v>
      </c>
      <c r="R2194" s="160" t="s">
        <v>17</v>
      </c>
      <c r="S2194" s="160" t="s">
        <v>17</v>
      </c>
      <c r="T2194" s="160"/>
      <c r="U2194" s="160"/>
      <c r="V2194" s="160"/>
      <c r="W2194" s="160"/>
      <c r="X2194" s="175">
        <v>0.74330000000000007</v>
      </c>
      <c r="Y2194" s="160">
        <v>89</v>
      </c>
      <c r="Z2194" s="160"/>
      <c r="AA2194" s="160"/>
      <c r="AB2194" s="160"/>
      <c r="AC2194" s="160"/>
      <c r="AD2194" s="14" t="s">
        <v>17</v>
      </c>
      <c r="AE2194" s="164" t="s">
        <v>211</v>
      </c>
    </row>
    <row r="2195" spans="1:31" ht="15" x14ac:dyDescent="0.25">
      <c r="A2195" t="s">
        <v>143</v>
      </c>
      <c r="B2195" t="s">
        <v>153</v>
      </c>
      <c r="C2195" s="132">
        <v>40457</v>
      </c>
      <c r="D2195" s="132">
        <v>40700</v>
      </c>
      <c r="E2195">
        <v>2011</v>
      </c>
      <c r="F2195">
        <v>1</v>
      </c>
      <c r="G2195">
        <v>8</v>
      </c>
      <c r="H2195" s="138">
        <v>48.576182132838461</v>
      </c>
      <c r="I2195" s="165" t="s">
        <v>17</v>
      </c>
      <c r="J2195" s="14" t="s">
        <v>17</v>
      </c>
      <c r="K2195" s="14" t="s">
        <v>17</v>
      </c>
      <c r="L2195" s="14" t="s">
        <v>17</v>
      </c>
      <c r="M2195" s="14" t="s">
        <v>17</v>
      </c>
      <c r="N2195" s="14" t="s">
        <v>17</v>
      </c>
      <c r="O2195" s="14" t="s">
        <v>17</v>
      </c>
      <c r="P2195" s="14" t="s">
        <v>17</v>
      </c>
      <c r="Q2195" s="14" t="s">
        <v>17</v>
      </c>
      <c r="R2195" s="14" t="s">
        <v>17</v>
      </c>
      <c r="S2195" s="14" t="s">
        <v>17</v>
      </c>
      <c r="X2195" s="154">
        <v>0.65528999999999993</v>
      </c>
      <c r="Y2195" s="14">
        <v>89</v>
      </c>
      <c r="AD2195" s="14" t="s">
        <v>17</v>
      </c>
    </row>
    <row r="2196" spans="1:31" ht="15" x14ac:dyDescent="0.25">
      <c r="A2196" t="s">
        <v>143</v>
      </c>
      <c r="B2196" t="s">
        <v>153</v>
      </c>
      <c r="C2196" s="132">
        <v>40457</v>
      </c>
      <c r="D2196" s="132">
        <v>40700</v>
      </c>
      <c r="E2196">
        <v>2011</v>
      </c>
      <c r="F2196">
        <v>1</v>
      </c>
      <c r="G2196">
        <v>9</v>
      </c>
      <c r="H2196" s="138">
        <v>35.772077768815386</v>
      </c>
      <c r="I2196" s="165" t="s">
        <v>17</v>
      </c>
      <c r="J2196" s="14" t="s">
        <v>17</v>
      </c>
      <c r="K2196" s="14" t="s">
        <v>17</v>
      </c>
      <c r="L2196" s="14" t="s">
        <v>17</v>
      </c>
      <c r="M2196" s="14" t="s">
        <v>17</v>
      </c>
      <c r="N2196" s="14" t="s">
        <v>17</v>
      </c>
      <c r="O2196" s="14" t="s">
        <v>17</v>
      </c>
      <c r="P2196" s="14" t="s">
        <v>17</v>
      </c>
      <c r="Q2196" s="14" t="s">
        <v>17</v>
      </c>
      <c r="R2196" s="14" t="s">
        <v>17</v>
      </c>
      <c r="S2196" s="14" t="s">
        <v>17</v>
      </c>
      <c r="X2196" s="154">
        <v>0.57058999999999993</v>
      </c>
      <c r="Y2196" s="14">
        <v>89</v>
      </c>
      <c r="AD2196" s="14" t="s">
        <v>17</v>
      </c>
    </row>
    <row r="2197" spans="1:31" ht="15" x14ac:dyDescent="0.25">
      <c r="A2197" t="s">
        <v>143</v>
      </c>
      <c r="B2197" t="s">
        <v>153</v>
      </c>
      <c r="C2197" s="132">
        <v>40457</v>
      </c>
      <c r="D2197" s="132">
        <v>40700</v>
      </c>
      <c r="E2197">
        <v>2011</v>
      </c>
      <c r="F2197">
        <v>1</v>
      </c>
      <c r="G2197">
        <v>10</v>
      </c>
      <c r="H2197" s="138">
        <v>37.863438156034618</v>
      </c>
      <c r="I2197" s="165" t="s">
        <v>17</v>
      </c>
      <c r="J2197" s="14" t="s">
        <v>17</v>
      </c>
      <c r="K2197" s="14" t="s">
        <v>17</v>
      </c>
      <c r="L2197" s="14" t="s">
        <v>17</v>
      </c>
      <c r="M2197" s="14" t="s">
        <v>17</v>
      </c>
      <c r="N2197" s="14" t="s">
        <v>17</v>
      </c>
      <c r="O2197" s="14" t="s">
        <v>17</v>
      </c>
      <c r="P2197" s="14" t="s">
        <v>17</v>
      </c>
      <c r="Q2197" s="14" t="s">
        <v>17</v>
      </c>
      <c r="R2197" s="14" t="s">
        <v>17</v>
      </c>
      <c r="S2197" s="14" t="s">
        <v>17</v>
      </c>
      <c r="X2197" s="154">
        <v>0.62767499999999998</v>
      </c>
      <c r="Y2197" s="14">
        <v>89</v>
      </c>
      <c r="AD2197" s="14" t="s">
        <v>17</v>
      </c>
    </row>
    <row r="2198" spans="1:31" ht="15" x14ac:dyDescent="0.25">
      <c r="A2198" t="s">
        <v>143</v>
      </c>
      <c r="B2198" t="s">
        <v>153</v>
      </c>
      <c r="C2198" s="132">
        <v>40457</v>
      </c>
      <c r="D2198" s="132">
        <v>40700</v>
      </c>
      <c r="E2198">
        <v>2011</v>
      </c>
      <c r="F2198">
        <v>1</v>
      </c>
      <c r="G2198">
        <v>11</v>
      </c>
      <c r="H2198" s="138">
        <v>47.256714118350004</v>
      </c>
      <c r="I2198" s="165" t="s">
        <v>17</v>
      </c>
      <c r="J2198" s="14" t="s">
        <v>17</v>
      </c>
      <c r="K2198" s="14" t="s">
        <v>17</v>
      </c>
      <c r="L2198" s="14" t="s">
        <v>17</v>
      </c>
      <c r="M2198" s="14" t="s">
        <v>17</v>
      </c>
      <c r="N2198" s="14" t="s">
        <v>17</v>
      </c>
      <c r="O2198" s="14" t="s">
        <v>17</v>
      </c>
      <c r="P2198" s="14" t="s">
        <v>17</v>
      </c>
      <c r="Q2198" s="14" t="s">
        <v>17</v>
      </c>
      <c r="R2198" s="14" t="s">
        <v>17</v>
      </c>
      <c r="S2198" s="14" t="s">
        <v>17</v>
      </c>
      <c r="X2198" s="154">
        <v>0.69157000000000002</v>
      </c>
      <c r="Y2198" s="14">
        <v>89</v>
      </c>
      <c r="AD2198" s="14" t="s">
        <v>17</v>
      </c>
    </row>
    <row r="2199" spans="1:31" ht="15" x14ac:dyDescent="0.25">
      <c r="A2199" t="s">
        <v>143</v>
      </c>
      <c r="B2199" t="s">
        <v>153</v>
      </c>
      <c r="C2199" s="132">
        <v>40457</v>
      </c>
      <c r="D2199" s="132">
        <v>40700</v>
      </c>
      <c r="E2199">
        <v>2011</v>
      </c>
      <c r="F2199">
        <v>1</v>
      </c>
      <c r="G2199">
        <v>12</v>
      </c>
      <c r="H2199" s="138">
        <v>48.480499912223074</v>
      </c>
      <c r="I2199" s="165" t="s">
        <v>17</v>
      </c>
      <c r="J2199" s="14" t="s">
        <v>17</v>
      </c>
      <c r="K2199" s="14" t="s">
        <v>17</v>
      </c>
      <c r="L2199" s="14" t="s">
        <v>17</v>
      </c>
      <c r="M2199" s="14" t="s">
        <v>17</v>
      </c>
      <c r="N2199" s="14" t="s">
        <v>17</v>
      </c>
      <c r="O2199" s="14" t="s">
        <v>17</v>
      </c>
      <c r="P2199" s="14" t="s">
        <v>17</v>
      </c>
      <c r="Q2199" s="14" t="s">
        <v>17</v>
      </c>
      <c r="R2199" s="14" t="s">
        <v>17</v>
      </c>
      <c r="S2199" s="14" t="s">
        <v>17</v>
      </c>
      <c r="X2199" s="154">
        <v>0.75829499999999994</v>
      </c>
      <c r="Y2199" s="14">
        <v>89</v>
      </c>
      <c r="AD2199" s="14" t="s">
        <v>17</v>
      </c>
    </row>
    <row r="2200" spans="1:31" ht="15" x14ac:dyDescent="0.25">
      <c r="A2200" t="s">
        <v>143</v>
      </c>
      <c r="B2200" t="s">
        <v>153</v>
      </c>
      <c r="C2200" s="132">
        <v>40457</v>
      </c>
      <c r="D2200" s="132">
        <v>40700</v>
      </c>
      <c r="E2200">
        <v>2011</v>
      </c>
      <c r="F2200">
        <v>1</v>
      </c>
      <c r="G2200">
        <v>13</v>
      </c>
      <c r="H2200" s="138">
        <v>47.885291896326933</v>
      </c>
      <c r="I2200" s="165" t="s">
        <v>17</v>
      </c>
      <c r="J2200" s="14" t="s">
        <v>17</v>
      </c>
      <c r="K2200" s="14" t="s">
        <v>17</v>
      </c>
      <c r="L2200" s="14" t="s">
        <v>17</v>
      </c>
      <c r="M2200" s="14" t="s">
        <v>17</v>
      </c>
      <c r="N2200" s="14" t="s">
        <v>17</v>
      </c>
      <c r="O2200" s="14" t="s">
        <v>17</v>
      </c>
      <c r="P2200" s="14" t="s">
        <v>17</v>
      </c>
      <c r="Q2200" s="14" t="s">
        <v>17</v>
      </c>
      <c r="R2200" s="14" t="s">
        <v>17</v>
      </c>
      <c r="S2200" s="14" t="s">
        <v>17</v>
      </c>
      <c r="X2200" s="154">
        <v>0.76934499999999995</v>
      </c>
      <c r="Y2200" s="14">
        <v>89</v>
      </c>
      <c r="AD2200" s="14" t="s">
        <v>17</v>
      </c>
    </row>
    <row r="2201" spans="1:31" ht="15" x14ac:dyDescent="0.25">
      <c r="A2201" t="s">
        <v>143</v>
      </c>
      <c r="B2201" t="s">
        <v>153</v>
      </c>
      <c r="C2201" s="132">
        <v>40457</v>
      </c>
      <c r="D2201" s="132">
        <v>40700</v>
      </c>
      <c r="E2201">
        <v>2011</v>
      </c>
      <c r="F2201">
        <v>1</v>
      </c>
      <c r="G2201">
        <v>14</v>
      </c>
      <c r="H2201" s="138">
        <v>38.615266218946161</v>
      </c>
      <c r="I2201" s="165" t="s">
        <v>17</v>
      </c>
      <c r="J2201" s="14" t="s">
        <v>17</v>
      </c>
      <c r="K2201" s="14" t="s">
        <v>17</v>
      </c>
      <c r="L2201" s="14" t="s">
        <v>17</v>
      </c>
      <c r="M2201" s="14" t="s">
        <v>17</v>
      </c>
      <c r="N2201" s="14" t="s">
        <v>17</v>
      </c>
      <c r="O2201" s="14" t="s">
        <v>17</v>
      </c>
      <c r="P2201" s="14" t="s">
        <v>17</v>
      </c>
      <c r="Q2201" s="14" t="s">
        <v>17</v>
      </c>
      <c r="R2201" s="14" t="s">
        <v>17</v>
      </c>
      <c r="S2201" s="14" t="s">
        <v>17</v>
      </c>
      <c r="X2201" s="154">
        <v>0.6307100000000001</v>
      </c>
      <c r="Y2201" s="14">
        <v>89</v>
      </c>
      <c r="AD2201" s="14" t="s">
        <v>17</v>
      </c>
    </row>
    <row r="2202" spans="1:31" ht="15" x14ac:dyDescent="0.25">
      <c r="A2202" t="s">
        <v>143</v>
      </c>
      <c r="B2202" t="s">
        <v>153</v>
      </c>
      <c r="C2202" s="132">
        <v>40457</v>
      </c>
      <c r="D2202" s="132">
        <v>40700</v>
      </c>
      <c r="E2202">
        <v>2011</v>
      </c>
      <c r="F2202">
        <v>2</v>
      </c>
      <c r="G2202">
        <v>1</v>
      </c>
      <c r="H2202" s="138">
        <v>25.520706212607692</v>
      </c>
      <c r="I2202" s="165" t="s">
        <v>17</v>
      </c>
      <c r="J2202" s="14" t="s">
        <v>17</v>
      </c>
      <c r="K2202" s="14" t="s">
        <v>17</v>
      </c>
      <c r="L2202" s="181">
        <v>6.4649999999999999</v>
      </c>
      <c r="M2202" s="14" t="s">
        <v>17</v>
      </c>
      <c r="N2202" s="182">
        <v>42.020609999999998</v>
      </c>
      <c r="O2202" s="182">
        <v>605</v>
      </c>
      <c r="P2202" s="182">
        <v>6.6170000000000007E-2</v>
      </c>
      <c r="Q2202" s="182">
        <v>0.76200000000000001</v>
      </c>
      <c r="R2202" s="14" t="s">
        <v>17</v>
      </c>
      <c r="S2202" s="14" t="s">
        <v>17</v>
      </c>
      <c r="X2202" s="154">
        <v>0.43005499999999997</v>
      </c>
      <c r="Y2202" s="14">
        <v>89</v>
      </c>
      <c r="AD2202" s="14" t="s">
        <v>17</v>
      </c>
    </row>
    <row r="2203" spans="1:31" ht="15" x14ac:dyDescent="0.25">
      <c r="A2203" t="s">
        <v>143</v>
      </c>
      <c r="B2203" t="s">
        <v>153</v>
      </c>
      <c r="C2203" s="132">
        <v>40457</v>
      </c>
      <c r="D2203" s="132">
        <v>40700</v>
      </c>
      <c r="E2203">
        <v>2011</v>
      </c>
      <c r="F2203">
        <v>2</v>
      </c>
      <c r="G2203">
        <v>2</v>
      </c>
      <c r="H2203" s="138">
        <v>29.415428526634614</v>
      </c>
      <c r="I2203" s="165" t="s">
        <v>17</v>
      </c>
      <c r="J2203" s="14" t="s">
        <v>17</v>
      </c>
      <c r="K2203" s="14" t="s">
        <v>17</v>
      </c>
      <c r="L2203" s="181">
        <v>6.5149999999999997</v>
      </c>
      <c r="M2203" s="14" t="s">
        <v>17</v>
      </c>
      <c r="N2203" s="182">
        <v>131.46537999999998</v>
      </c>
      <c r="O2203" s="182">
        <v>913</v>
      </c>
      <c r="P2203" s="182">
        <v>7.7549999999999994E-2</v>
      </c>
      <c r="Q2203" s="182">
        <v>0.78100000000000003</v>
      </c>
      <c r="R2203" s="14" t="s">
        <v>17</v>
      </c>
      <c r="S2203" s="14" t="s">
        <v>17</v>
      </c>
      <c r="X2203" s="154">
        <v>0.46886499999999998</v>
      </c>
      <c r="Y2203" s="14">
        <v>89</v>
      </c>
      <c r="AD2203" s="14" t="s">
        <v>17</v>
      </c>
    </row>
    <row r="2204" spans="1:31" ht="15" x14ac:dyDescent="0.25">
      <c r="A2204" t="s">
        <v>143</v>
      </c>
      <c r="B2204" t="s">
        <v>153</v>
      </c>
      <c r="C2204" s="132">
        <v>40457</v>
      </c>
      <c r="D2204" s="132">
        <v>40700</v>
      </c>
      <c r="E2204">
        <v>2011</v>
      </c>
      <c r="F2204">
        <v>2</v>
      </c>
      <c r="G2204">
        <v>3</v>
      </c>
      <c r="H2204" s="138">
        <v>30.320720258019232</v>
      </c>
      <c r="I2204" s="165" t="s">
        <v>17</v>
      </c>
      <c r="J2204" s="14" t="s">
        <v>17</v>
      </c>
      <c r="K2204" s="14" t="s">
        <v>17</v>
      </c>
      <c r="L2204" s="181">
        <v>6.4050000000000002</v>
      </c>
      <c r="M2204" s="14" t="s">
        <v>17</v>
      </c>
      <c r="N2204" s="182">
        <v>128.56186</v>
      </c>
      <c r="O2204" s="182">
        <v>869</v>
      </c>
      <c r="P2204" s="182">
        <v>8.2170000000000007E-2</v>
      </c>
      <c r="Q2204" s="182">
        <v>0.82</v>
      </c>
      <c r="R2204" s="14" t="s">
        <v>17</v>
      </c>
      <c r="S2204" s="14" t="s">
        <v>17</v>
      </c>
      <c r="X2204" s="154">
        <v>0.48482999999999998</v>
      </c>
      <c r="Y2204" s="14">
        <v>89</v>
      </c>
      <c r="AD2204" s="14" t="s">
        <v>17</v>
      </c>
    </row>
    <row r="2205" spans="1:31" ht="15" x14ac:dyDescent="0.25">
      <c r="A2205" t="s">
        <v>143</v>
      </c>
      <c r="B2205" t="s">
        <v>153</v>
      </c>
      <c r="C2205" s="132">
        <v>40457</v>
      </c>
      <c r="D2205" s="132">
        <v>40700</v>
      </c>
      <c r="E2205">
        <v>2011</v>
      </c>
      <c r="F2205">
        <v>2</v>
      </c>
      <c r="G2205">
        <v>4</v>
      </c>
      <c r="H2205" s="138">
        <v>41.70863863066154</v>
      </c>
      <c r="I2205" s="165" t="s">
        <v>17</v>
      </c>
      <c r="J2205" s="14" t="s">
        <v>17</v>
      </c>
      <c r="K2205" s="14" t="s">
        <v>17</v>
      </c>
      <c r="L2205" s="181">
        <v>5.99</v>
      </c>
      <c r="M2205" s="14" t="s">
        <v>17</v>
      </c>
      <c r="N2205" s="182">
        <v>39.480030000000006</v>
      </c>
      <c r="O2205" s="182">
        <v>766</v>
      </c>
      <c r="P2205" s="182">
        <v>8.1989999999999993E-2</v>
      </c>
      <c r="Q2205" s="182">
        <v>0.82799999999999996</v>
      </c>
      <c r="R2205" s="14" t="s">
        <v>17</v>
      </c>
      <c r="S2205" s="14" t="s">
        <v>17</v>
      </c>
      <c r="X2205" s="154">
        <v>0.58316999999999997</v>
      </c>
      <c r="Y2205" s="14">
        <v>89</v>
      </c>
      <c r="AD2205" s="14" t="s">
        <v>17</v>
      </c>
    </row>
    <row r="2206" spans="1:31" ht="15" x14ac:dyDescent="0.25">
      <c r="A2206" t="s">
        <v>143</v>
      </c>
      <c r="B2206" t="s">
        <v>153</v>
      </c>
      <c r="C2206" s="132">
        <v>40457</v>
      </c>
      <c r="D2206" s="132">
        <v>40700</v>
      </c>
      <c r="E2206">
        <v>2011</v>
      </c>
      <c r="F2206">
        <v>2</v>
      </c>
      <c r="G2206">
        <v>5</v>
      </c>
      <c r="H2206" s="138">
        <v>45.875317362853849</v>
      </c>
      <c r="I2206" s="165" t="s">
        <v>17</v>
      </c>
      <c r="J2206" s="14" t="s">
        <v>17</v>
      </c>
      <c r="K2206" s="14" t="s">
        <v>17</v>
      </c>
      <c r="L2206" s="181">
        <v>6.06</v>
      </c>
      <c r="M2206" s="14" t="s">
        <v>17</v>
      </c>
      <c r="N2206" s="182">
        <v>98.195880000000017</v>
      </c>
      <c r="O2206" s="182">
        <v>884</v>
      </c>
      <c r="P2206" s="182">
        <v>8.1689999999999999E-2</v>
      </c>
      <c r="Q2206" s="182">
        <v>0.874</v>
      </c>
      <c r="R2206" s="14" t="s">
        <v>17</v>
      </c>
      <c r="S2206" s="14" t="s">
        <v>17</v>
      </c>
      <c r="X2206" s="154">
        <v>0.67061499999999996</v>
      </c>
      <c r="Y2206" s="14">
        <v>89</v>
      </c>
      <c r="AD2206" s="14" t="s">
        <v>17</v>
      </c>
    </row>
    <row r="2207" spans="1:31" ht="15" x14ac:dyDescent="0.25">
      <c r="A2207" t="s">
        <v>143</v>
      </c>
      <c r="B2207" t="s">
        <v>153</v>
      </c>
      <c r="C2207" s="132">
        <v>40457</v>
      </c>
      <c r="D2207" s="132">
        <v>40700</v>
      </c>
      <c r="E2207">
        <v>2011</v>
      </c>
      <c r="F2207">
        <v>2</v>
      </c>
      <c r="G2207">
        <v>6</v>
      </c>
      <c r="H2207" s="138">
        <v>47.451995060123089</v>
      </c>
      <c r="I2207" s="165" t="s">
        <v>17</v>
      </c>
      <c r="J2207" s="14" t="s">
        <v>17</v>
      </c>
      <c r="K2207" s="14" t="s">
        <v>17</v>
      </c>
      <c r="L2207" s="181">
        <v>5.415</v>
      </c>
      <c r="M2207" s="14" t="s">
        <v>17</v>
      </c>
      <c r="N2207" s="182">
        <v>133.64302000000004</v>
      </c>
      <c r="O2207" s="182">
        <v>1092</v>
      </c>
      <c r="P2207" s="182">
        <v>9.9610000000000004E-2</v>
      </c>
      <c r="Q2207" s="182">
        <v>0.98199999999999998</v>
      </c>
      <c r="R2207" s="14" t="s">
        <v>17</v>
      </c>
      <c r="S2207" s="14" t="s">
        <v>17</v>
      </c>
      <c r="X2207" s="154">
        <v>0.75195499999999993</v>
      </c>
      <c r="Y2207" s="14">
        <v>89</v>
      </c>
      <c r="AD2207" s="14" t="s">
        <v>17</v>
      </c>
    </row>
    <row r="2208" spans="1:31" ht="15" x14ac:dyDescent="0.25">
      <c r="A2208" t="s">
        <v>143</v>
      </c>
      <c r="B2208" t="s">
        <v>153</v>
      </c>
      <c r="C2208" s="132">
        <v>40457</v>
      </c>
      <c r="D2208" s="132">
        <v>40700</v>
      </c>
      <c r="E2208">
        <v>2011</v>
      </c>
      <c r="F2208">
        <v>2</v>
      </c>
      <c r="G2208">
        <v>7</v>
      </c>
      <c r="H2208" s="138">
        <v>48.133414703423085</v>
      </c>
      <c r="I2208" s="165" t="s">
        <v>17</v>
      </c>
      <c r="J2208" s="14" t="s">
        <v>17</v>
      </c>
      <c r="K2208" s="14" t="s">
        <v>17</v>
      </c>
      <c r="L2208" s="181">
        <v>5.0999999999999996</v>
      </c>
      <c r="M2208" s="14" t="s">
        <v>17</v>
      </c>
      <c r="N2208" s="182">
        <v>108.47918</v>
      </c>
      <c r="O2208" s="182">
        <v>1066</v>
      </c>
      <c r="P2208" s="182">
        <v>0.10899</v>
      </c>
      <c r="Q2208" s="182">
        <v>1.05</v>
      </c>
      <c r="R2208" s="14" t="s">
        <v>17</v>
      </c>
      <c r="S2208" s="14" t="s">
        <v>17</v>
      </c>
      <c r="X2208" s="154">
        <v>0.79620000000000002</v>
      </c>
      <c r="Y2208" s="14">
        <v>89</v>
      </c>
      <c r="AD2208" s="14" t="s">
        <v>17</v>
      </c>
    </row>
    <row r="2209" spans="1:30" ht="15" x14ac:dyDescent="0.25">
      <c r="A2209" t="s">
        <v>143</v>
      </c>
      <c r="B2209" t="s">
        <v>153</v>
      </c>
      <c r="C2209" s="132">
        <v>40457</v>
      </c>
      <c r="D2209" s="132">
        <v>40700</v>
      </c>
      <c r="E2209">
        <v>2011</v>
      </c>
      <c r="F2209">
        <v>2</v>
      </c>
      <c r="G2209">
        <v>8</v>
      </c>
      <c r="H2209" s="138">
        <v>41.67890705423077</v>
      </c>
      <c r="I2209" s="165" t="s">
        <v>17</v>
      </c>
      <c r="J2209" s="14" t="s">
        <v>17</v>
      </c>
      <c r="K2209" s="14" t="s">
        <v>17</v>
      </c>
      <c r="L2209" s="14" t="s">
        <v>17</v>
      </c>
      <c r="M2209" s="14" t="s">
        <v>17</v>
      </c>
      <c r="N2209" s="14" t="s">
        <v>17</v>
      </c>
      <c r="O2209" s="14" t="s">
        <v>17</v>
      </c>
      <c r="P2209" s="14" t="s">
        <v>17</v>
      </c>
      <c r="Q2209" s="14" t="s">
        <v>17</v>
      </c>
      <c r="R2209" s="14" t="s">
        <v>17</v>
      </c>
      <c r="S2209" s="14" t="s">
        <v>17</v>
      </c>
      <c r="X2209" s="154">
        <v>0.63958999999999999</v>
      </c>
      <c r="Y2209" s="14">
        <v>89</v>
      </c>
      <c r="AD2209" s="14" t="s">
        <v>17</v>
      </c>
    </row>
    <row r="2210" spans="1:30" ht="15" x14ac:dyDescent="0.25">
      <c r="A2210" t="s">
        <v>143</v>
      </c>
      <c r="B2210" t="s">
        <v>153</v>
      </c>
      <c r="C2210" s="132">
        <v>40457</v>
      </c>
      <c r="D2210" s="132">
        <v>40700</v>
      </c>
      <c r="E2210">
        <v>2011</v>
      </c>
      <c r="F2210">
        <v>2</v>
      </c>
      <c r="G2210">
        <v>9</v>
      </c>
      <c r="H2210" s="138">
        <v>49.90335739404231</v>
      </c>
      <c r="I2210" s="165" t="s">
        <v>17</v>
      </c>
      <c r="J2210" s="14" t="s">
        <v>17</v>
      </c>
      <c r="K2210" s="14" t="s">
        <v>17</v>
      </c>
      <c r="L2210" s="14" t="s">
        <v>17</v>
      </c>
      <c r="M2210" s="14" t="s">
        <v>17</v>
      </c>
      <c r="N2210" s="14" t="s">
        <v>17</v>
      </c>
      <c r="O2210" s="14" t="s">
        <v>17</v>
      </c>
      <c r="P2210" s="14" t="s">
        <v>17</v>
      </c>
      <c r="Q2210" s="14" t="s">
        <v>17</v>
      </c>
      <c r="R2210" s="14" t="s">
        <v>17</v>
      </c>
      <c r="S2210" s="14" t="s">
        <v>17</v>
      </c>
      <c r="X2210" s="154">
        <v>0.67273499999999997</v>
      </c>
      <c r="Y2210" s="14">
        <v>89</v>
      </c>
      <c r="AD2210" s="14" t="s">
        <v>17</v>
      </c>
    </row>
    <row r="2211" spans="1:30" ht="15" x14ac:dyDescent="0.25">
      <c r="A2211" t="s">
        <v>143</v>
      </c>
      <c r="B2211" t="s">
        <v>153</v>
      </c>
      <c r="C2211" s="132">
        <v>40457</v>
      </c>
      <c r="D2211" s="132">
        <v>40700</v>
      </c>
      <c r="E2211">
        <v>2011</v>
      </c>
      <c r="F2211">
        <v>2</v>
      </c>
      <c r="G2211">
        <v>10</v>
      </c>
      <c r="H2211" s="138">
        <v>42.089939997473081</v>
      </c>
      <c r="I2211" s="165" t="s">
        <v>17</v>
      </c>
      <c r="J2211" s="14" t="s">
        <v>17</v>
      </c>
      <c r="K2211" s="14" t="s">
        <v>17</v>
      </c>
      <c r="L2211" s="14" t="s">
        <v>17</v>
      </c>
      <c r="M2211" s="14" t="s">
        <v>17</v>
      </c>
      <c r="N2211" s="14" t="s">
        <v>17</v>
      </c>
      <c r="O2211" s="14" t="s">
        <v>17</v>
      </c>
      <c r="P2211" s="14" t="s">
        <v>17</v>
      </c>
      <c r="Q2211" s="14" t="s">
        <v>17</v>
      </c>
      <c r="R2211" s="14" t="s">
        <v>17</v>
      </c>
      <c r="S2211" s="14" t="s">
        <v>17</v>
      </c>
      <c r="X2211" s="154">
        <v>0.65098</v>
      </c>
      <c r="Y2211" s="14">
        <v>89</v>
      </c>
      <c r="AD2211" s="14" t="s">
        <v>17</v>
      </c>
    </row>
    <row r="2212" spans="1:30" ht="15" x14ac:dyDescent="0.25">
      <c r="A2212" t="s">
        <v>143</v>
      </c>
      <c r="B2212" t="s">
        <v>153</v>
      </c>
      <c r="C2212" s="132">
        <v>40457</v>
      </c>
      <c r="D2212" s="132">
        <v>40700</v>
      </c>
      <c r="E2212">
        <v>2011</v>
      </c>
      <c r="F2212">
        <v>2</v>
      </c>
      <c r="G2212">
        <v>11</v>
      </c>
      <c r="H2212" s="138">
        <v>47.432162636100003</v>
      </c>
      <c r="I2212" s="165" t="s">
        <v>17</v>
      </c>
      <c r="J2212" s="14" t="s">
        <v>17</v>
      </c>
      <c r="K2212" s="14" t="s">
        <v>17</v>
      </c>
      <c r="L2212" s="14" t="s">
        <v>17</v>
      </c>
      <c r="M2212" s="14" t="s">
        <v>17</v>
      </c>
      <c r="N2212" s="14" t="s">
        <v>17</v>
      </c>
      <c r="O2212" s="14" t="s">
        <v>17</v>
      </c>
      <c r="P2212" s="14" t="s">
        <v>17</v>
      </c>
      <c r="Q2212" s="14" t="s">
        <v>17</v>
      </c>
      <c r="R2212" s="14" t="s">
        <v>17</v>
      </c>
      <c r="S2212" s="14" t="s">
        <v>17</v>
      </c>
      <c r="X2212" s="154">
        <v>0.65544500000000006</v>
      </c>
      <c r="Y2212" s="14">
        <v>89</v>
      </c>
      <c r="AD2212" s="14" t="s">
        <v>17</v>
      </c>
    </row>
    <row r="2213" spans="1:30" ht="15" x14ac:dyDescent="0.25">
      <c r="A2213" t="s">
        <v>143</v>
      </c>
      <c r="B2213" t="s">
        <v>153</v>
      </c>
      <c r="C2213" s="132">
        <v>40457</v>
      </c>
      <c r="D2213" s="132">
        <v>40700</v>
      </c>
      <c r="E2213">
        <v>2011</v>
      </c>
      <c r="F2213">
        <v>2</v>
      </c>
      <c r="G2213">
        <v>12</v>
      </c>
      <c r="H2213" s="138">
        <v>50.31384906240001</v>
      </c>
      <c r="I2213" s="165" t="s">
        <v>17</v>
      </c>
      <c r="J2213" s="14" t="s">
        <v>17</v>
      </c>
      <c r="K2213" s="14" t="s">
        <v>17</v>
      </c>
      <c r="L2213" s="14" t="s">
        <v>17</v>
      </c>
      <c r="M2213" s="14" t="s">
        <v>17</v>
      </c>
      <c r="N2213" s="14" t="s">
        <v>17</v>
      </c>
      <c r="O2213" s="14" t="s">
        <v>17</v>
      </c>
      <c r="P2213" s="14" t="s">
        <v>17</v>
      </c>
      <c r="Q2213" s="14" t="s">
        <v>17</v>
      </c>
      <c r="R2213" s="14" t="s">
        <v>17</v>
      </c>
      <c r="S2213" s="14" t="s">
        <v>17</v>
      </c>
      <c r="X2213" s="154">
        <v>0.69680500000000001</v>
      </c>
      <c r="Y2213" s="14">
        <v>89</v>
      </c>
      <c r="AD2213" s="14" t="s">
        <v>17</v>
      </c>
    </row>
    <row r="2214" spans="1:30" ht="15" x14ac:dyDescent="0.25">
      <c r="A2214" t="s">
        <v>143</v>
      </c>
      <c r="B2214" t="s">
        <v>153</v>
      </c>
      <c r="C2214" s="132">
        <v>40457</v>
      </c>
      <c r="D2214" s="132">
        <v>40700</v>
      </c>
      <c r="E2214">
        <v>2011</v>
      </c>
      <c r="F2214">
        <v>2</v>
      </c>
      <c r="G2214">
        <v>13</v>
      </c>
      <c r="H2214" s="138">
        <v>46.968523981373082</v>
      </c>
      <c r="I2214" s="165" t="s">
        <v>17</v>
      </c>
      <c r="J2214" s="14" t="s">
        <v>17</v>
      </c>
      <c r="K2214" s="14" t="s">
        <v>17</v>
      </c>
      <c r="L2214" s="14" t="s">
        <v>17</v>
      </c>
      <c r="M2214" s="14" t="s">
        <v>17</v>
      </c>
      <c r="N2214" s="14" t="s">
        <v>17</v>
      </c>
      <c r="O2214" s="14" t="s">
        <v>17</v>
      </c>
      <c r="P2214" s="14" t="s">
        <v>17</v>
      </c>
      <c r="Q2214" s="14" t="s">
        <v>17</v>
      </c>
      <c r="R2214" s="14" t="s">
        <v>17</v>
      </c>
      <c r="S2214" s="14" t="s">
        <v>17</v>
      </c>
      <c r="X2214" s="154">
        <v>0.78247500000000003</v>
      </c>
      <c r="Y2214" s="14">
        <v>89</v>
      </c>
      <c r="AD2214" s="14" t="s">
        <v>17</v>
      </c>
    </row>
    <row r="2215" spans="1:30" ht="15" x14ac:dyDescent="0.25">
      <c r="A2215" t="s">
        <v>143</v>
      </c>
      <c r="B2215" t="s">
        <v>153</v>
      </c>
      <c r="C2215" s="132">
        <v>40457</v>
      </c>
      <c r="D2215" s="132">
        <v>40700</v>
      </c>
      <c r="E2215">
        <v>2011</v>
      </c>
      <c r="F2215">
        <v>2</v>
      </c>
      <c r="G2215">
        <v>14</v>
      </c>
      <c r="H2215" s="138">
        <v>47.56961801713846</v>
      </c>
      <c r="I2215" s="165" t="s">
        <v>17</v>
      </c>
      <c r="J2215" s="14" t="s">
        <v>17</v>
      </c>
      <c r="K2215" s="14" t="s">
        <v>17</v>
      </c>
      <c r="L2215" s="14" t="s">
        <v>17</v>
      </c>
      <c r="M2215" s="14" t="s">
        <v>17</v>
      </c>
      <c r="N2215" s="14" t="s">
        <v>17</v>
      </c>
      <c r="O2215" s="14" t="s">
        <v>17</v>
      </c>
      <c r="P2215" s="14" t="s">
        <v>17</v>
      </c>
      <c r="Q2215" s="14" t="s">
        <v>17</v>
      </c>
      <c r="R2215" s="14" t="s">
        <v>17</v>
      </c>
      <c r="S2215" s="14" t="s">
        <v>17</v>
      </c>
      <c r="X2215" s="154">
        <v>0.71300999999999992</v>
      </c>
      <c r="Y2215" s="14">
        <v>89</v>
      </c>
      <c r="AD2215" s="14" t="s">
        <v>17</v>
      </c>
    </row>
    <row r="2216" spans="1:30" ht="15" x14ac:dyDescent="0.25">
      <c r="A2216" t="s">
        <v>143</v>
      </c>
      <c r="B2216" t="s">
        <v>153</v>
      </c>
      <c r="C2216" s="132">
        <v>40457</v>
      </c>
      <c r="D2216" s="132">
        <v>40700</v>
      </c>
      <c r="E2216">
        <v>2011</v>
      </c>
      <c r="F2216">
        <v>3</v>
      </c>
      <c r="G2216">
        <v>1</v>
      </c>
      <c r="H2216" s="138">
        <v>33.318065847634621</v>
      </c>
      <c r="I2216" s="165" t="s">
        <v>17</v>
      </c>
      <c r="J2216" s="14" t="s">
        <v>17</v>
      </c>
      <c r="K2216" s="14" t="s">
        <v>17</v>
      </c>
      <c r="L2216" s="181">
        <v>6.2750000000000004</v>
      </c>
      <c r="M2216" s="14" t="s">
        <v>17</v>
      </c>
      <c r="N2216" s="182">
        <v>39.480030000000006</v>
      </c>
      <c r="O2216" s="182">
        <v>718</v>
      </c>
      <c r="P2216" s="182">
        <v>7.8780000000000003E-2</v>
      </c>
      <c r="Q2216" s="182">
        <v>0.69499999999999995</v>
      </c>
      <c r="R2216" s="14" t="s">
        <v>17</v>
      </c>
      <c r="S2216" s="14" t="s">
        <v>17</v>
      </c>
      <c r="X2216" s="154">
        <v>0.54400500000000007</v>
      </c>
      <c r="Y2216" s="14">
        <v>89</v>
      </c>
      <c r="AD2216" s="14" t="s">
        <v>17</v>
      </c>
    </row>
    <row r="2217" spans="1:30" ht="15" x14ac:dyDescent="0.25">
      <c r="A2217" t="s">
        <v>143</v>
      </c>
      <c r="B2217" t="s">
        <v>153</v>
      </c>
      <c r="C2217" s="132">
        <v>40457</v>
      </c>
      <c r="D2217" s="132">
        <v>40700</v>
      </c>
      <c r="E2217">
        <v>2011</v>
      </c>
      <c r="F2217">
        <v>3</v>
      </c>
      <c r="G2217">
        <v>2</v>
      </c>
      <c r="H2217" s="138">
        <v>29.49924012369231</v>
      </c>
      <c r="I2217" s="165" t="s">
        <v>17</v>
      </c>
      <c r="J2217" s="14" t="s">
        <v>17</v>
      </c>
      <c r="K2217" s="14" t="s">
        <v>17</v>
      </c>
      <c r="L2217" s="181">
        <v>6.23</v>
      </c>
      <c r="M2217" s="14" t="s">
        <v>17</v>
      </c>
      <c r="N2217" s="182">
        <v>134.24792000000002</v>
      </c>
      <c r="O2217" s="182">
        <v>1046</v>
      </c>
      <c r="P2217" s="182">
        <v>8.8679999999999995E-2</v>
      </c>
      <c r="Q2217" s="182">
        <v>0.85799999999999998</v>
      </c>
      <c r="R2217" s="14" t="s">
        <v>17</v>
      </c>
      <c r="S2217" s="14" t="s">
        <v>17</v>
      </c>
      <c r="X2217" s="154">
        <v>0.54200000000000004</v>
      </c>
      <c r="Y2217" s="14">
        <v>89</v>
      </c>
      <c r="AD2217" s="14" t="s">
        <v>17</v>
      </c>
    </row>
    <row r="2218" spans="1:30" ht="15" x14ac:dyDescent="0.25">
      <c r="A2218" t="s">
        <v>143</v>
      </c>
      <c r="B2218" t="s">
        <v>153</v>
      </c>
      <c r="C2218" s="132">
        <v>40457</v>
      </c>
      <c r="D2218" s="132">
        <v>40700</v>
      </c>
      <c r="E2218">
        <v>2011</v>
      </c>
      <c r="F2218">
        <v>3</v>
      </c>
      <c r="G2218">
        <v>3</v>
      </c>
      <c r="H2218" s="138">
        <v>24.71555484166154</v>
      </c>
      <c r="I2218" s="165" t="s">
        <v>17</v>
      </c>
      <c r="J2218" s="14" t="s">
        <v>17</v>
      </c>
      <c r="K2218" s="14" t="s">
        <v>17</v>
      </c>
      <c r="L2218" s="181">
        <v>5.6150000000000002</v>
      </c>
      <c r="M2218" s="14" t="s">
        <v>17</v>
      </c>
      <c r="N2218" s="182">
        <v>141.86965999999998</v>
      </c>
      <c r="O2218" s="182">
        <v>1020</v>
      </c>
      <c r="P2218" s="182">
        <v>7.7460000000000001E-2</v>
      </c>
      <c r="Q2218" s="182">
        <v>0.81200000000000006</v>
      </c>
      <c r="R2218" s="14" t="s">
        <v>17</v>
      </c>
      <c r="S2218" s="14" t="s">
        <v>17</v>
      </c>
      <c r="X2218" s="154">
        <v>0.52197499999999997</v>
      </c>
      <c r="Y2218" s="14">
        <v>89</v>
      </c>
      <c r="AD2218" s="14" t="s">
        <v>17</v>
      </c>
    </row>
    <row r="2219" spans="1:30" ht="15" x14ac:dyDescent="0.25">
      <c r="A2219" t="s">
        <v>143</v>
      </c>
      <c r="B2219" t="s">
        <v>153</v>
      </c>
      <c r="C2219" s="132">
        <v>40457</v>
      </c>
      <c r="D2219" s="132">
        <v>40700</v>
      </c>
      <c r="E2219">
        <v>2011</v>
      </c>
      <c r="F2219">
        <v>3</v>
      </c>
      <c r="G2219">
        <v>4</v>
      </c>
      <c r="H2219" s="138">
        <v>41.124254759584623</v>
      </c>
      <c r="I2219" s="165" t="s">
        <v>17</v>
      </c>
      <c r="J2219" s="14" t="s">
        <v>17</v>
      </c>
      <c r="K2219" s="14" t="s">
        <v>17</v>
      </c>
      <c r="L2219" s="181">
        <v>5.8949999999999996</v>
      </c>
      <c r="M2219" s="14" t="s">
        <v>17</v>
      </c>
      <c r="N2219" s="182">
        <v>131.46537999999998</v>
      </c>
      <c r="O2219" s="182">
        <v>1052</v>
      </c>
      <c r="P2219" s="182">
        <v>7.9460000000000003E-2</v>
      </c>
      <c r="Q2219" s="182">
        <v>0.89300000000000002</v>
      </c>
      <c r="R2219" s="14" t="s">
        <v>17</v>
      </c>
      <c r="S2219" s="14" t="s">
        <v>17</v>
      </c>
      <c r="X2219" s="154">
        <v>0.65146999999999999</v>
      </c>
      <c r="Y2219" s="14">
        <v>89</v>
      </c>
      <c r="AD2219" s="14" t="s">
        <v>17</v>
      </c>
    </row>
    <row r="2220" spans="1:30" ht="15" x14ac:dyDescent="0.25">
      <c r="A2220" t="s">
        <v>143</v>
      </c>
      <c r="B2220" t="s">
        <v>153</v>
      </c>
      <c r="C2220" s="132">
        <v>40457</v>
      </c>
      <c r="D2220" s="132">
        <v>40700</v>
      </c>
      <c r="E2220">
        <v>2011</v>
      </c>
      <c r="F2220">
        <v>3</v>
      </c>
      <c r="G2220">
        <v>5</v>
      </c>
      <c r="H2220" s="138">
        <v>23.690206732499998</v>
      </c>
      <c r="I2220" s="165" t="s">
        <v>17</v>
      </c>
      <c r="J2220" s="14" t="s">
        <v>17</v>
      </c>
      <c r="K2220" s="14" t="s">
        <v>17</v>
      </c>
      <c r="L2220" s="181">
        <v>5.6550000000000002</v>
      </c>
      <c r="M2220" s="14" t="s">
        <v>17</v>
      </c>
      <c r="N2220" s="182">
        <v>132.67518000000001</v>
      </c>
      <c r="O2220" s="182">
        <v>893</v>
      </c>
      <c r="P2220" s="182">
        <v>7.8329999999999997E-2</v>
      </c>
      <c r="Q2220" s="182">
        <v>0.85699999999999998</v>
      </c>
      <c r="R2220" s="14" t="s">
        <v>17</v>
      </c>
      <c r="S2220" s="14" t="s">
        <v>17</v>
      </c>
      <c r="X2220" s="154">
        <v>0.72394000000000003</v>
      </c>
      <c r="Y2220" s="14">
        <v>89</v>
      </c>
      <c r="AD2220" s="14" t="s">
        <v>17</v>
      </c>
    </row>
    <row r="2221" spans="1:30" ht="15" x14ac:dyDescent="0.25">
      <c r="A2221" t="s">
        <v>143</v>
      </c>
      <c r="B2221" t="s">
        <v>153</v>
      </c>
      <c r="C2221" s="132">
        <v>40457</v>
      </c>
      <c r="D2221" s="132">
        <v>40700</v>
      </c>
      <c r="E2221">
        <v>2011</v>
      </c>
      <c r="F2221">
        <v>3</v>
      </c>
      <c r="G2221">
        <v>6</v>
      </c>
      <c r="H2221" s="138">
        <v>50.758979722338459</v>
      </c>
      <c r="I2221" s="165" t="s">
        <v>17</v>
      </c>
      <c r="J2221" s="14" t="s">
        <v>17</v>
      </c>
      <c r="K2221" s="14" t="s">
        <v>17</v>
      </c>
      <c r="L2221" s="181">
        <v>5.44</v>
      </c>
      <c r="M2221" s="14" t="s">
        <v>17</v>
      </c>
      <c r="N2221" s="182">
        <v>62.6477</v>
      </c>
      <c r="O2221" s="182">
        <v>1010</v>
      </c>
      <c r="P2221" s="182">
        <v>8.9200000000000002E-2</v>
      </c>
      <c r="Q2221" s="182">
        <v>0.93100000000000005</v>
      </c>
      <c r="R2221" s="14" t="s">
        <v>17</v>
      </c>
      <c r="S2221" s="14" t="s">
        <v>17</v>
      </c>
      <c r="X2221" s="154">
        <v>0.73735499999999998</v>
      </c>
      <c r="Y2221" s="14">
        <v>89</v>
      </c>
      <c r="AD2221" s="14" t="s">
        <v>17</v>
      </c>
    </row>
    <row r="2222" spans="1:30" ht="15" x14ac:dyDescent="0.25">
      <c r="A2222" t="s">
        <v>143</v>
      </c>
      <c r="B2222" t="s">
        <v>153</v>
      </c>
      <c r="C2222" s="132">
        <v>40457</v>
      </c>
      <c r="D2222" s="132">
        <v>40700</v>
      </c>
      <c r="E2222">
        <v>2011</v>
      </c>
      <c r="F2222">
        <v>3</v>
      </c>
      <c r="G2222">
        <v>7</v>
      </c>
      <c r="H2222" s="138">
        <v>54.568066167449999</v>
      </c>
      <c r="I2222" s="165" t="s">
        <v>17</v>
      </c>
      <c r="J2222" s="14" t="s">
        <v>17</v>
      </c>
      <c r="K2222" s="14" t="s">
        <v>17</v>
      </c>
      <c r="L2222" s="181">
        <v>5.32</v>
      </c>
      <c r="M2222" s="14" t="s">
        <v>17</v>
      </c>
      <c r="N2222" s="182">
        <v>66.277100000000019</v>
      </c>
      <c r="O2222" s="182">
        <v>1048</v>
      </c>
      <c r="P2222" s="182">
        <v>8.3949999999999997E-2</v>
      </c>
      <c r="Q2222" s="182">
        <v>0.92300000000000004</v>
      </c>
      <c r="R2222" s="14" t="s">
        <v>17</v>
      </c>
      <c r="S2222" s="14" t="s">
        <v>17</v>
      </c>
      <c r="X2222" s="154">
        <v>0.81030000000000002</v>
      </c>
      <c r="Y2222" s="14">
        <v>89</v>
      </c>
      <c r="AD2222" s="14" t="s">
        <v>17</v>
      </c>
    </row>
    <row r="2223" spans="1:30" ht="15" x14ac:dyDescent="0.25">
      <c r="A2223" t="s">
        <v>143</v>
      </c>
      <c r="B2223" t="s">
        <v>153</v>
      </c>
      <c r="C2223" s="132">
        <v>40457</v>
      </c>
      <c r="D2223" s="132">
        <v>40700</v>
      </c>
      <c r="E2223">
        <v>2011</v>
      </c>
      <c r="F2223">
        <v>3</v>
      </c>
      <c r="G2223">
        <v>8</v>
      </c>
      <c r="H2223" s="138">
        <v>45.63564511198846</v>
      </c>
      <c r="I2223" s="165" t="s">
        <v>17</v>
      </c>
      <c r="J2223" s="14" t="s">
        <v>17</v>
      </c>
      <c r="K2223" s="14" t="s">
        <v>17</v>
      </c>
      <c r="L2223" s="14" t="s">
        <v>17</v>
      </c>
      <c r="M2223" s="14" t="s">
        <v>17</v>
      </c>
      <c r="N2223" s="14" t="s">
        <v>17</v>
      </c>
      <c r="O2223" s="14" t="s">
        <v>17</v>
      </c>
      <c r="P2223" s="14" t="s">
        <v>17</v>
      </c>
      <c r="Q2223" s="14" t="s">
        <v>17</v>
      </c>
      <c r="R2223" s="14" t="s">
        <v>17</v>
      </c>
      <c r="S2223" s="14" t="s">
        <v>17</v>
      </c>
      <c r="X2223" s="154">
        <v>0.71451500000000001</v>
      </c>
      <c r="Y2223" s="14">
        <v>89</v>
      </c>
      <c r="AD2223" s="14" t="s">
        <v>17</v>
      </c>
    </row>
    <row r="2224" spans="1:30" ht="15" x14ac:dyDescent="0.25">
      <c r="A2224" t="s">
        <v>143</v>
      </c>
      <c r="B2224" t="s">
        <v>153</v>
      </c>
      <c r="C2224" s="132">
        <v>40457</v>
      </c>
      <c r="D2224" s="132">
        <v>40700</v>
      </c>
      <c r="E2224">
        <v>2011</v>
      </c>
      <c r="F2224">
        <v>3</v>
      </c>
      <c r="G2224">
        <v>9</v>
      </c>
      <c r="H2224" s="138">
        <v>24.641860515334614</v>
      </c>
      <c r="I2224" s="165" t="s">
        <v>17</v>
      </c>
      <c r="J2224" s="14" t="s">
        <v>17</v>
      </c>
      <c r="K2224" s="14" t="s">
        <v>17</v>
      </c>
      <c r="L2224" s="14" t="s">
        <v>17</v>
      </c>
      <c r="M2224" s="14" t="s">
        <v>17</v>
      </c>
      <c r="N2224" s="14" t="s">
        <v>17</v>
      </c>
      <c r="O2224" s="14" t="s">
        <v>17</v>
      </c>
      <c r="P2224" s="14" t="s">
        <v>17</v>
      </c>
      <c r="Q2224" s="14" t="s">
        <v>17</v>
      </c>
      <c r="R2224" s="14" t="s">
        <v>17</v>
      </c>
      <c r="S2224" s="14" t="s">
        <v>17</v>
      </c>
      <c r="X2224" s="154">
        <v>0.69748500000000002</v>
      </c>
      <c r="Y2224" s="14">
        <v>89</v>
      </c>
      <c r="AD2224" s="14" t="s">
        <v>17</v>
      </c>
    </row>
    <row r="2225" spans="1:30" ht="15" x14ac:dyDescent="0.25">
      <c r="A2225" t="s">
        <v>143</v>
      </c>
      <c r="B2225" t="s">
        <v>153</v>
      </c>
      <c r="C2225" s="132">
        <v>40457</v>
      </c>
      <c r="D2225" s="132">
        <v>40700</v>
      </c>
      <c r="E2225">
        <v>2011</v>
      </c>
      <c r="F2225">
        <v>3</v>
      </c>
      <c r="G2225">
        <v>10</v>
      </c>
      <c r="H2225" s="138">
        <v>48.055223121230775</v>
      </c>
      <c r="I2225" s="165" t="s">
        <v>17</v>
      </c>
      <c r="J2225" s="14" t="s">
        <v>17</v>
      </c>
      <c r="K2225" s="14" t="s">
        <v>17</v>
      </c>
      <c r="L2225" s="14" t="s">
        <v>17</v>
      </c>
      <c r="M2225" s="14" t="s">
        <v>17</v>
      </c>
      <c r="N2225" s="14" t="s">
        <v>17</v>
      </c>
      <c r="O2225" s="14" t="s">
        <v>17</v>
      </c>
      <c r="P2225" s="14" t="s">
        <v>17</v>
      </c>
      <c r="Q2225" s="14" t="s">
        <v>17</v>
      </c>
      <c r="R2225" s="14" t="s">
        <v>17</v>
      </c>
      <c r="S2225" s="14" t="s">
        <v>17</v>
      </c>
      <c r="X2225" s="154">
        <v>0.68727499999999997</v>
      </c>
      <c r="Y2225" s="14">
        <v>89</v>
      </c>
      <c r="AD2225" s="14" t="s">
        <v>17</v>
      </c>
    </row>
    <row r="2226" spans="1:30" ht="15" x14ac:dyDescent="0.25">
      <c r="A2226" t="s">
        <v>143</v>
      </c>
      <c r="B2226" t="s">
        <v>153</v>
      </c>
      <c r="C2226" s="132">
        <v>40457</v>
      </c>
      <c r="D2226" s="132">
        <v>40700</v>
      </c>
      <c r="E2226">
        <v>2011</v>
      </c>
      <c r="F2226">
        <v>3</v>
      </c>
      <c r="G2226">
        <v>11</v>
      </c>
      <c r="H2226" s="138">
        <v>53.340852628800008</v>
      </c>
      <c r="I2226" s="165" t="s">
        <v>17</v>
      </c>
      <c r="J2226" s="14" t="s">
        <v>17</v>
      </c>
      <c r="K2226" s="14" t="s">
        <v>17</v>
      </c>
      <c r="L2226" s="14" t="s">
        <v>17</v>
      </c>
      <c r="M2226" s="14" t="s">
        <v>17</v>
      </c>
      <c r="N2226" s="14" t="s">
        <v>17</v>
      </c>
      <c r="O2226" s="14" t="s">
        <v>17</v>
      </c>
      <c r="P2226" s="14" t="s">
        <v>17</v>
      </c>
      <c r="Q2226" s="14" t="s">
        <v>17</v>
      </c>
      <c r="R2226" s="14" t="s">
        <v>17</v>
      </c>
      <c r="S2226" s="14" t="s">
        <v>17</v>
      </c>
      <c r="X2226" s="154">
        <v>0.74007000000000001</v>
      </c>
      <c r="Y2226" s="14">
        <v>89</v>
      </c>
      <c r="AD2226" s="14" t="s">
        <v>17</v>
      </c>
    </row>
    <row r="2227" spans="1:30" ht="15" x14ac:dyDescent="0.25">
      <c r="A2227" t="s">
        <v>143</v>
      </c>
      <c r="B2227" t="s">
        <v>153</v>
      </c>
      <c r="C2227" s="132">
        <v>40457</v>
      </c>
      <c r="D2227" s="132">
        <v>40700</v>
      </c>
      <c r="E2227">
        <v>2011</v>
      </c>
      <c r="F2227">
        <v>3</v>
      </c>
      <c r="G2227">
        <v>12</v>
      </c>
      <c r="H2227" s="138">
        <v>21.18762404169231</v>
      </c>
      <c r="I2227" s="165" t="s">
        <v>17</v>
      </c>
      <c r="J2227" s="14" t="s">
        <v>17</v>
      </c>
      <c r="K2227" s="14" t="s">
        <v>17</v>
      </c>
      <c r="L2227" s="14" t="s">
        <v>17</v>
      </c>
      <c r="M2227" s="14" t="s">
        <v>17</v>
      </c>
      <c r="N2227" s="14" t="s">
        <v>17</v>
      </c>
      <c r="O2227" s="14" t="s">
        <v>17</v>
      </c>
      <c r="P2227" s="14" t="s">
        <v>17</v>
      </c>
      <c r="Q2227" s="14" t="s">
        <v>17</v>
      </c>
      <c r="R2227" s="14" t="s">
        <v>17</v>
      </c>
      <c r="S2227" s="14" t="s">
        <v>17</v>
      </c>
      <c r="X2227" s="154">
        <v>0.68746499999999999</v>
      </c>
      <c r="Y2227" s="14">
        <v>89</v>
      </c>
      <c r="AD2227" s="14" t="s">
        <v>17</v>
      </c>
    </row>
    <row r="2228" spans="1:30" ht="15" x14ac:dyDescent="0.25">
      <c r="A2228" t="s">
        <v>143</v>
      </c>
      <c r="B2228" t="s">
        <v>153</v>
      </c>
      <c r="C2228" s="132">
        <v>40457</v>
      </c>
      <c r="D2228" s="132">
        <v>40700</v>
      </c>
      <c r="E2228">
        <v>2011</v>
      </c>
      <c r="F2228">
        <v>3</v>
      </c>
      <c r="G2228">
        <v>13</v>
      </c>
      <c r="H2228" s="138">
        <v>17.128648397976928</v>
      </c>
      <c r="I2228" s="165" t="s">
        <v>17</v>
      </c>
      <c r="J2228" s="14" t="s">
        <v>17</v>
      </c>
      <c r="K2228" s="14" t="s">
        <v>17</v>
      </c>
      <c r="L2228" s="14" t="s">
        <v>17</v>
      </c>
      <c r="M2228" s="14" t="s">
        <v>17</v>
      </c>
      <c r="N2228" s="14" t="s">
        <v>17</v>
      </c>
      <c r="O2228" s="14" t="s">
        <v>17</v>
      </c>
      <c r="P2228" s="14" t="s">
        <v>17</v>
      </c>
      <c r="Q2228" s="14" t="s">
        <v>17</v>
      </c>
      <c r="R2228" s="14" t="s">
        <v>17</v>
      </c>
      <c r="S2228" s="14" t="s">
        <v>17</v>
      </c>
      <c r="X2228" s="154">
        <v>0.80911</v>
      </c>
      <c r="Y2228" s="14">
        <v>89</v>
      </c>
      <c r="AD2228" s="14" t="s">
        <v>17</v>
      </c>
    </row>
    <row r="2229" spans="1:30" ht="15" x14ac:dyDescent="0.25">
      <c r="A2229" t="s">
        <v>143</v>
      </c>
      <c r="B2229" t="s">
        <v>153</v>
      </c>
      <c r="C2229" s="132">
        <v>40457</v>
      </c>
      <c r="D2229" s="132">
        <v>40700</v>
      </c>
      <c r="E2229">
        <v>2011</v>
      </c>
      <c r="F2229">
        <v>3</v>
      </c>
      <c r="G2229">
        <v>14</v>
      </c>
      <c r="H2229" s="138">
        <v>46.131890726180778</v>
      </c>
      <c r="I2229" s="165" t="s">
        <v>17</v>
      </c>
      <c r="J2229" s="14" t="s">
        <v>17</v>
      </c>
      <c r="K2229" s="14" t="s">
        <v>17</v>
      </c>
      <c r="L2229" s="14" t="s">
        <v>17</v>
      </c>
      <c r="M2229" s="14" t="s">
        <v>17</v>
      </c>
      <c r="N2229" s="14" t="s">
        <v>17</v>
      </c>
      <c r="O2229" s="14" t="s">
        <v>17</v>
      </c>
      <c r="P2229" s="14" t="s">
        <v>17</v>
      </c>
      <c r="Q2229" s="14" t="s">
        <v>17</v>
      </c>
      <c r="R2229" s="14" t="s">
        <v>17</v>
      </c>
      <c r="S2229" s="14" t="s">
        <v>17</v>
      </c>
      <c r="X2229" s="154">
        <v>0.73775999999999997</v>
      </c>
      <c r="Y2229" s="14">
        <v>89</v>
      </c>
      <c r="AD2229" s="14" t="s">
        <v>17</v>
      </c>
    </row>
    <row r="2230" spans="1:30" ht="15" x14ac:dyDescent="0.25">
      <c r="A2230" t="s">
        <v>143</v>
      </c>
      <c r="B2230" t="s">
        <v>153</v>
      </c>
      <c r="C2230" s="132">
        <v>40457</v>
      </c>
      <c r="D2230" s="132">
        <v>40700</v>
      </c>
      <c r="E2230">
        <v>2011</v>
      </c>
      <c r="F2230">
        <v>4</v>
      </c>
      <c r="G2230">
        <v>1</v>
      </c>
      <c r="H2230" s="138">
        <v>29.119384672442305</v>
      </c>
      <c r="I2230" s="165" t="s">
        <v>17</v>
      </c>
      <c r="J2230" s="14" t="s">
        <v>17</v>
      </c>
      <c r="K2230" s="14" t="s">
        <v>17</v>
      </c>
      <c r="L2230" s="181">
        <v>6.6349999999999998</v>
      </c>
      <c r="M2230" s="14" t="s">
        <v>17</v>
      </c>
      <c r="N2230" s="182">
        <v>40.205910000000003</v>
      </c>
      <c r="O2230" s="182">
        <v>703</v>
      </c>
      <c r="P2230" s="182">
        <v>5.7329999999999999E-2</v>
      </c>
      <c r="Q2230" s="182">
        <v>0.78700000000000003</v>
      </c>
      <c r="R2230" s="14" t="s">
        <v>17</v>
      </c>
      <c r="S2230" s="14" t="s">
        <v>17</v>
      </c>
      <c r="X2230" s="154">
        <v>0.53001999999999994</v>
      </c>
      <c r="Y2230" s="14">
        <v>89</v>
      </c>
      <c r="AD2230" s="14" t="s">
        <v>17</v>
      </c>
    </row>
    <row r="2231" spans="1:30" ht="15" x14ac:dyDescent="0.25">
      <c r="A2231" t="s">
        <v>143</v>
      </c>
      <c r="B2231" t="s">
        <v>153</v>
      </c>
      <c r="C2231" s="132">
        <v>40457</v>
      </c>
      <c r="D2231" s="132">
        <v>40700</v>
      </c>
      <c r="E2231">
        <v>2011</v>
      </c>
      <c r="F2231">
        <v>4</v>
      </c>
      <c r="G2231">
        <v>2</v>
      </c>
      <c r="H2231" s="138">
        <v>28.703862150784623</v>
      </c>
      <c r="I2231" s="165" t="s">
        <v>17</v>
      </c>
      <c r="J2231" s="14" t="s">
        <v>17</v>
      </c>
      <c r="K2231" s="14" t="s">
        <v>17</v>
      </c>
      <c r="L2231" s="181">
        <v>6.3250000000000002</v>
      </c>
      <c r="M2231" s="14" t="s">
        <v>17</v>
      </c>
      <c r="N2231" s="182">
        <v>138.84515999999999</v>
      </c>
      <c r="O2231" s="182">
        <v>1163</v>
      </c>
      <c r="P2231" s="182">
        <v>8.2909999999999998E-2</v>
      </c>
      <c r="Q2231" s="182">
        <v>0.81100000000000005</v>
      </c>
      <c r="R2231" s="14" t="s">
        <v>17</v>
      </c>
      <c r="S2231" s="14" t="s">
        <v>17</v>
      </c>
      <c r="X2231" s="154">
        <v>0.56065999999999994</v>
      </c>
      <c r="Y2231" s="14">
        <v>89</v>
      </c>
      <c r="AD2231" s="14" t="s">
        <v>17</v>
      </c>
    </row>
    <row r="2232" spans="1:30" ht="15" x14ac:dyDescent="0.25">
      <c r="A2232" t="s">
        <v>143</v>
      </c>
      <c r="B2232" t="s">
        <v>153</v>
      </c>
      <c r="C2232" s="132">
        <v>40457</v>
      </c>
      <c r="D2232" s="132">
        <v>40700</v>
      </c>
      <c r="E2232">
        <v>2011</v>
      </c>
      <c r="F2232">
        <v>4</v>
      </c>
      <c r="G2232">
        <v>3</v>
      </c>
      <c r="H2232" s="138">
        <v>29.062981630523076</v>
      </c>
      <c r="I2232" s="165" t="s">
        <v>17</v>
      </c>
      <c r="J2232" s="14" t="s">
        <v>17</v>
      </c>
      <c r="K2232" s="14" t="s">
        <v>17</v>
      </c>
      <c r="L2232" s="181">
        <v>5.8949999999999996</v>
      </c>
      <c r="M2232" s="14" t="s">
        <v>17</v>
      </c>
      <c r="N2232" s="182">
        <v>101.70429999999999</v>
      </c>
      <c r="O2232" s="182">
        <v>877</v>
      </c>
      <c r="P2232" s="182">
        <v>7.1319999999999995E-2</v>
      </c>
      <c r="Q2232" s="182">
        <v>0.75</v>
      </c>
      <c r="R2232" s="14" t="s">
        <v>17</v>
      </c>
      <c r="S2232" s="14" t="s">
        <v>17</v>
      </c>
      <c r="X2232" s="154">
        <v>0.57091500000000006</v>
      </c>
      <c r="Y2232" s="14">
        <v>89</v>
      </c>
      <c r="AD2232" s="14" t="s">
        <v>17</v>
      </c>
    </row>
    <row r="2233" spans="1:30" ht="15" x14ac:dyDescent="0.25">
      <c r="A2233" t="s">
        <v>143</v>
      </c>
      <c r="B2233" t="s">
        <v>153</v>
      </c>
      <c r="C2233" s="132">
        <v>40457</v>
      </c>
      <c r="D2233" s="132">
        <v>40700</v>
      </c>
      <c r="E2233">
        <v>2011</v>
      </c>
      <c r="F2233">
        <v>4</v>
      </c>
      <c r="G2233">
        <v>4</v>
      </c>
      <c r="H2233" s="138">
        <v>27.453935443846156</v>
      </c>
      <c r="I2233" s="165" t="s">
        <v>17</v>
      </c>
      <c r="J2233" s="14" t="s">
        <v>17</v>
      </c>
      <c r="K2233" s="14" t="s">
        <v>17</v>
      </c>
      <c r="L2233" s="181">
        <v>6.1150000000000002</v>
      </c>
      <c r="M2233" s="14" t="s">
        <v>17</v>
      </c>
      <c r="N2233" s="182">
        <v>108.23722000000001</v>
      </c>
      <c r="O2233" s="182">
        <v>1053</v>
      </c>
      <c r="P2233" s="182">
        <v>7.2760000000000005E-2</v>
      </c>
      <c r="Q2233" s="182">
        <v>0.80200000000000005</v>
      </c>
      <c r="R2233" s="14" t="s">
        <v>17</v>
      </c>
      <c r="S2233" s="14" t="s">
        <v>17</v>
      </c>
      <c r="X2233" s="154">
        <v>0.66167500000000001</v>
      </c>
      <c r="Y2233" s="14">
        <v>89</v>
      </c>
      <c r="AD2233" s="14" t="s">
        <v>17</v>
      </c>
    </row>
    <row r="2234" spans="1:30" ht="15" x14ac:dyDescent="0.25">
      <c r="A2234" t="s">
        <v>143</v>
      </c>
      <c r="B2234" t="s">
        <v>153</v>
      </c>
      <c r="C2234" s="132">
        <v>40457</v>
      </c>
      <c r="D2234" s="132">
        <v>40700</v>
      </c>
      <c r="E2234">
        <v>2011</v>
      </c>
      <c r="F2234">
        <v>4</v>
      </c>
      <c r="G2234">
        <v>5</v>
      </c>
      <c r="H2234" s="138">
        <v>33.331150865353841</v>
      </c>
      <c r="I2234" s="165" t="s">
        <v>17</v>
      </c>
      <c r="J2234" s="14" t="s">
        <v>17</v>
      </c>
      <c r="K2234" s="14" t="s">
        <v>17</v>
      </c>
      <c r="L2234" s="181">
        <v>5.69</v>
      </c>
      <c r="M2234" s="14" t="s">
        <v>17</v>
      </c>
      <c r="N2234" s="182">
        <v>114.4072</v>
      </c>
      <c r="O2234" s="182">
        <v>1068</v>
      </c>
      <c r="P2234" s="182">
        <v>8.5139999999999993E-2</v>
      </c>
      <c r="Q2234" s="182">
        <v>0.83</v>
      </c>
      <c r="R2234" s="14" t="s">
        <v>17</v>
      </c>
      <c r="S2234" s="14" t="s">
        <v>17</v>
      </c>
      <c r="X2234" s="154">
        <v>0.69813499999999995</v>
      </c>
      <c r="Y2234" s="14">
        <v>89</v>
      </c>
      <c r="AD2234" s="14" t="s">
        <v>17</v>
      </c>
    </row>
    <row r="2235" spans="1:30" ht="15" x14ac:dyDescent="0.25">
      <c r="A2235" t="s">
        <v>143</v>
      </c>
      <c r="B2235" t="s">
        <v>153</v>
      </c>
      <c r="C2235" s="132">
        <v>40457</v>
      </c>
      <c r="D2235" s="132">
        <v>40700</v>
      </c>
      <c r="E2235">
        <v>2011</v>
      </c>
      <c r="F2235">
        <v>4</v>
      </c>
      <c r="G2235">
        <v>6</v>
      </c>
      <c r="H2235" s="138">
        <v>28.414221101411545</v>
      </c>
      <c r="I2235" s="165" t="s">
        <v>17</v>
      </c>
      <c r="J2235" s="14" t="s">
        <v>17</v>
      </c>
      <c r="K2235" s="14" t="s">
        <v>17</v>
      </c>
      <c r="L2235" s="181">
        <v>5.52</v>
      </c>
      <c r="M2235" s="14" t="s">
        <v>17</v>
      </c>
      <c r="N2235" s="182">
        <v>114.52818000000001</v>
      </c>
      <c r="O2235" s="182">
        <v>1087</v>
      </c>
      <c r="P2235" s="182">
        <v>8.4360000000000004E-2</v>
      </c>
      <c r="Q2235" s="182">
        <v>0.89100000000000001</v>
      </c>
      <c r="R2235" s="14" t="s">
        <v>17</v>
      </c>
      <c r="S2235" s="14" t="s">
        <v>17</v>
      </c>
      <c r="X2235" s="154">
        <v>0.77479500000000001</v>
      </c>
      <c r="Y2235" s="14">
        <v>89</v>
      </c>
      <c r="AD2235" s="14" t="s">
        <v>17</v>
      </c>
    </row>
    <row r="2236" spans="1:30" ht="15" x14ac:dyDescent="0.25">
      <c r="A2236" t="s">
        <v>143</v>
      </c>
      <c r="B2236" t="s">
        <v>153</v>
      </c>
      <c r="C2236" s="132">
        <v>40457</v>
      </c>
      <c r="D2236" s="132">
        <v>40700</v>
      </c>
      <c r="E2236">
        <v>2011</v>
      </c>
      <c r="F2236">
        <v>4</v>
      </c>
      <c r="G2236">
        <v>7</v>
      </c>
      <c r="H2236" s="138">
        <v>41.240431801038469</v>
      </c>
      <c r="I2236" s="165" t="s">
        <v>17</v>
      </c>
      <c r="J2236" s="14" t="s">
        <v>17</v>
      </c>
      <c r="K2236" s="14" t="s">
        <v>17</v>
      </c>
      <c r="L2236" s="181">
        <v>5.34</v>
      </c>
      <c r="M2236" s="14" t="s">
        <v>17</v>
      </c>
      <c r="N2236" s="182">
        <v>104.48684</v>
      </c>
      <c r="O2236" s="182">
        <v>1066</v>
      </c>
      <c r="P2236" s="182">
        <v>6.8989999999999996E-2</v>
      </c>
      <c r="Q2236" s="182">
        <v>0.86299999999999999</v>
      </c>
      <c r="R2236" s="14" t="s">
        <v>17</v>
      </c>
      <c r="S2236" s="14" t="s">
        <v>17</v>
      </c>
      <c r="X2236" s="154">
        <v>0.81976000000000004</v>
      </c>
      <c r="Y2236" s="14">
        <v>89</v>
      </c>
      <c r="AD2236" s="14" t="s">
        <v>17</v>
      </c>
    </row>
    <row r="2237" spans="1:30" ht="15" x14ac:dyDescent="0.25">
      <c r="A2237" t="s">
        <v>143</v>
      </c>
      <c r="B2237" t="s">
        <v>153</v>
      </c>
      <c r="C2237" s="132">
        <v>40457</v>
      </c>
      <c r="D2237" s="132">
        <v>40700</v>
      </c>
      <c r="E2237">
        <v>2011</v>
      </c>
      <c r="F2237">
        <v>4</v>
      </c>
      <c r="G2237">
        <v>8</v>
      </c>
      <c r="H2237" s="138">
        <v>44.576609445415393</v>
      </c>
      <c r="I2237" s="165" t="s">
        <v>17</v>
      </c>
      <c r="J2237" s="14" t="s">
        <v>17</v>
      </c>
      <c r="K2237" s="14" t="s">
        <v>17</v>
      </c>
      <c r="L2237" s="14" t="s">
        <v>17</v>
      </c>
      <c r="M2237" s="14" t="s">
        <v>17</v>
      </c>
      <c r="N2237" s="14" t="s">
        <v>17</v>
      </c>
      <c r="O2237" s="14" t="s">
        <v>17</v>
      </c>
      <c r="P2237" s="14" t="s">
        <v>17</v>
      </c>
      <c r="Q2237" s="14" t="s">
        <v>17</v>
      </c>
      <c r="R2237" s="14" t="s">
        <v>17</v>
      </c>
      <c r="S2237" s="14" t="s">
        <v>17</v>
      </c>
      <c r="X2237" s="154">
        <v>0.71014999999999995</v>
      </c>
      <c r="Y2237" s="14">
        <v>89</v>
      </c>
      <c r="AD2237" s="14" t="s">
        <v>17</v>
      </c>
    </row>
    <row r="2238" spans="1:30" ht="15" x14ac:dyDescent="0.25">
      <c r="A2238" t="s">
        <v>143</v>
      </c>
      <c r="B2238" t="s">
        <v>153</v>
      </c>
      <c r="C2238" s="132">
        <v>40457</v>
      </c>
      <c r="D2238" s="132">
        <v>40700</v>
      </c>
      <c r="E2238">
        <v>2011</v>
      </c>
      <c r="F2238">
        <v>4</v>
      </c>
      <c r="G2238">
        <v>9</v>
      </c>
      <c r="H2238" s="138">
        <v>48.666586623853846</v>
      </c>
      <c r="I2238" s="165" t="s">
        <v>17</v>
      </c>
      <c r="J2238" s="14" t="s">
        <v>17</v>
      </c>
      <c r="K2238" s="14" t="s">
        <v>17</v>
      </c>
      <c r="L2238" s="14" t="s">
        <v>17</v>
      </c>
      <c r="M2238" s="14" t="s">
        <v>17</v>
      </c>
      <c r="N2238" s="14" t="s">
        <v>17</v>
      </c>
      <c r="O2238" s="14" t="s">
        <v>17</v>
      </c>
      <c r="P2238" s="14" t="s">
        <v>17</v>
      </c>
      <c r="Q2238" s="14" t="s">
        <v>17</v>
      </c>
      <c r="R2238" s="14" t="s">
        <v>17</v>
      </c>
      <c r="S2238" s="14" t="s">
        <v>17</v>
      </c>
      <c r="X2238" s="154">
        <v>0.76426499999999997</v>
      </c>
      <c r="Y2238" s="14">
        <v>89</v>
      </c>
      <c r="AD2238" s="14" t="s">
        <v>17</v>
      </c>
    </row>
    <row r="2239" spans="1:30" ht="15" x14ac:dyDescent="0.25">
      <c r="A2239" t="s">
        <v>143</v>
      </c>
      <c r="B2239" t="s">
        <v>153</v>
      </c>
      <c r="C2239" s="132">
        <v>40457</v>
      </c>
      <c r="D2239" s="132">
        <v>40700</v>
      </c>
      <c r="E2239">
        <v>2011</v>
      </c>
      <c r="F2239">
        <v>4</v>
      </c>
      <c r="G2239">
        <v>10</v>
      </c>
      <c r="H2239" s="138">
        <v>31.519658493865389</v>
      </c>
      <c r="I2239" s="165" t="s">
        <v>17</v>
      </c>
      <c r="J2239" s="14" t="s">
        <v>17</v>
      </c>
      <c r="K2239" s="14" t="s">
        <v>17</v>
      </c>
      <c r="L2239" s="14" t="s">
        <v>17</v>
      </c>
      <c r="M2239" s="14" t="s">
        <v>17</v>
      </c>
      <c r="N2239" s="14" t="s">
        <v>17</v>
      </c>
      <c r="O2239" s="14" t="s">
        <v>17</v>
      </c>
      <c r="P2239" s="14" t="s">
        <v>17</v>
      </c>
      <c r="Q2239" s="14" t="s">
        <v>17</v>
      </c>
      <c r="R2239" s="14" t="s">
        <v>17</v>
      </c>
      <c r="S2239" s="14" t="s">
        <v>17</v>
      </c>
      <c r="X2239" s="154">
        <v>0.75282000000000004</v>
      </c>
      <c r="Y2239" s="14">
        <v>89</v>
      </c>
      <c r="AD2239" s="14" t="s">
        <v>17</v>
      </c>
    </row>
    <row r="2240" spans="1:30" ht="15" x14ac:dyDescent="0.25">
      <c r="A2240" t="s">
        <v>143</v>
      </c>
      <c r="B2240" t="s">
        <v>153</v>
      </c>
      <c r="C2240" s="132">
        <v>40457</v>
      </c>
      <c r="D2240" s="132">
        <v>40700</v>
      </c>
      <c r="E2240">
        <v>2011</v>
      </c>
      <c r="F2240">
        <v>4</v>
      </c>
      <c r="G2240">
        <v>11</v>
      </c>
      <c r="H2240" s="138">
        <v>46.236044583553848</v>
      </c>
      <c r="I2240" s="165" t="s">
        <v>17</v>
      </c>
      <c r="J2240" s="14" t="s">
        <v>17</v>
      </c>
      <c r="K2240" s="14" t="s">
        <v>17</v>
      </c>
      <c r="L2240" s="14" t="s">
        <v>17</v>
      </c>
      <c r="M2240" s="14" t="s">
        <v>17</v>
      </c>
      <c r="N2240" s="14" t="s">
        <v>17</v>
      </c>
      <c r="O2240" s="14" t="s">
        <v>17</v>
      </c>
      <c r="P2240" s="14" t="s">
        <v>17</v>
      </c>
      <c r="Q2240" s="14" t="s">
        <v>17</v>
      </c>
      <c r="R2240" s="14" t="s">
        <v>17</v>
      </c>
      <c r="S2240" s="14" t="s">
        <v>17</v>
      </c>
      <c r="X2240" s="154">
        <v>0.70825000000000005</v>
      </c>
      <c r="Y2240" s="14">
        <v>89</v>
      </c>
      <c r="AD2240" s="14" t="s">
        <v>17</v>
      </c>
    </row>
    <row r="2241" spans="1:31" ht="15" x14ac:dyDescent="0.25">
      <c r="A2241" t="s">
        <v>143</v>
      </c>
      <c r="B2241" t="s">
        <v>153</v>
      </c>
      <c r="C2241" s="132">
        <v>40457</v>
      </c>
      <c r="D2241" s="132">
        <v>40700</v>
      </c>
      <c r="E2241">
        <v>2011</v>
      </c>
      <c r="F2241">
        <v>4</v>
      </c>
      <c r="G2241">
        <v>12</v>
      </c>
      <c r="H2241" s="138">
        <v>40.512284424276928</v>
      </c>
      <c r="I2241" s="165" t="s">
        <v>17</v>
      </c>
      <c r="J2241" s="14" t="s">
        <v>17</v>
      </c>
      <c r="K2241" s="14" t="s">
        <v>17</v>
      </c>
      <c r="L2241" s="14" t="s">
        <v>17</v>
      </c>
      <c r="M2241" s="14" t="s">
        <v>17</v>
      </c>
      <c r="N2241" s="14" t="s">
        <v>17</v>
      </c>
      <c r="O2241" s="14" t="s">
        <v>17</v>
      </c>
      <c r="P2241" s="14" t="s">
        <v>17</v>
      </c>
      <c r="Q2241" s="14" t="s">
        <v>17</v>
      </c>
      <c r="R2241" s="14" t="s">
        <v>17</v>
      </c>
      <c r="S2241" s="14" t="s">
        <v>17</v>
      </c>
      <c r="X2241" s="154">
        <v>0.74002999999999997</v>
      </c>
      <c r="Y2241" s="14">
        <v>89</v>
      </c>
      <c r="AD2241" s="14" t="s">
        <v>17</v>
      </c>
    </row>
    <row r="2242" spans="1:31" ht="15" x14ac:dyDescent="0.25">
      <c r="A2242" t="s">
        <v>143</v>
      </c>
      <c r="B2242" t="s">
        <v>153</v>
      </c>
      <c r="C2242" s="132">
        <v>40457</v>
      </c>
      <c r="D2242" s="132">
        <v>40700</v>
      </c>
      <c r="E2242">
        <v>2011</v>
      </c>
      <c r="F2242">
        <v>4</v>
      </c>
      <c r="G2242">
        <v>13</v>
      </c>
      <c r="H2242" s="138">
        <v>33.242085299838465</v>
      </c>
      <c r="I2242" s="165" t="s">
        <v>17</v>
      </c>
      <c r="J2242" s="14" t="s">
        <v>17</v>
      </c>
      <c r="K2242" s="14" t="s">
        <v>17</v>
      </c>
      <c r="L2242" s="14" t="s">
        <v>17</v>
      </c>
      <c r="M2242" s="14" t="s">
        <v>17</v>
      </c>
      <c r="N2242" s="14" t="s">
        <v>17</v>
      </c>
      <c r="O2242" s="14" t="s">
        <v>17</v>
      </c>
      <c r="P2242" s="14" t="s">
        <v>17</v>
      </c>
      <c r="Q2242" s="14" t="s">
        <v>17</v>
      </c>
      <c r="R2242" s="14" t="s">
        <v>17</v>
      </c>
      <c r="S2242" s="14" t="s">
        <v>17</v>
      </c>
      <c r="X2242" s="154">
        <v>0.79464500000000005</v>
      </c>
      <c r="Y2242" s="14">
        <v>89</v>
      </c>
      <c r="AD2242" s="14" t="s">
        <v>17</v>
      </c>
    </row>
    <row r="2243" spans="1:31" ht="15" x14ac:dyDescent="0.25">
      <c r="A2243" t="s">
        <v>143</v>
      </c>
      <c r="B2243" t="s">
        <v>153</v>
      </c>
      <c r="C2243" s="132">
        <v>40457</v>
      </c>
      <c r="D2243" s="132">
        <v>40700</v>
      </c>
      <c r="E2243">
        <v>2011</v>
      </c>
      <c r="F2243">
        <v>4</v>
      </c>
      <c r="G2243">
        <v>14</v>
      </c>
      <c r="H2243" s="138">
        <v>46.058375402134622</v>
      </c>
      <c r="I2243" s="165" t="s">
        <v>17</v>
      </c>
      <c r="J2243" s="14" t="s">
        <v>17</v>
      </c>
      <c r="K2243" s="14" t="s">
        <v>17</v>
      </c>
      <c r="L2243" s="14" t="s">
        <v>17</v>
      </c>
      <c r="M2243" s="14" t="s">
        <v>17</v>
      </c>
      <c r="N2243" s="14" t="s">
        <v>17</v>
      </c>
      <c r="O2243" s="14" t="s">
        <v>17</v>
      </c>
      <c r="P2243" s="14" t="s">
        <v>17</v>
      </c>
      <c r="Q2243" s="14" t="s">
        <v>17</v>
      </c>
      <c r="R2243" s="14" t="s">
        <v>17</v>
      </c>
      <c r="S2243" s="14" t="s">
        <v>17</v>
      </c>
      <c r="X2243" s="154">
        <v>0.75744999999999996</v>
      </c>
      <c r="Y2243" s="14">
        <v>89</v>
      </c>
      <c r="AD2243" s="14" t="s">
        <v>17</v>
      </c>
    </row>
    <row r="2244" spans="1:31" ht="15.75" x14ac:dyDescent="0.25">
      <c r="A2244" t="s">
        <v>143</v>
      </c>
      <c r="B2244" s="137" t="s">
        <v>197</v>
      </c>
      <c r="C2244" s="155">
        <v>40830</v>
      </c>
      <c r="D2244" s="155">
        <v>41051</v>
      </c>
      <c r="E2244">
        <v>2012</v>
      </c>
      <c r="F2244">
        <v>1</v>
      </c>
      <c r="G2244">
        <v>1</v>
      </c>
      <c r="H2244" s="149">
        <v>23.958224769599997</v>
      </c>
      <c r="I2244">
        <v>2.0127999999999999</v>
      </c>
      <c r="J2244" s="14" t="s">
        <v>17</v>
      </c>
      <c r="K2244" s="14" t="s">
        <v>17</v>
      </c>
      <c r="L2244" s="183">
        <v>6.21</v>
      </c>
      <c r="M2244" s="14" t="s">
        <v>17</v>
      </c>
      <c r="N2244" s="183">
        <v>42.716521999999998</v>
      </c>
      <c r="O2244" s="184">
        <v>647.24099999999999</v>
      </c>
      <c r="P2244" s="185">
        <v>7.1840000000000001E-2</v>
      </c>
      <c r="Q2244" s="185">
        <v>0.86299999999999999</v>
      </c>
      <c r="R2244" s="14" t="s">
        <v>17</v>
      </c>
      <c r="S2244" s="14" t="s">
        <v>17</v>
      </c>
      <c r="V2244" s="199">
        <v>0.43991000000000002</v>
      </c>
      <c r="W2244" s="14">
        <v>82</v>
      </c>
      <c r="X2244" s="153">
        <v>0.38144</v>
      </c>
      <c r="Y2244" s="14">
        <v>90</v>
      </c>
      <c r="Z2244" s="200">
        <v>0.29349999999999998</v>
      </c>
      <c r="AA2244" s="14">
        <v>115</v>
      </c>
      <c r="AD2244" s="153">
        <v>0.42896499999999999</v>
      </c>
      <c r="AE2244" s="14">
        <v>138</v>
      </c>
    </row>
    <row r="2245" spans="1:31" ht="15.75" x14ac:dyDescent="0.25">
      <c r="A2245" t="s">
        <v>143</v>
      </c>
      <c r="B2245" s="137" t="s">
        <v>197</v>
      </c>
      <c r="C2245" s="155">
        <v>40830</v>
      </c>
      <c r="D2245" s="155">
        <v>41051</v>
      </c>
      <c r="E2245">
        <v>2012</v>
      </c>
      <c r="F2245">
        <v>1</v>
      </c>
      <c r="G2245">
        <v>2</v>
      </c>
      <c r="H2245" s="149">
        <v>18.545333760778846</v>
      </c>
      <c r="I2245">
        <v>1.9462999999999999</v>
      </c>
      <c r="J2245" s="14" t="s">
        <v>17</v>
      </c>
      <c r="K2245" s="14" t="s">
        <v>17</v>
      </c>
      <c r="L2245" s="183">
        <v>6.6050000000000004</v>
      </c>
      <c r="M2245" s="14" t="s">
        <v>17</v>
      </c>
      <c r="N2245" s="183">
        <v>45.261218</v>
      </c>
      <c r="O2245" s="184">
        <v>750.55</v>
      </c>
      <c r="P2245" s="185">
        <v>8.8620000000000004E-2</v>
      </c>
      <c r="Q2245" s="185">
        <v>0.8</v>
      </c>
      <c r="R2245" s="14" t="s">
        <v>17</v>
      </c>
      <c r="S2245" s="14" t="s">
        <v>17</v>
      </c>
      <c r="V2245" s="199">
        <v>0.534335</v>
      </c>
      <c r="W2245" s="14">
        <v>82</v>
      </c>
      <c r="X2245" s="153">
        <v>0.28190000000000004</v>
      </c>
      <c r="Y2245" s="14">
        <v>90</v>
      </c>
      <c r="Z2245" s="200">
        <v>0.22675000000000001</v>
      </c>
      <c r="AA2245" s="14">
        <v>115</v>
      </c>
      <c r="AD2245" s="153">
        <v>0.33253500000000003</v>
      </c>
      <c r="AE2245" s="14">
        <v>138</v>
      </c>
    </row>
    <row r="2246" spans="1:31" ht="15.75" x14ac:dyDescent="0.25">
      <c r="A2246" t="s">
        <v>143</v>
      </c>
      <c r="B2246" s="137" t="s">
        <v>197</v>
      </c>
      <c r="C2246" s="155">
        <v>40830</v>
      </c>
      <c r="D2246" s="155">
        <v>41051</v>
      </c>
      <c r="E2246">
        <v>2012</v>
      </c>
      <c r="F2246">
        <v>1</v>
      </c>
      <c r="G2246">
        <v>3</v>
      </c>
      <c r="H2246" s="149">
        <v>37.446629299199998</v>
      </c>
      <c r="I2246">
        <v>1.8887</v>
      </c>
      <c r="J2246" s="14" t="s">
        <v>17</v>
      </c>
      <c r="K2246" s="14" t="s">
        <v>17</v>
      </c>
      <c r="L2246" s="183">
        <v>6.01</v>
      </c>
      <c r="M2246" s="14" t="s">
        <v>17</v>
      </c>
      <c r="N2246" s="183">
        <v>89.419177999999988</v>
      </c>
      <c r="O2246" s="184">
        <v>785.99699999999996</v>
      </c>
      <c r="P2246" s="185">
        <v>6.8900000000000003E-2</v>
      </c>
      <c r="Q2246" s="185">
        <v>0.86699999999999999</v>
      </c>
      <c r="R2246" s="14" t="s">
        <v>17</v>
      </c>
      <c r="S2246" s="14" t="s">
        <v>17</v>
      </c>
      <c r="V2246" s="199">
        <v>0.41949999999999998</v>
      </c>
      <c r="W2246" s="14">
        <v>82</v>
      </c>
      <c r="X2246" s="153">
        <v>0.40717499999999995</v>
      </c>
      <c r="Y2246" s="14">
        <v>90</v>
      </c>
      <c r="Z2246" s="200">
        <v>0.34390500000000002</v>
      </c>
      <c r="AA2246" s="14">
        <v>115</v>
      </c>
      <c r="AD2246" s="153">
        <v>0.47672999999999999</v>
      </c>
      <c r="AE2246" s="14">
        <v>138</v>
      </c>
    </row>
    <row r="2247" spans="1:31" ht="15.75" x14ac:dyDescent="0.25">
      <c r="A2247" t="s">
        <v>143</v>
      </c>
      <c r="B2247" s="137" t="s">
        <v>197</v>
      </c>
      <c r="C2247" s="155">
        <v>40830</v>
      </c>
      <c r="D2247" s="155">
        <v>41051</v>
      </c>
      <c r="E2247">
        <v>2012</v>
      </c>
      <c r="F2247">
        <v>1</v>
      </c>
      <c r="G2247">
        <v>4</v>
      </c>
      <c r="H2247" s="149">
        <v>43.08296167356923</v>
      </c>
      <c r="I2247">
        <v>1.72</v>
      </c>
      <c r="J2247" s="14" t="s">
        <v>17</v>
      </c>
      <c r="K2247" s="14" t="s">
        <v>17</v>
      </c>
      <c r="L2247" s="183">
        <v>6.17</v>
      </c>
      <c r="M2247" s="14" t="s">
        <v>17</v>
      </c>
      <c r="N2247" s="183">
        <v>58.533553999999988</v>
      </c>
      <c r="O2247" s="184">
        <v>749.63400000000001</v>
      </c>
      <c r="P2247" s="185">
        <v>8.2890000000000005E-2</v>
      </c>
      <c r="Q2247" s="185">
        <v>0.86</v>
      </c>
      <c r="R2247" s="14" t="s">
        <v>17</v>
      </c>
      <c r="S2247" s="14" t="s">
        <v>17</v>
      </c>
      <c r="V2247" s="199">
        <v>0.41424499999999997</v>
      </c>
      <c r="W2247" s="14">
        <v>82</v>
      </c>
      <c r="X2247" s="153">
        <v>0.50058500000000006</v>
      </c>
      <c r="Y2247" s="14">
        <v>90</v>
      </c>
      <c r="Z2247" s="200">
        <v>0.41164500000000004</v>
      </c>
      <c r="AA2247" s="14">
        <v>115</v>
      </c>
      <c r="AD2247" s="153">
        <v>0.5213000000000001</v>
      </c>
      <c r="AE2247" s="14">
        <v>138</v>
      </c>
    </row>
    <row r="2248" spans="1:31" ht="15.75" x14ac:dyDescent="0.25">
      <c r="A2248" t="s">
        <v>143</v>
      </c>
      <c r="B2248" s="137" t="s">
        <v>197</v>
      </c>
      <c r="C2248" s="155">
        <v>40830</v>
      </c>
      <c r="D2248" s="155">
        <v>41051</v>
      </c>
      <c r="E2248">
        <v>2012</v>
      </c>
      <c r="F2248">
        <v>1</v>
      </c>
      <c r="G2248">
        <v>5</v>
      </c>
      <c r="H2248" s="149">
        <v>54.32236234558269</v>
      </c>
      <c r="I2248">
        <v>1.9118999999999999</v>
      </c>
      <c r="J2248" s="14" t="s">
        <v>17</v>
      </c>
      <c r="K2248" s="14" t="s">
        <v>17</v>
      </c>
      <c r="L2248" s="183">
        <v>5.5649999999999995</v>
      </c>
      <c r="M2248" s="14" t="s">
        <v>17</v>
      </c>
      <c r="N2248" s="183">
        <v>75.099026000000009</v>
      </c>
      <c r="O2248" s="184">
        <v>848.25199999999995</v>
      </c>
      <c r="P2248" s="185">
        <v>8.1030000000000005E-2</v>
      </c>
      <c r="Q2248" s="185">
        <v>0.92900000000000005</v>
      </c>
      <c r="R2248" s="14" t="s">
        <v>17</v>
      </c>
      <c r="S2248" s="14" t="s">
        <v>17</v>
      </c>
      <c r="V2248" s="199">
        <v>0.63143000000000005</v>
      </c>
      <c r="W2248" s="14">
        <v>82</v>
      </c>
      <c r="X2248" s="153">
        <v>0.54360999999999993</v>
      </c>
      <c r="Y2248" s="14">
        <v>90</v>
      </c>
      <c r="Z2248" s="200">
        <v>0.61475999999999997</v>
      </c>
      <c r="AA2248" s="14">
        <v>115</v>
      </c>
      <c r="AD2248" s="153">
        <v>0.61220999999999992</v>
      </c>
      <c r="AE2248" s="14">
        <v>138</v>
      </c>
    </row>
    <row r="2249" spans="1:31" ht="15.75" x14ac:dyDescent="0.25">
      <c r="A2249" t="s">
        <v>143</v>
      </c>
      <c r="B2249" s="137" t="s">
        <v>197</v>
      </c>
      <c r="C2249" s="155">
        <v>40830</v>
      </c>
      <c r="D2249" s="155">
        <v>41051</v>
      </c>
      <c r="E2249">
        <v>2012</v>
      </c>
      <c r="F2249">
        <v>1</v>
      </c>
      <c r="G2249">
        <v>6</v>
      </c>
      <c r="H2249" s="149">
        <v>57.853465614069229</v>
      </c>
      <c r="I2249">
        <v>1.9045000000000001</v>
      </c>
      <c r="J2249" s="14" t="s">
        <v>17</v>
      </c>
      <c r="K2249" s="14" t="s">
        <v>17</v>
      </c>
      <c r="L2249" s="183">
        <v>6.0949999999999998</v>
      </c>
      <c r="M2249" s="14" t="s">
        <v>17</v>
      </c>
      <c r="N2249" s="183">
        <v>32.986802000000004</v>
      </c>
      <c r="O2249" s="184">
        <v>653.09100000000001</v>
      </c>
      <c r="P2249" s="185">
        <v>8.2680000000000003E-2</v>
      </c>
      <c r="Q2249" s="185">
        <v>0.92400000000000004</v>
      </c>
      <c r="R2249" s="14" t="s">
        <v>17</v>
      </c>
      <c r="S2249" s="14" t="s">
        <v>17</v>
      </c>
      <c r="V2249" s="199">
        <v>0.60224999999999995</v>
      </c>
      <c r="W2249" s="14">
        <v>82</v>
      </c>
      <c r="X2249" s="153">
        <v>0.51564500000000002</v>
      </c>
      <c r="Y2249" s="14">
        <v>90</v>
      </c>
      <c r="Z2249" s="200">
        <v>0.65149499999999994</v>
      </c>
      <c r="AA2249" s="14">
        <v>115</v>
      </c>
      <c r="AD2249" s="153">
        <v>0.65359</v>
      </c>
      <c r="AE2249" s="14">
        <v>138</v>
      </c>
    </row>
    <row r="2250" spans="1:31" ht="15.75" x14ac:dyDescent="0.25">
      <c r="A2250" t="s">
        <v>143</v>
      </c>
      <c r="B2250" s="137" t="s">
        <v>197</v>
      </c>
      <c r="C2250" s="155">
        <v>40830</v>
      </c>
      <c r="D2250" s="155">
        <v>41051</v>
      </c>
      <c r="E2250">
        <v>2012</v>
      </c>
      <c r="F2250">
        <v>1</v>
      </c>
      <c r="G2250">
        <v>7</v>
      </c>
      <c r="H2250" s="149">
        <v>63.222782377932681</v>
      </c>
      <c r="I2250">
        <v>1.9870000000000001</v>
      </c>
      <c r="J2250" s="14" t="s">
        <v>17</v>
      </c>
      <c r="K2250" s="14" t="s">
        <v>17</v>
      </c>
      <c r="L2250" s="183">
        <v>5.43</v>
      </c>
      <c r="M2250" s="14" t="s">
        <v>17</v>
      </c>
      <c r="N2250" s="183">
        <v>53.893226000000006</v>
      </c>
      <c r="O2250" s="184">
        <v>732.66</v>
      </c>
      <c r="P2250" s="185">
        <v>0.1041</v>
      </c>
      <c r="Q2250" s="185">
        <v>0.90900000000000003</v>
      </c>
      <c r="R2250" s="14" t="s">
        <v>17</v>
      </c>
      <c r="S2250" s="14" t="s">
        <v>17</v>
      </c>
      <c r="V2250" s="199">
        <v>0.60387999999999997</v>
      </c>
      <c r="W2250" s="14">
        <v>82</v>
      </c>
      <c r="X2250" s="153">
        <v>0.597275</v>
      </c>
      <c r="Y2250" s="14">
        <v>90</v>
      </c>
      <c r="Z2250" s="200">
        <v>0.77134499999999995</v>
      </c>
      <c r="AA2250" s="14">
        <v>115</v>
      </c>
      <c r="AD2250" s="153">
        <v>0.72699000000000003</v>
      </c>
      <c r="AE2250" s="14">
        <v>138</v>
      </c>
    </row>
    <row r="2251" spans="1:31" ht="15.75" x14ac:dyDescent="0.25">
      <c r="A2251" t="s">
        <v>143</v>
      </c>
      <c r="B2251" s="137" t="s">
        <v>197</v>
      </c>
      <c r="C2251" s="155">
        <v>40830</v>
      </c>
      <c r="D2251" s="155">
        <v>41051</v>
      </c>
      <c r="E2251">
        <v>2012</v>
      </c>
      <c r="F2251">
        <v>1</v>
      </c>
      <c r="G2251">
        <v>8</v>
      </c>
      <c r="H2251" s="149">
        <v>50.383580871651915</v>
      </c>
      <c r="I2251">
        <v>2.0194000000000001</v>
      </c>
      <c r="J2251" s="14" t="s">
        <v>17</v>
      </c>
      <c r="K2251" s="14" t="s">
        <v>17</v>
      </c>
      <c r="L2251" s="183">
        <v>5.88</v>
      </c>
      <c r="M2251" s="14" t="s">
        <v>17</v>
      </c>
      <c r="N2251" s="186">
        <v>18.117794</v>
      </c>
      <c r="O2251" s="184">
        <v>750.44399999999996</v>
      </c>
      <c r="P2251" s="185">
        <v>8.2339999999999997E-2</v>
      </c>
      <c r="Q2251" s="185">
        <v>0.876</v>
      </c>
      <c r="R2251" s="14" t="s">
        <v>17</v>
      </c>
      <c r="S2251" s="14" t="s">
        <v>17</v>
      </c>
      <c r="V2251" s="199">
        <v>0.52310999999999996</v>
      </c>
      <c r="W2251" s="14">
        <v>82</v>
      </c>
      <c r="X2251" s="153">
        <v>0.49373500000000003</v>
      </c>
      <c r="Y2251" s="14">
        <v>90</v>
      </c>
      <c r="Z2251" s="200">
        <v>0.61557499999999998</v>
      </c>
      <c r="AA2251" s="14">
        <v>115</v>
      </c>
      <c r="AD2251" s="153">
        <v>0.68303500000000006</v>
      </c>
      <c r="AE2251" s="14">
        <v>138</v>
      </c>
    </row>
    <row r="2252" spans="1:31" ht="15.75" x14ac:dyDescent="0.25">
      <c r="A2252" t="s">
        <v>143</v>
      </c>
      <c r="B2252" s="137" t="s">
        <v>197</v>
      </c>
      <c r="C2252" s="155">
        <v>40830</v>
      </c>
      <c r="D2252" s="155">
        <v>41051</v>
      </c>
      <c r="E2252">
        <v>2012</v>
      </c>
      <c r="F2252">
        <v>1</v>
      </c>
      <c r="G2252">
        <v>9</v>
      </c>
      <c r="H2252" s="149">
        <v>49.443157843200005</v>
      </c>
      <c r="I2252">
        <v>1.8978999999999999</v>
      </c>
      <c r="J2252" s="14" t="s">
        <v>17</v>
      </c>
      <c r="K2252" s="14" t="s">
        <v>17</v>
      </c>
      <c r="L2252" s="183">
        <v>5.82</v>
      </c>
      <c r="M2252" s="14" t="s">
        <v>17</v>
      </c>
      <c r="N2252" s="186">
        <v>41.069953999999996</v>
      </c>
      <c r="O2252" s="184">
        <v>727.59</v>
      </c>
      <c r="P2252" s="185">
        <v>8.0379999999999993E-2</v>
      </c>
      <c r="Q2252" s="185">
        <v>0.91500000000000004</v>
      </c>
      <c r="R2252" s="14" t="s">
        <v>17</v>
      </c>
      <c r="S2252" s="14" t="s">
        <v>17</v>
      </c>
      <c r="V2252" s="199">
        <v>0.55271999999999999</v>
      </c>
      <c r="W2252" s="14">
        <v>82</v>
      </c>
      <c r="X2252" s="153">
        <v>0.58462499999999995</v>
      </c>
      <c r="Y2252" s="14">
        <v>90</v>
      </c>
      <c r="Z2252" s="200">
        <v>0.50755499999999998</v>
      </c>
      <c r="AA2252" s="14">
        <v>115</v>
      </c>
      <c r="AD2252" s="153">
        <v>0.58559000000000005</v>
      </c>
      <c r="AE2252" s="14">
        <v>138</v>
      </c>
    </row>
    <row r="2253" spans="1:31" ht="15.75" x14ac:dyDescent="0.25">
      <c r="A2253" t="s">
        <v>143</v>
      </c>
      <c r="B2253" s="137" t="s">
        <v>197</v>
      </c>
      <c r="C2253" s="155">
        <v>40830</v>
      </c>
      <c r="D2253" s="155">
        <v>41051</v>
      </c>
      <c r="E2253">
        <v>2012</v>
      </c>
      <c r="F2253">
        <v>1</v>
      </c>
      <c r="G2253">
        <v>10</v>
      </c>
      <c r="H2253" s="149">
        <v>49.199390822492312</v>
      </c>
      <c r="I2253">
        <v>1.8520000000000001</v>
      </c>
      <c r="J2253" s="14" t="s">
        <v>17</v>
      </c>
      <c r="K2253" s="14" t="s">
        <v>17</v>
      </c>
      <c r="L2253" s="183">
        <v>5.62</v>
      </c>
      <c r="M2253" s="14" t="s">
        <v>17</v>
      </c>
      <c r="N2253" s="186">
        <v>85.876561999999993</v>
      </c>
      <c r="O2253" s="184">
        <v>793.13</v>
      </c>
      <c r="P2253" s="185">
        <v>6.6369999999999998E-2</v>
      </c>
      <c r="Q2253" s="185">
        <v>0.94899999999999995</v>
      </c>
      <c r="R2253" s="14" t="s">
        <v>17</v>
      </c>
      <c r="S2253" s="14" t="s">
        <v>17</v>
      </c>
      <c r="V2253" s="199">
        <v>0.61684000000000005</v>
      </c>
      <c r="W2253" s="14">
        <v>82</v>
      </c>
      <c r="X2253" s="153">
        <v>0.5728899999999999</v>
      </c>
      <c r="Y2253" s="14">
        <v>90</v>
      </c>
      <c r="Z2253" s="200">
        <v>0.52034999999999998</v>
      </c>
      <c r="AA2253" s="14">
        <v>115</v>
      </c>
      <c r="AD2253" s="153">
        <v>0.60792000000000002</v>
      </c>
      <c r="AE2253" s="14">
        <v>138</v>
      </c>
    </row>
    <row r="2254" spans="1:31" ht="15.75" x14ac:dyDescent="0.25">
      <c r="A2254" t="s">
        <v>143</v>
      </c>
      <c r="B2254" s="137" t="s">
        <v>197</v>
      </c>
      <c r="C2254" s="155">
        <v>40830</v>
      </c>
      <c r="D2254" s="155">
        <v>41051</v>
      </c>
      <c r="E2254">
        <v>2012</v>
      </c>
      <c r="F2254">
        <v>1</v>
      </c>
      <c r="G2254">
        <v>11</v>
      </c>
      <c r="H2254" s="149">
        <v>62.948093549867316</v>
      </c>
      <c r="I2254">
        <v>1.9345000000000001</v>
      </c>
      <c r="J2254" s="14" t="s">
        <v>17</v>
      </c>
      <c r="K2254" s="14" t="s">
        <v>17</v>
      </c>
      <c r="L2254" s="183">
        <v>5.29</v>
      </c>
      <c r="M2254" s="14" t="s">
        <v>17</v>
      </c>
      <c r="N2254" s="186">
        <v>136.62634</v>
      </c>
      <c r="O2254" s="184">
        <v>936.89599999999996</v>
      </c>
      <c r="P2254" s="185">
        <v>0.10457</v>
      </c>
      <c r="Q2254" s="185">
        <v>1.07</v>
      </c>
      <c r="R2254" s="14" t="s">
        <v>17</v>
      </c>
      <c r="S2254" s="14" t="s">
        <v>17</v>
      </c>
      <c r="V2254" s="199">
        <v>0.564855</v>
      </c>
      <c r="W2254" s="14">
        <v>82</v>
      </c>
      <c r="X2254" s="153">
        <v>0.47093000000000002</v>
      </c>
      <c r="Y2254" s="14">
        <v>90</v>
      </c>
      <c r="Z2254" s="200">
        <v>0.73354999999999992</v>
      </c>
      <c r="AA2254" s="14">
        <v>115</v>
      </c>
      <c r="AD2254" s="153">
        <v>0.68899500000000002</v>
      </c>
      <c r="AE2254" s="14">
        <v>138</v>
      </c>
    </row>
    <row r="2255" spans="1:31" ht="15.75" x14ac:dyDescent="0.25">
      <c r="A2255" t="s">
        <v>143</v>
      </c>
      <c r="B2255" s="137" t="s">
        <v>197</v>
      </c>
      <c r="C2255" s="155">
        <v>40830</v>
      </c>
      <c r="D2255" s="155">
        <v>41051</v>
      </c>
      <c r="E2255">
        <v>2012</v>
      </c>
      <c r="F2255">
        <v>1</v>
      </c>
      <c r="G2255">
        <v>12</v>
      </c>
      <c r="H2255" s="149">
        <v>62.229600947630765</v>
      </c>
      <c r="I2255">
        <v>2.0562999999999998</v>
      </c>
      <c r="J2255" s="14" t="s">
        <v>17</v>
      </c>
      <c r="K2255" s="14" t="s">
        <v>17</v>
      </c>
      <c r="L2255" s="183">
        <v>5.45</v>
      </c>
      <c r="M2255" s="14" t="s">
        <v>17</v>
      </c>
      <c r="N2255" s="186">
        <v>74.999234000000001</v>
      </c>
      <c r="O2255" s="184">
        <v>601.06700000000001</v>
      </c>
      <c r="P2255" s="185">
        <v>7.7450000000000005E-2</v>
      </c>
      <c r="Q2255" s="185">
        <v>1.01</v>
      </c>
      <c r="R2255" s="14" t="s">
        <v>17</v>
      </c>
      <c r="S2255" s="14" t="s">
        <v>17</v>
      </c>
      <c r="V2255" s="199">
        <v>0.48501</v>
      </c>
      <c r="W2255" s="14">
        <v>82</v>
      </c>
      <c r="X2255" s="153">
        <v>0.48921500000000001</v>
      </c>
      <c r="Y2255" s="14">
        <v>90</v>
      </c>
      <c r="Z2255" s="200">
        <v>0.73419500000000004</v>
      </c>
      <c r="AA2255" s="14">
        <v>115</v>
      </c>
      <c r="AD2255" s="153">
        <v>0.70867000000000002</v>
      </c>
      <c r="AE2255" s="14">
        <v>138</v>
      </c>
    </row>
    <row r="2256" spans="1:31" ht="15.75" x14ac:dyDescent="0.25">
      <c r="A2256" t="s">
        <v>143</v>
      </c>
      <c r="B2256" s="137" t="s">
        <v>197</v>
      </c>
      <c r="C2256" s="155">
        <v>40830</v>
      </c>
      <c r="D2256" s="155">
        <v>41051</v>
      </c>
      <c r="E2256">
        <v>2012</v>
      </c>
      <c r="F2256">
        <v>1</v>
      </c>
      <c r="G2256">
        <v>13</v>
      </c>
      <c r="H2256" s="149">
        <v>61.335117252242298</v>
      </c>
      <c r="I2256">
        <v>1.9452</v>
      </c>
      <c r="J2256" s="14" t="s">
        <v>17</v>
      </c>
      <c r="K2256" s="14" t="s">
        <v>17</v>
      </c>
      <c r="L2256" s="183">
        <v>5.19</v>
      </c>
      <c r="M2256" s="14" t="s">
        <v>17</v>
      </c>
      <c r="N2256" s="186">
        <v>121.05878799999999</v>
      </c>
      <c r="O2256" s="184">
        <v>826.22500000000002</v>
      </c>
      <c r="P2256" s="185">
        <v>8.8239999999999999E-2</v>
      </c>
      <c r="Q2256" s="185">
        <v>0.96599999999999997</v>
      </c>
      <c r="R2256" s="14" t="s">
        <v>17</v>
      </c>
      <c r="S2256" s="14" t="s">
        <v>17</v>
      </c>
      <c r="V2256" s="199">
        <v>0.64852500000000002</v>
      </c>
      <c r="W2256" s="14">
        <v>82</v>
      </c>
      <c r="X2256" s="153">
        <v>0.74801499999999999</v>
      </c>
      <c r="Y2256" s="14">
        <v>90</v>
      </c>
      <c r="Z2256" s="200">
        <v>0.82135000000000002</v>
      </c>
      <c r="AA2256" s="14">
        <v>115</v>
      </c>
      <c r="AD2256" s="153">
        <v>0.73401499999999997</v>
      </c>
      <c r="AE2256" s="14">
        <v>138</v>
      </c>
    </row>
    <row r="2257" spans="1:31" ht="15.75" x14ac:dyDescent="0.25">
      <c r="A2257" t="s">
        <v>143</v>
      </c>
      <c r="B2257" s="137" t="s">
        <v>197</v>
      </c>
      <c r="C2257" s="155">
        <v>40830</v>
      </c>
      <c r="D2257" s="155">
        <v>41051</v>
      </c>
      <c r="E2257">
        <v>2012</v>
      </c>
      <c r="F2257">
        <v>1</v>
      </c>
      <c r="G2257">
        <v>14</v>
      </c>
      <c r="H2257" s="149">
        <v>52.850858775126923</v>
      </c>
      <c r="I2257">
        <v>1.7052</v>
      </c>
      <c r="J2257" s="14" t="s">
        <v>17</v>
      </c>
      <c r="K2257" s="14" t="s">
        <v>17</v>
      </c>
      <c r="L2257" s="183">
        <v>5.91</v>
      </c>
      <c r="M2257" s="14" t="s">
        <v>17</v>
      </c>
      <c r="N2257" s="186">
        <v>38.974322000000008</v>
      </c>
      <c r="O2257" s="184">
        <v>709.33199999999999</v>
      </c>
      <c r="P2257" s="185">
        <v>7.7549999999999994E-2</v>
      </c>
      <c r="Q2257" s="185">
        <v>0.91700000000000004</v>
      </c>
      <c r="R2257" s="14" t="s">
        <v>17</v>
      </c>
      <c r="S2257" s="14" t="s">
        <v>17</v>
      </c>
      <c r="V2257" s="199">
        <v>0.56291999999999998</v>
      </c>
      <c r="W2257" s="14">
        <v>82</v>
      </c>
      <c r="X2257" s="153">
        <v>0.54962500000000003</v>
      </c>
      <c r="Y2257" s="14">
        <v>90</v>
      </c>
      <c r="Z2257" s="200">
        <v>0.57287500000000002</v>
      </c>
      <c r="AA2257" s="14">
        <v>115</v>
      </c>
      <c r="AD2257" s="153">
        <v>0.59806000000000004</v>
      </c>
      <c r="AE2257" s="14">
        <v>138</v>
      </c>
    </row>
    <row r="2258" spans="1:31" ht="15.75" x14ac:dyDescent="0.25">
      <c r="A2258" t="s">
        <v>143</v>
      </c>
      <c r="B2258" s="137" t="s">
        <v>197</v>
      </c>
      <c r="C2258" s="155">
        <v>40830</v>
      </c>
      <c r="D2258" s="155">
        <v>41051</v>
      </c>
      <c r="E2258">
        <v>2012</v>
      </c>
      <c r="F2258">
        <v>2</v>
      </c>
      <c r="G2258">
        <v>1</v>
      </c>
      <c r="H2258" s="149">
        <v>22.93991247373269</v>
      </c>
      <c r="I2258">
        <v>1.8323</v>
      </c>
      <c r="J2258" s="14" t="s">
        <v>17</v>
      </c>
      <c r="K2258" s="14" t="s">
        <v>17</v>
      </c>
      <c r="L2258" s="183">
        <v>6.22</v>
      </c>
      <c r="M2258" s="14" t="s">
        <v>17</v>
      </c>
      <c r="N2258" s="186">
        <v>47.356850000000001</v>
      </c>
      <c r="O2258" s="184">
        <v>636.78</v>
      </c>
      <c r="P2258" s="185">
        <v>7.4271999999999991E-2</v>
      </c>
      <c r="Q2258" s="185">
        <v>0.85820000000000007</v>
      </c>
      <c r="R2258" s="14" t="s">
        <v>17</v>
      </c>
      <c r="S2258" s="14" t="s">
        <v>17</v>
      </c>
      <c r="V2258" s="199">
        <v>0.44347999999999999</v>
      </c>
      <c r="W2258" s="14">
        <v>82</v>
      </c>
      <c r="X2258" s="153">
        <v>0.39513500000000001</v>
      </c>
      <c r="Y2258" s="14">
        <v>90</v>
      </c>
      <c r="Z2258" s="200">
        <v>0.26770000000000005</v>
      </c>
      <c r="AA2258" s="14">
        <v>115</v>
      </c>
      <c r="AD2258" s="153">
        <v>0.39498500000000003</v>
      </c>
      <c r="AE2258" s="14">
        <v>138</v>
      </c>
    </row>
    <row r="2259" spans="1:31" ht="15.75" x14ac:dyDescent="0.25">
      <c r="A2259" t="s">
        <v>143</v>
      </c>
      <c r="B2259" s="137" t="s">
        <v>197</v>
      </c>
      <c r="C2259" s="155">
        <v>40830</v>
      </c>
      <c r="D2259" s="155">
        <v>41051</v>
      </c>
      <c r="E2259">
        <v>2012</v>
      </c>
      <c r="F2259">
        <v>2</v>
      </c>
      <c r="G2259">
        <v>2</v>
      </c>
      <c r="H2259" s="149">
        <v>28.508737509830773</v>
      </c>
      <c r="I2259">
        <v>1.8625</v>
      </c>
      <c r="J2259" s="14" t="s">
        <v>17</v>
      </c>
      <c r="K2259" s="14" t="s">
        <v>17</v>
      </c>
      <c r="L2259" s="183">
        <v>6.29</v>
      </c>
      <c r="M2259" s="14" t="s">
        <v>17</v>
      </c>
      <c r="N2259" s="186">
        <v>107.18770000000001</v>
      </c>
      <c r="O2259" s="184">
        <v>840.24199999999996</v>
      </c>
      <c r="P2259" s="185">
        <v>7.596E-2</v>
      </c>
      <c r="Q2259" s="185">
        <v>0.879</v>
      </c>
      <c r="R2259" s="14" t="s">
        <v>17</v>
      </c>
      <c r="S2259" s="14" t="s">
        <v>17</v>
      </c>
      <c r="V2259" s="199">
        <v>0.46546999999999999</v>
      </c>
      <c r="W2259" s="14">
        <v>82</v>
      </c>
      <c r="X2259" s="153">
        <v>0.342775</v>
      </c>
      <c r="Y2259" s="14">
        <v>90</v>
      </c>
      <c r="Z2259" s="200">
        <v>0.29760999999999999</v>
      </c>
      <c r="AA2259" s="14">
        <v>115</v>
      </c>
      <c r="AD2259" s="153">
        <v>0.45893499999999998</v>
      </c>
      <c r="AE2259" s="14">
        <v>138</v>
      </c>
    </row>
    <row r="2260" spans="1:31" ht="15.75" x14ac:dyDescent="0.25">
      <c r="A2260" t="s">
        <v>143</v>
      </c>
      <c r="B2260" s="137" t="s">
        <v>197</v>
      </c>
      <c r="C2260" s="155">
        <v>40830</v>
      </c>
      <c r="D2260" s="155">
        <v>41051</v>
      </c>
      <c r="E2260">
        <v>2012</v>
      </c>
      <c r="F2260">
        <v>2</v>
      </c>
      <c r="G2260">
        <v>3</v>
      </c>
      <c r="H2260" s="149">
        <v>31.357424802634611</v>
      </c>
      <c r="I2260">
        <v>1.8488</v>
      </c>
      <c r="J2260" s="14" t="s">
        <v>17</v>
      </c>
      <c r="K2260" s="14" t="s">
        <v>17</v>
      </c>
      <c r="L2260" s="183">
        <v>6.31</v>
      </c>
      <c r="M2260" s="14" t="s">
        <v>17</v>
      </c>
      <c r="N2260" s="186">
        <v>69.510674000000009</v>
      </c>
      <c r="O2260" s="184">
        <v>834.06799999999998</v>
      </c>
      <c r="P2260" s="185">
        <v>7.6950000000000005E-2</v>
      </c>
      <c r="Q2260" s="185">
        <v>0.90900000000000003</v>
      </c>
      <c r="R2260" s="14" t="s">
        <v>17</v>
      </c>
      <c r="S2260" s="14" t="s">
        <v>17</v>
      </c>
      <c r="V2260" s="199">
        <v>0.40200000000000002</v>
      </c>
      <c r="W2260" s="14">
        <v>82</v>
      </c>
      <c r="X2260" s="153">
        <v>0.44292000000000004</v>
      </c>
      <c r="Y2260" s="14">
        <v>90</v>
      </c>
      <c r="Z2260" s="200">
        <v>0.31295499999999998</v>
      </c>
      <c r="AA2260" s="14">
        <v>115</v>
      </c>
      <c r="AD2260" s="153">
        <v>0.48011500000000001</v>
      </c>
      <c r="AE2260" s="14">
        <v>138</v>
      </c>
    </row>
    <row r="2261" spans="1:31" ht="15.75" x14ac:dyDescent="0.25">
      <c r="A2261" t="s">
        <v>143</v>
      </c>
      <c r="B2261" s="137" t="s">
        <v>197</v>
      </c>
      <c r="C2261" s="155">
        <v>40830</v>
      </c>
      <c r="D2261" s="155">
        <v>41051</v>
      </c>
      <c r="E2261">
        <v>2012</v>
      </c>
      <c r="F2261">
        <v>2</v>
      </c>
      <c r="G2261">
        <v>4</v>
      </c>
      <c r="H2261" s="149">
        <v>49.264877225976932</v>
      </c>
      <c r="I2261">
        <v>1.885</v>
      </c>
      <c r="J2261" s="14" t="s">
        <v>17</v>
      </c>
      <c r="K2261" s="14" t="s">
        <v>17</v>
      </c>
      <c r="L2261" s="183">
        <v>5.91</v>
      </c>
      <c r="M2261" s="14" t="s">
        <v>17</v>
      </c>
      <c r="N2261" s="186">
        <v>72.903602000000006</v>
      </c>
      <c r="O2261" s="184">
        <v>788.35</v>
      </c>
      <c r="P2261" s="187">
        <v>7.9979999999999996E-2</v>
      </c>
      <c r="Q2261" s="187">
        <v>0.878</v>
      </c>
      <c r="R2261" s="14" t="s">
        <v>17</v>
      </c>
      <c r="S2261" s="14" t="s">
        <v>17</v>
      </c>
      <c r="V2261" s="199">
        <v>0.43427500000000002</v>
      </c>
      <c r="W2261" s="14">
        <v>82</v>
      </c>
      <c r="X2261" s="153">
        <v>0.49944499999999997</v>
      </c>
      <c r="Y2261" s="14">
        <v>90</v>
      </c>
      <c r="Z2261" s="200">
        <v>0.47224500000000003</v>
      </c>
      <c r="AA2261" s="14">
        <v>115</v>
      </c>
      <c r="AD2261" s="153">
        <v>0.56432499999999997</v>
      </c>
      <c r="AE2261" s="14">
        <v>138</v>
      </c>
    </row>
    <row r="2262" spans="1:31" ht="15.75" x14ac:dyDescent="0.25">
      <c r="A2262" t="s">
        <v>143</v>
      </c>
      <c r="B2262" s="137" t="s">
        <v>197</v>
      </c>
      <c r="C2262" s="155">
        <v>40830</v>
      </c>
      <c r="D2262" s="155">
        <v>41051</v>
      </c>
      <c r="E2262">
        <v>2012</v>
      </c>
      <c r="F2262">
        <v>2</v>
      </c>
      <c r="G2262">
        <v>5</v>
      </c>
      <c r="H2262" s="149">
        <v>57.011243916634612</v>
      </c>
      <c r="I2262">
        <v>1.8559000000000001</v>
      </c>
      <c r="J2262" s="14" t="s">
        <v>17</v>
      </c>
      <c r="K2262" s="14" t="s">
        <v>17</v>
      </c>
      <c r="L2262" s="183">
        <v>5.97</v>
      </c>
      <c r="M2262" s="14" t="s">
        <v>17</v>
      </c>
      <c r="N2262" s="186">
        <v>56.537713999999994</v>
      </c>
      <c r="O2262" s="184">
        <v>776.17499999999995</v>
      </c>
      <c r="P2262" s="187">
        <v>7.732E-2</v>
      </c>
      <c r="Q2262" s="187">
        <v>0.92800000000000005</v>
      </c>
      <c r="R2262" s="14" t="s">
        <v>17</v>
      </c>
      <c r="S2262" s="14" t="s">
        <v>17</v>
      </c>
      <c r="V2262" s="199">
        <v>0.63653000000000004</v>
      </c>
      <c r="W2262" s="14">
        <v>82</v>
      </c>
      <c r="X2262" s="153">
        <v>0.62990000000000002</v>
      </c>
      <c r="Y2262" s="14">
        <v>90</v>
      </c>
      <c r="Z2262" s="200">
        <v>0.61968999999999996</v>
      </c>
      <c r="AA2262" s="14">
        <v>115</v>
      </c>
      <c r="AD2262" s="153">
        <v>0.63329499999999994</v>
      </c>
      <c r="AE2262" s="14">
        <v>138</v>
      </c>
    </row>
    <row r="2263" spans="1:31" ht="15.75" x14ac:dyDescent="0.25">
      <c r="A2263" t="s">
        <v>143</v>
      </c>
      <c r="B2263" s="137" t="s">
        <v>197</v>
      </c>
      <c r="C2263" s="155">
        <v>40830</v>
      </c>
      <c r="D2263" s="155">
        <v>41051</v>
      </c>
      <c r="E2263">
        <v>2012</v>
      </c>
      <c r="F2263">
        <v>2</v>
      </c>
      <c r="G2263">
        <v>6</v>
      </c>
      <c r="H2263" s="149">
        <v>60.809099630399999</v>
      </c>
      <c r="I2263">
        <v>2.1259000000000001</v>
      </c>
      <c r="J2263" s="14" t="s">
        <v>17</v>
      </c>
      <c r="K2263" s="14" t="s">
        <v>17</v>
      </c>
      <c r="L2263" s="183">
        <v>5.18</v>
      </c>
      <c r="M2263" s="14" t="s">
        <v>17</v>
      </c>
      <c r="N2263" s="186">
        <v>75.597985999999992</v>
      </c>
      <c r="O2263" s="184">
        <v>932.64599999999996</v>
      </c>
      <c r="P2263" s="187">
        <v>7.8850000000000003E-2</v>
      </c>
      <c r="Q2263" s="187">
        <v>0.94199999999999995</v>
      </c>
      <c r="R2263" s="14" t="s">
        <v>17</v>
      </c>
      <c r="S2263" s="14" t="s">
        <v>17</v>
      </c>
      <c r="V2263" s="199">
        <v>0.72613000000000005</v>
      </c>
      <c r="W2263" s="14">
        <v>82</v>
      </c>
      <c r="X2263" s="153">
        <v>0.63580499999999995</v>
      </c>
      <c r="Y2263" s="14">
        <v>90</v>
      </c>
      <c r="Z2263" s="200">
        <v>0.74704499999999996</v>
      </c>
      <c r="AA2263" s="14">
        <v>115</v>
      </c>
      <c r="AD2263" s="153">
        <v>0.72856499999999991</v>
      </c>
      <c r="AE2263" s="14">
        <v>138</v>
      </c>
    </row>
    <row r="2264" spans="1:31" ht="15.75" x14ac:dyDescent="0.25">
      <c r="A2264" t="s">
        <v>143</v>
      </c>
      <c r="B2264" s="137" t="s">
        <v>197</v>
      </c>
      <c r="C2264" s="155">
        <v>40830</v>
      </c>
      <c r="D2264" s="155">
        <v>41051</v>
      </c>
      <c r="E2264">
        <v>2012</v>
      </c>
      <c r="F2264">
        <v>2</v>
      </c>
      <c r="G2264">
        <v>7</v>
      </c>
      <c r="H2264" s="149">
        <v>56.564174145599999</v>
      </c>
      <c r="I2264">
        <v>2.2103000000000002</v>
      </c>
      <c r="J2264" s="14" t="s">
        <v>17</v>
      </c>
      <c r="K2264" s="14" t="s">
        <v>17</v>
      </c>
      <c r="L2264" s="183">
        <v>4.9400000000000004</v>
      </c>
      <c r="M2264" s="14" t="s">
        <v>17</v>
      </c>
      <c r="N2264" s="186">
        <v>104.29373200000002</v>
      </c>
      <c r="O2264" s="184">
        <v>927.774</v>
      </c>
      <c r="P2264" s="187">
        <v>9.6439999999999998E-2</v>
      </c>
      <c r="Q2264" s="187">
        <v>1.03</v>
      </c>
      <c r="R2264" s="14" t="s">
        <v>17</v>
      </c>
      <c r="S2264" s="14" t="s">
        <v>17</v>
      </c>
      <c r="V2264" s="199">
        <v>0.69937499999999997</v>
      </c>
      <c r="W2264" s="14">
        <v>82</v>
      </c>
      <c r="X2264" s="153">
        <v>0.75087999999999999</v>
      </c>
      <c r="Y2264" s="14">
        <v>90</v>
      </c>
      <c r="Z2264" s="200">
        <v>0.865985</v>
      </c>
      <c r="AA2264" s="14">
        <v>115</v>
      </c>
      <c r="AD2264" s="153">
        <v>0.78395999999999999</v>
      </c>
      <c r="AE2264" s="14">
        <v>138</v>
      </c>
    </row>
    <row r="2265" spans="1:31" ht="15.75" x14ac:dyDescent="0.25">
      <c r="A2265" t="s">
        <v>143</v>
      </c>
      <c r="B2265" s="137" t="s">
        <v>197</v>
      </c>
      <c r="C2265" s="155">
        <v>40830</v>
      </c>
      <c r="D2265" s="155">
        <v>41051</v>
      </c>
      <c r="E2265">
        <v>2012</v>
      </c>
      <c r="F2265">
        <v>2</v>
      </c>
      <c r="G2265">
        <v>8</v>
      </c>
      <c r="H2265" s="149">
        <v>53.387223536751925</v>
      </c>
      <c r="I2265">
        <v>1.8555999999999999</v>
      </c>
      <c r="J2265" s="14" t="s">
        <v>17</v>
      </c>
      <c r="K2265" s="14" t="s">
        <v>17</v>
      </c>
      <c r="L2265" s="183">
        <v>6.085</v>
      </c>
      <c r="M2265" s="14" t="s">
        <v>17</v>
      </c>
      <c r="N2265" s="186">
        <v>12.579338</v>
      </c>
      <c r="O2265" s="184">
        <v>767.221</v>
      </c>
      <c r="P2265" s="187">
        <v>6.5740000000000007E-2</v>
      </c>
      <c r="Q2265" s="187">
        <v>0.86599999999999999</v>
      </c>
      <c r="R2265" s="14" t="s">
        <v>17</v>
      </c>
      <c r="S2265" s="14" t="s">
        <v>17</v>
      </c>
      <c r="V2265" s="199">
        <v>0.60029500000000002</v>
      </c>
      <c r="W2265" s="14">
        <v>82</v>
      </c>
      <c r="X2265" s="153">
        <v>0.52961499999999995</v>
      </c>
      <c r="Y2265" s="14">
        <v>90</v>
      </c>
      <c r="Z2265" s="200">
        <v>0.56795499999999999</v>
      </c>
      <c r="AA2265" s="14">
        <v>115</v>
      </c>
      <c r="AD2265" s="153">
        <v>0.63987499999999997</v>
      </c>
      <c r="AE2265" s="14">
        <v>138</v>
      </c>
    </row>
    <row r="2266" spans="1:31" ht="15.75" x14ac:dyDescent="0.25">
      <c r="A2266" t="s">
        <v>143</v>
      </c>
      <c r="B2266" s="137" t="s">
        <v>197</v>
      </c>
      <c r="C2266" s="155">
        <v>40830</v>
      </c>
      <c r="D2266" s="155">
        <v>41051</v>
      </c>
      <c r="E2266">
        <v>2012</v>
      </c>
      <c r="F2266">
        <v>2</v>
      </c>
      <c r="G2266">
        <v>9</v>
      </c>
      <c r="H2266" s="149">
        <v>55.710594576069234</v>
      </c>
      <c r="I2266">
        <v>1.8847</v>
      </c>
      <c r="J2266" s="14" t="s">
        <v>17</v>
      </c>
      <c r="K2266" s="14" t="s">
        <v>17</v>
      </c>
      <c r="L2266" s="183">
        <v>5.4050000000000002</v>
      </c>
      <c r="M2266" s="14" t="s">
        <v>17</v>
      </c>
      <c r="N2266" s="186">
        <v>49.751858000000013</v>
      </c>
      <c r="O2266" s="184">
        <v>850.81200000000001</v>
      </c>
      <c r="P2266" s="187">
        <v>7.6310000000000003E-2</v>
      </c>
      <c r="Q2266" s="187">
        <v>0.93200000000000005</v>
      </c>
      <c r="R2266" s="14" t="s">
        <v>17</v>
      </c>
      <c r="S2266" s="14" t="s">
        <v>17</v>
      </c>
      <c r="V2266" s="199">
        <v>0.61734999999999995</v>
      </c>
      <c r="W2266" s="14">
        <v>82</v>
      </c>
      <c r="X2266" s="153">
        <v>0.6415249999999999</v>
      </c>
      <c r="Y2266" s="14">
        <v>90</v>
      </c>
      <c r="Z2266" s="200">
        <v>0.70520499999999997</v>
      </c>
      <c r="AA2266" s="14">
        <v>115</v>
      </c>
      <c r="AD2266" s="153">
        <v>0.66918</v>
      </c>
      <c r="AE2266" s="14">
        <v>138</v>
      </c>
    </row>
    <row r="2267" spans="1:31" ht="15.75" x14ac:dyDescent="0.25">
      <c r="A2267" t="s">
        <v>143</v>
      </c>
      <c r="B2267" s="137" t="s">
        <v>197</v>
      </c>
      <c r="C2267" s="155">
        <v>40830</v>
      </c>
      <c r="D2267" s="155">
        <v>41051</v>
      </c>
      <c r="E2267">
        <v>2012</v>
      </c>
      <c r="F2267">
        <v>2</v>
      </c>
      <c r="G2267">
        <v>10</v>
      </c>
      <c r="H2267" s="149">
        <v>57.794587329600013</v>
      </c>
      <c r="I2267">
        <v>1.8674999999999999</v>
      </c>
      <c r="J2267" s="14" t="s">
        <v>17</v>
      </c>
      <c r="K2267" s="14" t="s">
        <v>17</v>
      </c>
      <c r="L2267" s="183">
        <v>5.48</v>
      </c>
      <c r="M2267" s="14" t="s">
        <v>17</v>
      </c>
      <c r="N2267" s="186">
        <v>102.49747599999999</v>
      </c>
      <c r="O2267" s="184">
        <v>934.69500000000005</v>
      </c>
      <c r="P2267" s="187">
        <v>6.5949999999999995E-2</v>
      </c>
      <c r="Q2267" s="187">
        <v>0.88500000000000001</v>
      </c>
      <c r="R2267" s="14" t="s">
        <v>17</v>
      </c>
      <c r="S2267" s="14" t="s">
        <v>17</v>
      </c>
      <c r="V2267" s="199">
        <v>0.65998999999999997</v>
      </c>
      <c r="W2267" s="14">
        <v>82</v>
      </c>
      <c r="X2267" s="153">
        <v>0.53936499999999998</v>
      </c>
      <c r="Y2267" s="14">
        <v>90</v>
      </c>
      <c r="Z2267" s="200">
        <v>0.62492000000000003</v>
      </c>
      <c r="AA2267" s="14">
        <v>115</v>
      </c>
      <c r="AD2267" s="153">
        <v>0.63775000000000004</v>
      </c>
      <c r="AE2267" s="14">
        <v>138</v>
      </c>
    </row>
    <row r="2268" spans="1:31" ht="15.75" x14ac:dyDescent="0.25">
      <c r="A2268" t="s">
        <v>143</v>
      </c>
      <c r="B2268" s="137" t="s">
        <v>197</v>
      </c>
      <c r="C2268" s="155">
        <v>40830</v>
      </c>
      <c r="D2268" s="155">
        <v>41051</v>
      </c>
      <c r="E2268">
        <v>2012</v>
      </c>
      <c r="F2268">
        <v>2</v>
      </c>
      <c r="G2268">
        <v>11</v>
      </c>
      <c r="H2268" s="149">
        <v>57.226048622134613</v>
      </c>
      <c r="I2268">
        <v>1.9048</v>
      </c>
      <c r="J2268" s="14" t="s">
        <v>17</v>
      </c>
      <c r="K2268" s="14" t="s">
        <v>17</v>
      </c>
      <c r="L2268" s="183">
        <v>5.42</v>
      </c>
      <c r="M2268" s="14" t="s">
        <v>17</v>
      </c>
      <c r="N2268" s="186">
        <v>135.02966799999999</v>
      </c>
      <c r="O2268" s="184">
        <v>910.22199999999998</v>
      </c>
      <c r="P2268" s="187">
        <v>7.4340000000000003E-2</v>
      </c>
      <c r="Q2268" s="187">
        <v>1.03</v>
      </c>
      <c r="R2268" s="14" t="s">
        <v>17</v>
      </c>
      <c r="S2268" s="14" t="s">
        <v>17</v>
      </c>
      <c r="V2268" s="199">
        <v>0.61365000000000003</v>
      </c>
      <c r="W2268" s="14">
        <v>82</v>
      </c>
      <c r="X2268" s="153">
        <v>0.43972999999999995</v>
      </c>
      <c r="Y2268" s="14">
        <v>90</v>
      </c>
      <c r="Z2268" s="200">
        <v>0.63141499999999995</v>
      </c>
      <c r="AA2268" s="14">
        <v>115</v>
      </c>
      <c r="AD2268" s="153">
        <v>0.62030000000000007</v>
      </c>
      <c r="AE2268" s="14">
        <v>138</v>
      </c>
    </row>
    <row r="2269" spans="1:31" ht="15.75" x14ac:dyDescent="0.25">
      <c r="A2269" t="s">
        <v>143</v>
      </c>
      <c r="B2269" s="137" t="s">
        <v>197</v>
      </c>
      <c r="C2269" s="155">
        <v>40830</v>
      </c>
      <c r="D2269" s="155">
        <v>41051</v>
      </c>
      <c r="E2269">
        <v>2012</v>
      </c>
      <c r="F2269">
        <v>2</v>
      </c>
      <c r="G2269">
        <v>12</v>
      </c>
      <c r="H2269" s="149">
        <v>63.180165060311545</v>
      </c>
      <c r="I2269">
        <v>2.0945</v>
      </c>
      <c r="J2269" s="14" t="s">
        <v>17</v>
      </c>
      <c r="K2269" s="14" t="s">
        <v>17</v>
      </c>
      <c r="L2269" s="183">
        <v>5.07</v>
      </c>
      <c r="M2269" s="14" t="s">
        <v>17</v>
      </c>
      <c r="N2269" s="186">
        <v>131.63674000000003</v>
      </c>
      <c r="O2269" s="184">
        <v>716.87199999999996</v>
      </c>
      <c r="P2269" s="187">
        <v>7.2340000000000002E-2</v>
      </c>
      <c r="Q2269" s="187">
        <v>1.03</v>
      </c>
      <c r="R2269" s="14" t="s">
        <v>17</v>
      </c>
      <c r="S2269" s="14" t="s">
        <v>17</v>
      </c>
      <c r="V2269" s="199">
        <v>0.59073500000000001</v>
      </c>
      <c r="W2269" s="14">
        <v>82</v>
      </c>
      <c r="X2269" s="153">
        <v>0.49573500000000004</v>
      </c>
      <c r="Y2269" s="14">
        <v>90</v>
      </c>
      <c r="Z2269" s="200">
        <v>0.77493499999999993</v>
      </c>
      <c r="AA2269" s="14">
        <v>115</v>
      </c>
      <c r="AD2269" s="153">
        <v>0.72803499999999999</v>
      </c>
      <c r="AE2269" s="14">
        <v>138</v>
      </c>
    </row>
    <row r="2270" spans="1:31" ht="15.75" x14ac:dyDescent="0.25">
      <c r="A2270" t="s">
        <v>143</v>
      </c>
      <c r="B2270" s="137" t="s">
        <v>197</v>
      </c>
      <c r="C2270" s="155">
        <v>40830</v>
      </c>
      <c r="D2270" s="155">
        <v>41051</v>
      </c>
      <c r="E2270">
        <v>2012</v>
      </c>
      <c r="F2270">
        <v>2</v>
      </c>
      <c r="G2270">
        <v>13</v>
      </c>
      <c r="H2270" s="149">
        <v>59.132661667199997</v>
      </c>
      <c r="I2270">
        <v>2.1772</v>
      </c>
      <c r="J2270" s="14" t="s">
        <v>17</v>
      </c>
      <c r="K2270" s="14" t="s">
        <v>17</v>
      </c>
      <c r="L2270" s="183">
        <v>5.18</v>
      </c>
      <c r="M2270" s="14" t="s">
        <v>17</v>
      </c>
      <c r="N2270" s="186">
        <v>118.86336400000002</v>
      </c>
      <c r="O2270" s="184">
        <v>722.71299999999997</v>
      </c>
      <c r="P2270" s="187">
        <v>8.1559999999999994E-2</v>
      </c>
      <c r="Q2270" s="187">
        <v>0.95599999999999996</v>
      </c>
      <c r="R2270" s="14" t="s">
        <v>17</v>
      </c>
      <c r="S2270" s="14" t="s">
        <v>17</v>
      </c>
      <c r="V2270" s="199">
        <v>0.55112499999999998</v>
      </c>
      <c r="W2270" s="14">
        <v>82</v>
      </c>
      <c r="X2270" s="153">
        <v>0.615595</v>
      </c>
      <c r="Y2270" s="14">
        <v>90</v>
      </c>
      <c r="Z2270" s="200">
        <v>0.85258999999999996</v>
      </c>
      <c r="AA2270" s="14">
        <v>115</v>
      </c>
      <c r="AD2270" s="153">
        <v>0.77459499999999992</v>
      </c>
      <c r="AE2270" s="14">
        <v>138</v>
      </c>
    </row>
    <row r="2271" spans="1:31" ht="15.75" x14ac:dyDescent="0.25">
      <c r="A2271" t="s">
        <v>143</v>
      </c>
      <c r="B2271" s="137" t="s">
        <v>197</v>
      </c>
      <c r="C2271" s="155">
        <v>40830</v>
      </c>
      <c r="D2271" s="155">
        <v>41051</v>
      </c>
      <c r="E2271">
        <v>2012</v>
      </c>
      <c r="F2271">
        <v>2</v>
      </c>
      <c r="G2271">
        <v>14</v>
      </c>
      <c r="H2271" s="149">
        <v>63.149062198326909</v>
      </c>
      <c r="I2271">
        <v>2.0301999999999998</v>
      </c>
      <c r="J2271" s="14" t="s">
        <v>17</v>
      </c>
      <c r="K2271" s="14" t="s">
        <v>17</v>
      </c>
      <c r="L2271" s="183">
        <v>5.21</v>
      </c>
      <c r="M2271" s="14" t="s">
        <v>17</v>
      </c>
      <c r="N2271" s="186">
        <v>33.23628200000001</v>
      </c>
      <c r="O2271" s="184">
        <v>856.12199999999996</v>
      </c>
      <c r="P2271" s="187">
        <v>9.937E-2</v>
      </c>
      <c r="Q2271" s="187">
        <v>1.1100000000000001</v>
      </c>
      <c r="R2271" s="14" t="s">
        <v>17</v>
      </c>
      <c r="S2271" s="14" t="s">
        <v>17</v>
      </c>
      <c r="V2271" s="199">
        <v>0.62437500000000001</v>
      </c>
      <c r="W2271" s="14">
        <v>82</v>
      </c>
      <c r="X2271" s="153">
        <v>0.55642000000000003</v>
      </c>
      <c r="Y2271" s="14">
        <v>90</v>
      </c>
      <c r="Z2271" s="200">
        <v>0.73765499999999995</v>
      </c>
      <c r="AA2271" s="14">
        <v>115</v>
      </c>
      <c r="AD2271" s="153">
        <v>0.70957500000000007</v>
      </c>
      <c r="AE2271" s="14">
        <v>138</v>
      </c>
    </row>
    <row r="2272" spans="1:31" ht="15.75" x14ac:dyDescent="0.25">
      <c r="A2272" t="s">
        <v>143</v>
      </c>
      <c r="B2272" s="137" t="s">
        <v>197</v>
      </c>
      <c r="C2272" s="155">
        <v>40830</v>
      </c>
      <c r="D2272" s="155">
        <v>41051</v>
      </c>
      <c r="E2272">
        <v>2012</v>
      </c>
      <c r="F2272">
        <v>3</v>
      </c>
      <c r="G2272">
        <v>1</v>
      </c>
      <c r="H2272" s="149">
        <v>27.0188775648</v>
      </c>
      <c r="I2272">
        <v>1.8433999999999999</v>
      </c>
      <c r="J2272" s="14" t="s">
        <v>17</v>
      </c>
      <c r="K2272" s="14" t="s">
        <v>17</v>
      </c>
      <c r="L2272" s="183">
        <v>6.21</v>
      </c>
      <c r="M2272" s="14" t="s">
        <v>17</v>
      </c>
      <c r="N2272" s="186">
        <v>113.67418000000001</v>
      </c>
      <c r="O2272" s="184">
        <v>627.73400000000004</v>
      </c>
      <c r="P2272" s="187">
        <v>5.9470000000000002E-2</v>
      </c>
      <c r="Q2272" s="185">
        <v>0.88300000000000001</v>
      </c>
      <c r="R2272" s="14" t="s">
        <v>17</v>
      </c>
      <c r="S2272" s="14" t="s">
        <v>17</v>
      </c>
      <c r="V2272" s="199">
        <v>0.49129499999999998</v>
      </c>
      <c r="W2272" s="14">
        <v>82</v>
      </c>
      <c r="X2272" s="153">
        <v>0.35352499999999998</v>
      </c>
      <c r="Y2272" s="14">
        <v>90</v>
      </c>
      <c r="Z2272" s="200">
        <v>0.31101500000000004</v>
      </c>
      <c r="AA2272" s="14">
        <v>115</v>
      </c>
      <c r="AD2272" s="153">
        <v>0.42960500000000001</v>
      </c>
      <c r="AE2272" s="14">
        <v>138</v>
      </c>
    </row>
    <row r="2273" spans="1:31" ht="15.75" x14ac:dyDescent="0.25">
      <c r="A2273" t="s">
        <v>143</v>
      </c>
      <c r="B2273" s="137" t="s">
        <v>197</v>
      </c>
      <c r="C2273" s="155">
        <v>40830</v>
      </c>
      <c r="D2273" s="155">
        <v>41051</v>
      </c>
      <c r="E2273">
        <v>2012</v>
      </c>
      <c r="F2273">
        <v>3</v>
      </c>
      <c r="G2273">
        <v>2</v>
      </c>
      <c r="H2273" s="149">
        <v>28.26653906796923</v>
      </c>
      <c r="I2273">
        <v>1.8937999999999999</v>
      </c>
      <c r="J2273" s="14" t="s">
        <v>17</v>
      </c>
      <c r="K2273" s="14" t="s">
        <v>17</v>
      </c>
      <c r="L2273" s="183">
        <v>5.92</v>
      </c>
      <c r="M2273" s="14" t="s">
        <v>17</v>
      </c>
      <c r="N2273" s="186">
        <v>112.875844</v>
      </c>
      <c r="O2273" s="184">
        <v>1019.26</v>
      </c>
      <c r="P2273" s="187">
        <v>6.8409999999999999E-2</v>
      </c>
      <c r="Q2273" s="185">
        <v>0.96299999999999997</v>
      </c>
      <c r="R2273" s="14" t="s">
        <v>17</v>
      </c>
      <c r="S2273" s="14" t="s">
        <v>17</v>
      </c>
      <c r="V2273" s="199">
        <v>0.48226999999999998</v>
      </c>
      <c r="W2273" s="14">
        <v>82</v>
      </c>
      <c r="X2273" s="153">
        <v>0.44423000000000001</v>
      </c>
      <c r="Y2273" s="14">
        <v>90</v>
      </c>
      <c r="Z2273" s="200">
        <v>0.31947999999999999</v>
      </c>
      <c r="AA2273" s="14">
        <v>115</v>
      </c>
      <c r="AD2273" s="153">
        <v>0.401895</v>
      </c>
      <c r="AE2273" s="14">
        <v>138</v>
      </c>
    </row>
    <row r="2274" spans="1:31" ht="15.75" x14ac:dyDescent="0.25">
      <c r="A2274" t="s">
        <v>143</v>
      </c>
      <c r="B2274" s="137" t="s">
        <v>197</v>
      </c>
      <c r="C2274" s="155">
        <v>40830</v>
      </c>
      <c r="D2274" s="155">
        <v>41051</v>
      </c>
      <c r="E2274">
        <v>2012</v>
      </c>
      <c r="F2274">
        <v>3</v>
      </c>
      <c r="G2274">
        <v>3</v>
      </c>
      <c r="H2274" s="149">
        <v>39.780837896884606</v>
      </c>
      <c r="I2274">
        <v>1.8627</v>
      </c>
      <c r="J2274" s="14" t="s">
        <v>17</v>
      </c>
      <c r="K2274" s="14" t="s">
        <v>17</v>
      </c>
      <c r="L2274" s="183">
        <v>5.67</v>
      </c>
      <c r="M2274" s="14" t="s">
        <v>17</v>
      </c>
      <c r="N2274" s="186">
        <v>107.28749199999999</v>
      </c>
      <c r="O2274" s="184">
        <v>881.61300000000006</v>
      </c>
      <c r="P2274" s="187">
        <v>6.3979999999999995E-2</v>
      </c>
      <c r="Q2274" s="185">
        <v>0.85699999999999998</v>
      </c>
      <c r="R2274" s="14" t="s">
        <v>17</v>
      </c>
      <c r="S2274" s="14" t="s">
        <v>17</v>
      </c>
      <c r="V2274" s="199">
        <v>0.48981000000000002</v>
      </c>
      <c r="W2274" s="14">
        <v>82</v>
      </c>
      <c r="X2274" s="153">
        <v>0.40586</v>
      </c>
      <c r="Y2274" s="14">
        <v>90</v>
      </c>
      <c r="Z2274" s="200">
        <v>0.38617000000000001</v>
      </c>
      <c r="AA2274" s="14">
        <v>115</v>
      </c>
      <c r="AD2274" s="153">
        <v>0.47084500000000001</v>
      </c>
      <c r="AE2274" s="14">
        <v>138</v>
      </c>
    </row>
    <row r="2275" spans="1:31" ht="15.75" x14ac:dyDescent="0.25">
      <c r="A2275" t="s">
        <v>143</v>
      </c>
      <c r="B2275" s="137" t="s">
        <v>197</v>
      </c>
      <c r="C2275" s="155">
        <v>40830</v>
      </c>
      <c r="D2275" s="155">
        <v>41051</v>
      </c>
      <c r="E2275">
        <v>2012</v>
      </c>
      <c r="F2275">
        <v>3</v>
      </c>
      <c r="G2275">
        <v>4</v>
      </c>
      <c r="H2275" s="149">
        <v>47.445234858069227</v>
      </c>
      <c r="I2275">
        <v>1.7441</v>
      </c>
      <c r="J2275" s="14" t="s">
        <v>17</v>
      </c>
      <c r="K2275" s="14" t="s">
        <v>17</v>
      </c>
      <c r="L2275" s="183">
        <v>5.5</v>
      </c>
      <c r="M2275" s="14" t="s">
        <v>17</v>
      </c>
      <c r="N2275" s="186">
        <v>92.163458000000006</v>
      </c>
      <c r="O2275" s="184">
        <v>950.38800000000003</v>
      </c>
      <c r="P2275" s="187">
        <v>7.1800000000000003E-2</v>
      </c>
      <c r="Q2275" s="185">
        <v>0.83199999999999996</v>
      </c>
      <c r="R2275" s="14" t="s">
        <v>17</v>
      </c>
      <c r="S2275" s="14" t="s">
        <v>17</v>
      </c>
      <c r="V2275" s="199">
        <v>0.56178499999999998</v>
      </c>
      <c r="W2275" s="14">
        <v>82</v>
      </c>
      <c r="X2275" s="153">
        <v>0.58247000000000004</v>
      </c>
      <c r="Y2275" s="14">
        <v>90</v>
      </c>
      <c r="Z2275" s="200">
        <v>0.49361499999999997</v>
      </c>
      <c r="AA2275" s="14">
        <v>115</v>
      </c>
      <c r="AD2275" s="153">
        <v>0.57050000000000001</v>
      </c>
      <c r="AE2275" s="14">
        <v>138</v>
      </c>
    </row>
    <row r="2276" spans="1:31" ht="15.75" x14ac:dyDescent="0.25">
      <c r="A2276" t="s">
        <v>143</v>
      </c>
      <c r="B2276" s="137" t="s">
        <v>197</v>
      </c>
      <c r="C2276" s="155">
        <v>40830</v>
      </c>
      <c r="D2276" s="155">
        <v>41051</v>
      </c>
      <c r="E2276">
        <v>2012</v>
      </c>
      <c r="F2276">
        <v>3</v>
      </c>
      <c r="G2276">
        <v>5</v>
      </c>
      <c r="H2276" s="149">
        <v>61.442649005417302</v>
      </c>
      <c r="I2276">
        <v>1.8937999999999999</v>
      </c>
      <c r="J2276" s="14" t="s">
        <v>17</v>
      </c>
      <c r="K2276" s="14" t="s">
        <v>17</v>
      </c>
      <c r="L2276" s="183">
        <v>5.3049999999999997</v>
      </c>
      <c r="M2276" s="14" t="s">
        <v>17</v>
      </c>
      <c r="N2276" s="186">
        <v>119.26253200000002</v>
      </c>
      <c r="O2276" s="184">
        <v>927.505</v>
      </c>
      <c r="P2276" s="187">
        <v>7.6829999999999996E-2</v>
      </c>
      <c r="Q2276" s="185">
        <v>0.97399999999999998</v>
      </c>
      <c r="R2276" s="14" t="s">
        <v>17</v>
      </c>
      <c r="S2276" s="14" t="s">
        <v>17</v>
      </c>
      <c r="V2276" s="199">
        <v>0.66733500000000001</v>
      </c>
      <c r="W2276" s="14">
        <v>82</v>
      </c>
      <c r="X2276" s="153">
        <v>0.62243000000000004</v>
      </c>
      <c r="Y2276" s="14">
        <v>90</v>
      </c>
      <c r="Z2276" s="200">
        <v>0.62220999999999993</v>
      </c>
      <c r="AA2276" s="14">
        <v>115</v>
      </c>
      <c r="AD2276" s="153">
        <v>0.66391</v>
      </c>
      <c r="AE2276" s="14">
        <v>138</v>
      </c>
    </row>
    <row r="2277" spans="1:31" ht="15.75" x14ac:dyDescent="0.25">
      <c r="A2277" t="s">
        <v>143</v>
      </c>
      <c r="B2277" s="137" t="s">
        <v>197</v>
      </c>
      <c r="C2277" s="155">
        <v>40830</v>
      </c>
      <c r="D2277" s="155">
        <v>41051</v>
      </c>
      <c r="E2277">
        <v>2012</v>
      </c>
      <c r="F2277">
        <v>3</v>
      </c>
      <c r="G2277">
        <v>6</v>
      </c>
      <c r="H2277" s="149">
        <v>62.070273143999991</v>
      </c>
      <c r="I2277">
        <v>1.8328</v>
      </c>
      <c r="J2277" s="14" t="s">
        <v>17</v>
      </c>
      <c r="K2277" s="14" t="s">
        <v>17</v>
      </c>
      <c r="L2277" s="183">
        <v>5.3049999999999997</v>
      </c>
      <c r="M2277" s="14" t="s">
        <v>17</v>
      </c>
      <c r="N2277" s="186">
        <v>55.240417999999998</v>
      </c>
      <c r="O2277" s="184">
        <v>863.89700000000005</v>
      </c>
      <c r="P2277" s="187">
        <v>6.9019999999999998E-2</v>
      </c>
      <c r="Q2277" s="185">
        <v>0.88400000000000001</v>
      </c>
      <c r="R2277" s="14" t="s">
        <v>17</v>
      </c>
      <c r="S2277" s="14" t="s">
        <v>17</v>
      </c>
      <c r="V2277" s="199">
        <v>0.61112500000000003</v>
      </c>
      <c r="W2277" s="14">
        <v>82</v>
      </c>
      <c r="X2277" s="153">
        <v>0.48975000000000002</v>
      </c>
      <c r="Y2277" s="14">
        <v>90</v>
      </c>
      <c r="Z2277" s="200">
        <v>0.67375999999999991</v>
      </c>
      <c r="AA2277" s="14">
        <v>115</v>
      </c>
      <c r="AD2277" s="153">
        <v>0.69276000000000004</v>
      </c>
      <c r="AE2277" s="14">
        <v>138</v>
      </c>
    </row>
    <row r="2278" spans="1:31" ht="15.75" x14ac:dyDescent="0.25">
      <c r="A2278" t="s">
        <v>143</v>
      </c>
      <c r="B2278" s="137" t="s">
        <v>197</v>
      </c>
      <c r="C2278" s="155">
        <v>40830</v>
      </c>
      <c r="D2278" s="155">
        <v>41051</v>
      </c>
      <c r="E2278">
        <v>2012</v>
      </c>
      <c r="F2278">
        <v>3</v>
      </c>
      <c r="G2278">
        <v>7</v>
      </c>
      <c r="H2278" s="149">
        <v>62.965743661869226</v>
      </c>
      <c r="I2278">
        <v>2.0257999999999998</v>
      </c>
      <c r="J2278" s="14" t="s">
        <v>17</v>
      </c>
      <c r="K2278" s="14" t="s">
        <v>17</v>
      </c>
      <c r="L2278" s="183">
        <v>5.1050000000000004</v>
      </c>
      <c r="M2278" s="14" t="s">
        <v>17</v>
      </c>
      <c r="N2278" s="186">
        <v>81.785089999999997</v>
      </c>
      <c r="O2278" s="184">
        <v>866.51900000000001</v>
      </c>
      <c r="P2278" s="187">
        <v>9.7119999999999998E-2</v>
      </c>
      <c r="Q2278" s="185">
        <v>0.89500000000000002</v>
      </c>
      <c r="R2278" s="14" t="s">
        <v>17</v>
      </c>
      <c r="S2278" s="14" t="s">
        <v>17</v>
      </c>
      <c r="V2278" s="199">
        <v>0.67842499999999994</v>
      </c>
      <c r="W2278" s="14">
        <v>82</v>
      </c>
      <c r="X2278" s="153">
        <v>0.62204999999999999</v>
      </c>
      <c r="Y2278" s="14">
        <v>90</v>
      </c>
      <c r="Z2278" s="200">
        <v>0.81831500000000001</v>
      </c>
      <c r="AA2278" s="14">
        <v>115</v>
      </c>
      <c r="AD2278" s="153">
        <v>0.72161500000000001</v>
      </c>
      <c r="AE2278" s="14">
        <v>138</v>
      </c>
    </row>
    <row r="2279" spans="1:31" ht="15.75" x14ac:dyDescent="0.25">
      <c r="A2279" t="s">
        <v>143</v>
      </c>
      <c r="B2279" s="137" t="s">
        <v>197</v>
      </c>
      <c r="C2279" s="155">
        <v>40830</v>
      </c>
      <c r="D2279" s="155">
        <v>41051</v>
      </c>
      <c r="E2279">
        <v>2012</v>
      </c>
      <c r="F2279">
        <v>3</v>
      </c>
      <c r="G2279">
        <v>8</v>
      </c>
      <c r="H2279" s="149">
        <v>59.450811643384611</v>
      </c>
      <c r="I2279">
        <v>1.9137</v>
      </c>
      <c r="J2279" s="14" t="s">
        <v>17</v>
      </c>
      <c r="K2279" s="14" t="s">
        <v>17</v>
      </c>
      <c r="L2279" s="183">
        <v>5.35</v>
      </c>
      <c r="M2279" s="14" t="s">
        <v>17</v>
      </c>
      <c r="N2279" s="186">
        <v>78.591746000000001</v>
      </c>
      <c r="O2279" s="184">
        <v>921.88800000000003</v>
      </c>
      <c r="P2279" s="187">
        <v>8.4820000000000007E-2</v>
      </c>
      <c r="Q2279" s="185">
        <v>0.84699999999999998</v>
      </c>
      <c r="R2279" s="14" t="s">
        <v>17</v>
      </c>
      <c r="S2279" s="14" t="s">
        <v>17</v>
      </c>
      <c r="V2279" s="199">
        <v>0.59477000000000002</v>
      </c>
      <c r="W2279" s="14">
        <v>82</v>
      </c>
      <c r="X2279" s="153">
        <v>0.59854499999999999</v>
      </c>
      <c r="Y2279" s="14">
        <v>90</v>
      </c>
      <c r="Z2279" s="200">
        <v>0.60909499999999994</v>
      </c>
      <c r="AA2279" s="14">
        <v>115</v>
      </c>
      <c r="AD2279" s="153">
        <v>0.64002000000000003</v>
      </c>
      <c r="AE2279" s="14">
        <v>138</v>
      </c>
    </row>
    <row r="2280" spans="1:31" ht="15.75" x14ac:dyDescent="0.25">
      <c r="A2280" t="s">
        <v>143</v>
      </c>
      <c r="B2280" s="137" t="s">
        <v>197</v>
      </c>
      <c r="C2280" s="155">
        <v>40830</v>
      </c>
      <c r="D2280" s="155">
        <v>41051</v>
      </c>
      <c r="E2280">
        <v>2012</v>
      </c>
      <c r="F2280">
        <v>3</v>
      </c>
      <c r="G2280">
        <v>9</v>
      </c>
      <c r="H2280" s="149">
        <v>60.855240124799991</v>
      </c>
      <c r="I2280">
        <v>1.9666999999999999</v>
      </c>
      <c r="J2280" s="14" t="s">
        <v>17</v>
      </c>
      <c r="K2280" s="14" t="s">
        <v>17</v>
      </c>
      <c r="L2280" s="183">
        <v>5.4050000000000002</v>
      </c>
      <c r="M2280" s="14" t="s">
        <v>17</v>
      </c>
      <c r="N2280" s="186">
        <v>63.722737999999993</v>
      </c>
      <c r="O2280" s="184">
        <v>918.33299999999997</v>
      </c>
      <c r="P2280" s="187">
        <v>9.3579999999999997E-2</v>
      </c>
      <c r="Q2280" s="185">
        <v>0.92300000000000004</v>
      </c>
      <c r="R2280" s="14" t="s">
        <v>17</v>
      </c>
      <c r="S2280" s="14" t="s">
        <v>17</v>
      </c>
      <c r="V2280" s="199">
        <v>0.57279500000000005</v>
      </c>
      <c r="W2280" s="14">
        <v>82</v>
      </c>
      <c r="X2280" s="153">
        <v>0.56248500000000001</v>
      </c>
      <c r="Y2280" s="14">
        <v>90</v>
      </c>
      <c r="Z2280" s="200">
        <v>0.67533500000000002</v>
      </c>
      <c r="AA2280" s="14">
        <v>115</v>
      </c>
      <c r="AD2280" s="153">
        <v>0.64646000000000003</v>
      </c>
      <c r="AE2280" s="14">
        <v>138</v>
      </c>
    </row>
    <row r="2281" spans="1:31" ht="15.75" x14ac:dyDescent="0.25">
      <c r="A2281" t="s">
        <v>143</v>
      </c>
      <c r="B2281" s="137" t="s">
        <v>197</v>
      </c>
      <c r="C2281" s="155">
        <v>40830</v>
      </c>
      <c r="D2281" s="155">
        <v>41051</v>
      </c>
      <c r="E2281">
        <v>2012</v>
      </c>
      <c r="F2281">
        <v>3</v>
      </c>
      <c r="G2281">
        <v>10</v>
      </c>
      <c r="H2281" s="149">
        <v>52.636312870476921</v>
      </c>
      <c r="I2281">
        <v>1.8381000000000001</v>
      </c>
      <c r="J2281" s="14" t="s">
        <v>17</v>
      </c>
      <c r="K2281" s="14" t="s">
        <v>17</v>
      </c>
      <c r="L2281" s="183">
        <v>5.4850000000000003</v>
      </c>
      <c r="M2281" s="14" t="s">
        <v>17</v>
      </c>
      <c r="N2281" s="186">
        <v>152.39347599999999</v>
      </c>
      <c r="O2281" s="184">
        <v>801.04700000000003</v>
      </c>
      <c r="P2281" s="187">
        <v>7.2770000000000001E-2</v>
      </c>
      <c r="Q2281" s="185">
        <v>0.84199999999999997</v>
      </c>
      <c r="R2281" s="14" t="s">
        <v>17</v>
      </c>
      <c r="S2281" s="14" t="s">
        <v>17</v>
      </c>
      <c r="V2281" s="199">
        <v>0.62763999999999998</v>
      </c>
      <c r="W2281" s="14">
        <v>82</v>
      </c>
      <c r="X2281" s="153">
        <v>0.63890500000000006</v>
      </c>
      <c r="Y2281" s="14">
        <v>90</v>
      </c>
      <c r="Z2281" s="200">
        <v>0.64311499999999999</v>
      </c>
      <c r="AA2281" s="14">
        <v>115</v>
      </c>
      <c r="AD2281" s="153">
        <v>0.62985500000000005</v>
      </c>
      <c r="AE2281" s="14">
        <v>138</v>
      </c>
    </row>
    <row r="2282" spans="1:31" ht="15.75" x14ac:dyDescent="0.25">
      <c r="A2282" t="s">
        <v>143</v>
      </c>
      <c r="B2282" s="137" t="s">
        <v>197</v>
      </c>
      <c r="C2282" s="155">
        <v>40830</v>
      </c>
      <c r="D2282" s="155">
        <v>41051</v>
      </c>
      <c r="E2282">
        <v>2012</v>
      </c>
      <c r="F2282">
        <v>3</v>
      </c>
      <c r="G2282">
        <v>11</v>
      </c>
      <c r="H2282" s="149">
        <v>56.357933248142309</v>
      </c>
      <c r="I2282">
        <v>1.8913</v>
      </c>
      <c r="J2282" s="14" t="s">
        <v>17</v>
      </c>
      <c r="K2282" s="14" t="s">
        <v>17</v>
      </c>
      <c r="L2282" s="183">
        <v>5.18</v>
      </c>
      <c r="M2282" s="14" t="s">
        <v>17</v>
      </c>
      <c r="N2282" s="186">
        <v>153.39139600000001</v>
      </c>
      <c r="O2282" s="184">
        <v>1036.56</v>
      </c>
      <c r="P2282" s="187">
        <v>8.2280000000000006E-2</v>
      </c>
      <c r="Q2282" s="185">
        <v>0.92800000000000005</v>
      </c>
      <c r="R2282" s="14" t="s">
        <v>17</v>
      </c>
      <c r="S2282" s="14" t="s">
        <v>17</v>
      </c>
      <c r="V2282" s="199">
        <v>0.67956000000000005</v>
      </c>
      <c r="W2282" s="14">
        <v>82</v>
      </c>
      <c r="X2282" s="153">
        <v>0.54388499999999995</v>
      </c>
      <c r="Y2282" s="14">
        <v>90</v>
      </c>
      <c r="Z2282" s="200">
        <v>0.71493000000000007</v>
      </c>
      <c r="AA2282" s="14">
        <v>115</v>
      </c>
      <c r="AD2282" s="153">
        <v>0.69728499999999993</v>
      </c>
      <c r="AE2282" s="14">
        <v>138</v>
      </c>
    </row>
    <row r="2283" spans="1:31" ht="15.75" x14ac:dyDescent="0.25">
      <c r="A2283" t="s">
        <v>143</v>
      </c>
      <c r="B2283" s="137" t="s">
        <v>197</v>
      </c>
      <c r="C2283" s="155">
        <v>40830</v>
      </c>
      <c r="D2283" s="155">
        <v>41051</v>
      </c>
      <c r="E2283">
        <v>2012</v>
      </c>
      <c r="F2283">
        <v>3</v>
      </c>
      <c r="G2283">
        <v>12</v>
      </c>
      <c r="H2283" s="149">
        <v>61.552829118634612</v>
      </c>
      <c r="I2283">
        <v>1.9021999999999999</v>
      </c>
      <c r="J2283" s="14" t="s">
        <v>17</v>
      </c>
      <c r="K2283" s="14" t="s">
        <v>17</v>
      </c>
      <c r="L2283" s="183">
        <v>5.45</v>
      </c>
      <c r="M2283" s="14" t="s">
        <v>17</v>
      </c>
      <c r="N2283" s="186">
        <v>122.45587600000002</v>
      </c>
      <c r="O2283" s="184">
        <v>637.80100000000004</v>
      </c>
      <c r="P2283" s="187">
        <v>7.4980000000000005E-2</v>
      </c>
      <c r="Q2283" s="185">
        <v>0.96699999999999997</v>
      </c>
      <c r="R2283" s="14" t="s">
        <v>17</v>
      </c>
      <c r="S2283" s="14" t="s">
        <v>17</v>
      </c>
      <c r="V2283" s="199">
        <v>0.50951000000000002</v>
      </c>
      <c r="W2283" s="14">
        <v>82</v>
      </c>
      <c r="X2283" s="153">
        <v>0.59776000000000007</v>
      </c>
      <c r="Y2283" s="14">
        <v>90</v>
      </c>
      <c r="Z2283" s="200">
        <v>0.68169000000000002</v>
      </c>
      <c r="AA2283" s="14">
        <v>115</v>
      </c>
      <c r="AD2283" s="153">
        <v>0.69362999999999997</v>
      </c>
      <c r="AE2283" s="14">
        <v>138</v>
      </c>
    </row>
    <row r="2284" spans="1:31" ht="15.75" x14ac:dyDescent="0.25">
      <c r="A2284" t="s">
        <v>143</v>
      </c>
      <c r="B2284" s="137" t="s">
        <v>197</v>
      </c>
      <c r="C2284" s="155">
        <v>40830</v>
      </c>
      <c r="D2284" s="155">
        <v>41051</v>
      </c>
      <c r="E2284">
        <v>2012</v>
      </c>
      <c r="F2284">
        <v>3</v>
      </c>
      <c r="G2284">
        <v>13</v>
      </c>
      <c r="H2284" s="149">
        <v>64.253231130634617</v>
      </c>
      <c r="I2284">
        <v>1.9059999999999999</v>
      </c>
      <c r="J2284" s="14" t="s">
        <v>17</v>
      </c>
      <c r="K2284" s="14" t="s">
        <v>17</v>
      </c>
      <c r="L2284" s="183">
        <v>4.9749999999999996</v>
      </c>
      <c r="M2284" s="14" t="s">
        <v>17</v>
      </c>
      <c r="N2284" s="186">
        <v>152.19389200000001</v>
      </c>
      <c r="O2284" s="184">
        <v>983.62599999999998</v>
      </c>
      <c r="P2284" s="187">
        <v>6.3189999999999996E-2</v>
      </c>
      <c r="Q2284" s="185">
        <v>0.89600000000000002</v>
      </c>
      <c r="R2284" s="14" t="s">
        <v>17</v>
      </c>
      <c r="S2284" s="14" t="s">
        <v>17</v>
      </c>
      <c r="V2284" s="199">
        <v>0.65671000000000002</v>
      </c>
      <c r="W2284" s="14">
        <v>82</v>
      </c>
      <c r="X2284" s="153">
        <v>0.60538499999999995</v>
      </c>
      <c r="Y2284" s="14">
        <v>90</v>
      </c>
      <c r="Z2284" s="200">
        <v>0.79986000000000002</v>
      </c>
      <c r="AA2284" s="14">
        <v>115</v>
      </c>
      <c r="AD2284" s="153">
        <v>0.76193</v>
      </c>
      <c r="AE2284" s="14">
        <v>138</v>
      </c>
    </row>
    <row r="2285" spans="1:31" ht="15.75" x14ac:dyDescent="0.25">
      <c r="A2285" t="s">
        <v>143</v>
      </c>
      <c r="B2285" s="137" t="s">
        <v>197</v>
      </c>
      <c r="C2285" s="155">
        <v>40830</v>
      </c>
      <c r="D2285" s="155">
        <v>41051</v>
      </c>
      <c r="E2285">
        <v>2012</v>
      </c>
      <c r="F2285">
        <v>3</v>
      </c>
      <c r="G2285">
        <v>14</v>
      </c>
      <c r="H2285" s="149">
        <v>53.682640903903845</v>
      </c>
      <c r="I2285">
        <v>1.8573999999999999</v>
      </c>
      <c r="J2285" s="14" t="s">
        <v>17</v>
      </c>
      <c r="K2285" s="14" t="s">
        <v>17</v>
      </c>
      <c r="L2285" s="183">
        <v>5.7149999999999999</v>
      </c>
      <c r="M2285" s="14" t="s">
        <v>17</v>
      </c>
      <c r="N2285" s="186">
        <v>44.562674000000001</v>
      </c>
      <c r="O2285" s="184">
        <v>687.19</v>
      </c>
      <c r="P2285" s="187">
        <v>7.424E-2</v>
      </c>
      <c r="Q2285" s="185">
        <v>0.81899999999999995</v>
      </c>
      <c r="R2285" s="14" t="s">
        <v>17</v>
      </c>
      <c r="S2285" s="14" t="s">
        <v>17</v>
      </c>
      <c r="V2285" s="199">
        <v>0.49568499999999999</v>
      </c>
      <c r="W2285" s="14">
        <v>82</v>
      </c>
      <c r="X2285" s="153">
        <v>0.58721500000000004</v>
      </c>
      <c r="Y2285" s="14">
        <v>90</v>
      </c>
      <c r="Z2285" s="200">
        <v>0.61321000000000003</v>
      </c>
      <c r="AA2285" s="14">
        <v>115</v>
      </c>
      <c r="AD2285" s="153">
        <v>0.59116499999999994</v>
      </c>
      <c r="AE2285" s="14">
        <v>138</v>
      </c>
    </row>
    <row r="2286" spans="1:31" ht="15.75" x14ac:dyDescent="0.25">
      <c r="A2286" t="s">
        <v>143</v>
      </c>
      <c r="B2286" s="137" t="s">
        <v>197</v>
      </c>
      <c r="C2286" s="155">
        <v>40830</v>
      </c>
      <c r="D2286" s="155">
        <v>41051</v>
      </c>
      <c r="E2286">
        <v>2012</v>
      </c>
      <c r="F2286">
        <v>4</v>
      </c>
      <c r="G2286">
        <v>1</v>
      </c>
      <c r="H2286" s="149">
        <v>29.338432928221152</v>
      </c>
      <c r="I2286">
        <v>1.9419</v>
      </c>
      <c r="J2286" s="14" t="s">
        <v>17</v>
      </c>
      <c r="K2286" s="14" t="s">
        <v>17</v>
      </c>
      <c r="L2286" s="183">
        <v>6.47</v>
      </c>
      <c r="M2286" s="14" t="s">
        <v>17</v>
      </c>
      <c r="N2286" s="186">
        <v>39.173906000000002</v>
      </c>
      <c r="O2286" s="184">
        <v>632.4</v>
      </c>
      <c r="P2286" s="187">
        <v>5.178E-2</v>
      </c>
      <c r="Q2286" s="185">
        <v>0.751</v>
      </c>
      <c r="R2286" s="14" t="s">
        <v>17</v>
      </c>
      <c r="S2286" s="14" t="s">
        <v>17</v>
      </c>
      <c r="V2286" s="199">
        <v>0.39168500000000001</v>
      </c>
      <c r="W2286" s="14">
        <v>82</v>
      </c>
      <c r="X2286" s="153">
        <v>0.34378999999999998</v>
      </c>
      <c r="Y2286" s="14">
        <v>90</v>
      </c>
      <c r="Z2286" s="200">
        <v>0.33055000000000001</v>
      </c>
      <c r="AA2286" s="14">
        <v>115</v>
      </c>
      <c r="AD2286" s="153">
        <v>0.450625</v>
      </c>
      <c r="AE2286" s="14">
        <v>138</v>
      </c>
    </row>
    <row r="2287" spans="1:31" ht="15.75" x14ac:dyDescent="0.25">
      <c r="A2287" t="s">
        <v>143</v>
      </c>
      <c r="B2287" s="137" t="s">
        <v>197</v>
      </c>
      <c r="C2287" s="155">
        <v>40830</v>
      </c>
      <c r="D2287" s="155">
        <v>41051</v>
      </c>
      <c r="E2287">
        <v>2012</v>
      </c>
      <c r="F2287">
        <v>4</v>
      </c>
      <c r="G2287">
        <v>2</v>
      </c>
      <c r="H2287" s="149">
        <v>32.971001342400001</v>
      </c>
      <c r="I2287">
        <v>1.9488000000000001</v>
      </c>
      <c r="J2287" s="14" t="s">
        <v>17</v>
      </c>
      <c r="K2287" s="14" t="s">
        <v>17</v>
      </c>
      <c r="L2287" s="183">
        <v>6.03</v>
      </c>
      <c r="M2287" s="14" t="s">
        <v>17</v>
      </c>
      <c r="N2287" s="186">
        <v>119.86128399999998</v>
      </c>
      <c r="O2287" s="184">
        <v>1073.78</v>
      </c>
      <c r="P2287" s="187">
        <v>5.9959999999999999E-2</v>
      </c>
      <c r="Q2287" s="185">
        <v>0.85399999999999998</v>
      </c>
      <c r="R2287" s="14" t="s">
        <v>17</v>
      </c>
      <c r="S2287" s="14" t="s">
        <v>17</v>
      </c>
      <c r="V2287" s="199">
        <v>0.49401499999999998</v>
      </c>
      <c r="W2287" s="14">
        <v>82</v>
      </c>
      <c r="X2287" s="153">
        <v>0.41269500000000003</v>
      </c>
      <c r="Y2287" s="14">
        <v>90</v>
      </c>
      <c r="Z2287" s="200">
        <v>0.32444499999999998</v>
      </c>
      <c r="AA2287" s="14">
        <v>115</v>
      </c>
      <c r="AD2287" s="153">
        <v>0.49743999999999999</v>
      </c>
      <c r="AE2287" s="14">
        <v>138</v>
      </c>
    </row>
    <row r="2288" spans="1:31" ht="15.75" x14ac:dyDescent="0.25">
      <c r="A2288" t="s">
        <v>143</v>
      </c>
      <c r="B2288" s="137" t="s">
        <v>197</v>
      </c>
      <c r="C2288" s="155">
        <v>40830</v>
      </c>
      <c r="D2288" s="155">
        <v>41051</v>
      </c>
      <c r="E2288">
        <v>2012</v>
      </c>
      <c r="F2288">
        <v>4</v>
      </c>
      <c r="G2288">
        <v>3</v>
      </c>
      <c r="H2288" s="149">
        <v>32.032525305634614</v>
      </c>
      <c r="I2288">
        <v>1.7946</v>
      </c>
      <c r="J2288" s="14" t="s">
        <v>17</v>
      </c>
      <c r="K2288" s="14" t="s">
        <v>17</v>
      </c>
      <c r="L2288" s="183">
        <v>5.7649999999999997</v>
      </c>
      <c r="M2288" s="14" t="s">
        <v>17</v>
      </c>
      <c r="N2288" s="186">
        <v>106.28957200000002</v>
      </c>
      <c r="O2288" s="184">
        <v>880.58</v>
      </c>
      <c r="P2288" s="187">
        <v>5.3370000000000001E-2</v>
      </c>
      <c r="Q2288" s="185">
        <v>0.78500000000000003</v>
      </c>
      <c r="R2288" s="14" t="s">
        <v>17</v>
      </c>
      <c r="S2288" s="14" t="s">
        <v>17</v>
      </c>
      <c r="V2288" s="199">
        <v>0.54827999999999999</v>
      </c>
      <c r="W2288" s="14">
        <v>82</v>
      </c>
      <c r="X2288" s="153">
        <v>0.51663000000000003</v>
      </c>
      <c r="Y2288" s="14">
        <v>90</v>
      </c>
      <c r="Z2288" s="200">
        <v>0.34221000000000001</v>
      </c>
      <c r="AA2288" s="14">
        <v>115</v>
      </c>
      <c r="AD2288" s="153">
        <v>0.47389999999999999</v>
      </c>
      <c r="AE2288" s="14">
        <v>138</v>
      </c>
    </row>
    <row r="2289" spans="1:31" ht="15.75" x14ac:dyDescent="0.25">
      <c r="A2289" t="s">
        <v>143</v>
      </c>
      <c r="B2289" s="137" t="s">
        <v>197</v>
      </c>
      <c r="C2289" s="155">
        <v>40830</v>
      </c>
      <c r="D2289" s="155">
        <v>41051</v>
      </c>
      <c r="E2289">
        <v>2012</v>
      </c>
      <c r="F2289">
        <v>4</v>
      </c>
      <c r="G2289">
        <v>4</v>
      </c>
      <c r="H2289" s="149">
        <v>53.800990638576927</v>
      </c>
      <c r="I2289">
        <v>1.8934</v>
      </c>
      <c r="J2289" s="14" t="s">
        <v>17</v>
      </c>
      <c r="K2289" s="14" t="s">
        <v>17</v>
      </c>
      <c r="L2289" s="183">
        <v>5.7249999999999996</v>
      </c>
      <c r="M2289" s="14" t="s">
        <v>17</v>
      </c>
      <c r="N2289" s="186">
        <v>108.08582799999999</v>
      </c>
      <c r="O2289" s="184">
        <v>1037.01</v>
      </c>
      <c r="P2289" s="187">
        <v>6.5759999999999999E-2</v>
      </c>
      <c r="Q2289" s="185">
        <v>0.90300000000000002</v>
      </c>
      <c r="R2289" s="14" t="s">
        <v>17</v>
      </c>
      <c r="S2289" s="14" t="s">
        <v>17</v>
      </c>
      <c r="V2289" s="199">
        <v>0.63636000000000004</v>
      </c>
      <c r="W2289" s="14">
        <v>82</v>
      </c>
      <c r="X2289" s="153">
        <v>0.56834000000000007</v>
      </c>
      <c r="Y2289" s="14">
        <v>90</v>
      </c>
      <c r="Z2289" s="200">
        <v>0.48720999999999998</v>
      </c>
      <c r="AA2289" s="14">
        <v>115</v>
      </c>
      <c r="AD2289" s="153">
        <v>0.58892499999999992</v>
      </c>
      <c r="AE2289" s="14">
        <v>138</v>
      </c>
    </row>
    <row r="2290" spans="1:31" ht="15.75" x14ac:dyDescent="0.25">
      <c r="A2290" t="s">
        <v>143</v>
      </c>
      <c r="B2290" s="137" t="s">
        <v>197</v>
      </c>
      <c r="C2290" s="155">
        <v>40830</v>
      </c>
      <c r="D2290" s="155">
        <v>41051</v>
      </c>
      <c r="E2290">
        <v>2012</v>
      </c>
      <c r="F2290">
        <v>4</v>
      </c>
      <c r="G2290">
        <v>5</v>
      </c>
      <c r="H2290" s="149">
        <v>48.771391856105772</v>
      </c>
      <c r="I2290">
        <v>1.5818000000000001</v>
      </c>
      <c r="J2290" s="14" t="s">
        <v>17</v>
      </c>
      <c r="K2290" s="14" t="s">
        <v>17</v>
      </c>
      <c r="L2290" s="183">
        <v>5.4450000000000003</v>
      </c>
      <c r="M2290" s="14" t="s">
        <v>17</v>
      </c>
      <c r="N2290" s="186">
        <v>118.16482000000001</v>
      </c>
      <c r="O2290" s="184">
        <v>1086.98</v>
      </c>
      <c r="P2290" s="187">
        <v>6.6449999999999995E-2</v>
      </c>
      <c r="Q2290" s="185">
        <v>0.91200000000000003</v>
      </c>
      <c r="R2290" s="14" t="s">
        <v>17</v>
      </c>
      <c r="S2290" s="14" t="s">
        <v>17</v>
      </c>
      <c r="V2290" s="199">
        <v>0.61785999999999996</v>
      </c>
      <c r="W2290" s="14">
        <v>82</v>
      </c>
      <c r="X2290" s="153">
        <v>0.52758499999999997</v>
      </c>
      <c r="Y2290" s="14">
        <v>90</v>
      </c>
      <c r="Z2290" s="200">
        <v>0.54264500000000004</v>
      </c>
      <c r="AA2290" s="14">
        <v>115</v>
      </c>
      <c r="AD2290" s="153">
        <v>0.57578499999999999</v>
      </c>
      <c r="AE2290" s="14">
        <v>138</v>
      </c>
    </row>
    <row r="2291" spans="1:31" ht="15.75" x14ac:dyDescent="0.25">
      <c r="A2291" t="s">
        <v>143</v>
      </c>
      <c r="B2291" s="137" t="s">
        <v>197</v>
      </c>
      <c r="C2291" s="155">
        <v>40830</v>
      </c>
      <c r="D2291" s="155">
        <v>41051</v>
      </c>
      <c r="E2291">
        <v>2012</v>
      </c>
      <c r="F2291">
        <v>4</v>
      </c>
      <c r="G2291">
        <v>6</v>
      </c>
      <c r="H2291" s="149">
        <v>61.870467478430761</v>
      </c>
      <c r="I2291">
        <v>1.8637999999999999</v>
      </c>
      <c r="J2291" s="14" t="s">
        <v>17</v>
      </c>
      <c r="K2291" s="14" t="s">
        <v>17</v>
      </c>
      <c r="L2291" s="183">
        <v>5.22</v>
      </c>
      <c r="M2291" s="14" t="s">
        <v>17</v>
      </c>
      <c r="N2291" s="186">
        <v>114.27293199999997</v>
      </c>
      <c r="O2291" s="184">
        <v>1194.83</v>
      </c>
      <c r="P2291" s="187">
        <v>6.3390000000000002E-2</v>
      </c>
      <c r="Q2291" s="185">
        <v>0.94899999999999995</v>
      </c>
      <c r="R2291" s="14" t="s">
        <v>17</v>
      </c>
      <c r="S2291" s="14" t="s">
        <v>17</v>
      </c>
      <c r="V2291" s="199">
        <v>0.57050999999999996</v>
      </c>
      <c r="W2291" s="14">
        <v>82</v>
      </c>
      <c r="X2291" s="153">
        <v>0.48390500000000003</v>
      </c>
      <c r="Y2291" s="14">
        <v>90</v>
      </c>
      <c r="Z2291" s="200">
        <v>0.73182499999999995</v>
      </c>
      <c r="AA2291" s="14">
        <v>115</v>
      </c>
      <c r="AD2291" s="153">
        <v>0.69900000000000007</v>
      </c>
      <c r="AE2291" s="14">
        <v>138</v>
      </c>
    </row>
    <row r="2292" spans="1:31" ht="15.75" x14ac:dyDescent="0.25">
      <c r="A2292" t="s">
        <v>143</v>
      </c>
      <c r="B2292" s="137" t="s">
        <v>197</v>
      </c>
      <c r="C2292" s="155">
        <v>40830</v>
      </c>
      <c r="D2292" s="155">
        <v>41051</v>
      </c>
      <c r="E2292">
        <v>2012</v>
      </c>
      <c r="F2292">
        <v>4</v>
      </c>
      <c r="G2292">
        <v>7</v>
      </c>
      <c r="H2292" s="149">
        <v>62.151213655384609</v>
      </c>
      <c r="I2292">
        <v>2.3121999999999998</v>
      </c>
      <c r="J2292" s="14" t="s">
        <v>17</v>
      </c>
      <c r="K2292" s="14" t="s">
        <v>17</v>
      </c>
      <c r="L2292" s="183">
        <v>5.23</v>
      </c>
      <c r="M2292" s="14" t="s">
        <v>17</v>
      </c>
      <c r="N2292" s="186">
        <v>94.957633999999985</v>
      </c>
      <c r="O2292" s="184">
        <v>939.04899999999998</v>
      </c>
      <c r="P2292" s="187">
        <v>7.5920000000000001E-2</v>
      </c>
      <c r="Q2292" s="185">
        <v>0.92600000000000005</v>
      </c>
      <c r="R2292" s="14" t="s">
        <v>17</v>
      </c>
      <c r="S2292" s="14" t="s">
        <v>17</v>
      </c>
      <c r="V2292" s="199">
        <v>0.66008500000000003</v>
      </c>
      <c r="W2292" s="14">
        <v>82</v>
      </c>
      <c r="X2292" s="153">
        <v>0.59051999999999993</v>
      </c>
      <c r="Y2292" s="14">
        <v>90</v>
      </c>
      <c r="Z2292" s="200">
        <v>0.84011499999999995</v>
      </c>
      <c r="AA2292" s="14">
        <v>115</v>
      </c>
      <c r="AD2292" s="153">
        <v>0.73902000000000001</v>
      </c>
      <c r="AE2292" s="14">
        <v>138</v>
      </c>
    </row>
    <row r="2293" spans="1:31" ht="15.75" x14ac:dyDescent="0.25">
      <c r="A2293" t="s">
        <v>143</v>
      </c>
      <c r="B2293" s="137" t="s">
        <v>197</v>
      </c>
      <c r="C2293" s="155">
        <v>40830</v>
      </c>
      <c r="D2293" s="155">
        <v>41051</v>
      </c>
      <c r="E2293">
        <v>2012</v>
      </c>
      <c r="F2293">
        <v>4</v>
      </c>
      <c r="G2293">
        <v>8</v>
      </c>
      <c r="H2293" s="149">
        <v>47.330632841503842</v>
      </c>
      <c r="I2293">
        <v>1.8298000000000001</v>
      </c>
      <c r="J2293" s="14" t="s">
        <v>17</v>
      </c>
      <c r="K2293" s="14" t="s">
        <v>17</v>
      </c>
      <c r="L2293" s="183">
        <v>6.0149999999999997</v>
      </c>
      <c r="M2293" s="14" t="s">
        <v>17</v>
      </c>
      <c r="N2293" s="186">
        <v>31.589714000000004</v>
      </c>
      <c r="O2293" s="184">
        <v>805.29899999999998</v>
      </c>
      <c r="P2293" s="187">
        <v>7.0209999999999995E-2</v>
      </c>
      <c r="Q2293" s="185">
        <v>0.83099999999999996</v>
      </c>
      <c r="R2293" s="14" t="s">
        <v>17</v>
      </c>
      <c r="S2293" s="14" t="s">
        <v>17</v>
      </c>
      <c r="V2293" s="199">
        <v>0.62775499999999995</v>
      </c>
      <c r="W2293" s="14">
        <v>82</v>
      </c>
      <c r="X2293" s="153">
        <v>0.55928500000000003</v>
      </c>
      <c r="Y2293" s="14">
        <v>90</v>
      </c>
      <c r="Z2293" s="200">
        <v>0.56434999999999991</v>
      </c>
      <c r="AA2293" s="14">
        <v>115</v>
      </c>
      <c r="AD2293" s="153">
        <v>0.63646999999999998</v>
      </c>
      <c r="AE2293" s="14">
        <v>138</v>
      </c>
    </row>
    <row r="2294" spans="1:31" ht="15.75" x14ac:dyDescent="0.25">
      <c r="A2294" t="s">
        <v>143</v>
      </c>
      <c r="B2294" s="137" t="s">
        <v>197</v>
      </c>
      <c r="C2294" s="155">
        <v>40830</v>
      </c>
      <c r="D2294" s="155">
        <v>41051</v>
      </c>
      <c r="E2294">
        <v>2012</v>
      </c>
      <c r="F2294">
        <v>4</v>
      </c>
      <c r="G2294">
        <v>9</v>
      </c>
      <c r="H2294" s="149">
        <v>53.827929306969239</v>
      </c>
      <c r="I2294">
        <v>1.7982</v>
      </c>
      <c r="J2294" s="14" t="s">
        <v>17</v>
      </c>
      <c r="K2294" s="14" t="s">
        <v>17</v>
      </c>
      <c r="L2294" s="183">
        <v>5.85</v>
      </c>
      <c r="M2294" s="14" t="s">
        <v>17</v>
      </c>
      <c r="N2294" s="186">
        <v>46.259138</v>
      </c>
      <c r="O2294" s="184">
        <v>823.93600000000004</v>
      </c>
      <c r="P2294" s="187">
        <v>7.2230000000000003E-2</v>
      </c>
      <c r="Q2294" s="185">
        <v>0.88200000000000001</v>
      </c>
      <c r="R2294" s="14" t="s">
        <v>17</v>
      </c>
      <c r="S2294" s="14" t="s">
        <v>17</v>
      </c>
      <c r="V2294" s="199">
        <v>0.63188</v>
      </c>
      <c r="W2294" s="14">
        <v>82</v>
      </c>
      <c r="X2294" s="153">
        <v>0.55227500000000007</v>
      </c>
      <c r="Y2294" s="14">
        <v>90</v>
      </c>
      <c r="Z2294" s="200">
        <v>0.64233999999999991</v>
      </c>
      <c r="AA2294" s="14">
        <v>115</v>
      </c>
      <c r="AD2294" s="153">
        <v>0.63603499999999991</v>
      </c>
      <c r="AE2294" s="14">
        <v>138</v>
      </c>
    </row>
    <row r="2295" spans="1:31" ht="15.75" x14ac:dyDescent="0.25">
      <c r="A2295" t="s">
        <v>143</v>
      </c>
      <c r="B2295" s="137" t="s">
        <v>197</v>
      </c>
      <c r="C2295" s="155">
        <v>40830</v>
      </c>
      <c r="D2295" s="155">
        <v>41051</v>
      </c>
      <c r="E2295">
        <v>2012</v>
      </c>
      <c r="F2295">
        <v>4</v>
      </c>
      <c r="G2295">
        <v>10</v>
      </c>
      <c r="H2295" s="149">
        <v>60.886000454400005</v>
      </c>
      <c r="I2295">
        <v>1.8937999999999999</v>
      </c>
      <c r="J2295" s="14" t="s">
        <v>17</v>
      </c>
      <c r="K2295" s="14" t="s">
        <v>17</v>
      </c>
      <c r="L2295" s="183">
        <v>5.41</v>
      </c>
      <c r="M2295" s="14" t="s">
        <v>17</v>
      </c>
      <c r="N2295" s="186">
        <v>132.63466</v>
      </c>
      <c r="O2295" s="184">
        <v>1111.2</v>
      </c>
      <c r="P2295" s="187">
        <v>6.2120000000000002E-2</v>
      </c>
      <c r="Q2295" s="185">
        <v>0.89</v>
      </c>
      <c r="R2295" s="14" t="s">
        <v>17</v>
      </c>
      <c r="S2295" s="14" t="s">
        <v>17</v>
      </c>
      <c r="V2295" s="199">
        <v>0.52561999999999998</v>
      </c>
      <c r="W2295" s="14">
        <v>82</v>
      </c>
      <c r="X2295" s="153">
        <v>0.44564000000000004</v>
      </c>
      <c r="Y2295" s="14">
        <v>90</v>
      </c>
      <c r="Z2295" s="200">
        <v>0.64620999999999995</v>
      </c>
      <c r="AA2295" s="14">
        <v>115</v>
      </c>
      <c r="AD2295" s="153">
        <v>0.65954000000000002</v>
      </c>
      <c r="AE2295" s="14">
        <v>138</v>
      </c>
    </row>
    <row r="2296" spans="1:31" ht="15.75" x14ac:dyDescent="0.25">
      <c r="A2296" t="s">
        <v>143</v>
      </c>
      <c r="B2296" s="137" t="s">
        <v>197</v>
      </c>
      <c r="C2296" s="155">
        <v>40830</v>
      </c>
      <c r="D2296" s="155">
        <v>41051</v>
      </c>
      <c r="E2296">
        <v>2012</v>
      </c>
      <c r="F2296">
        <v>4</v>
      </c>
      <c r="G2296">
        <v>11</v>
      </c>
      <c r="H2296" s="149">
        <v>57.848161287738463</v>
      </c>
      <c r="I2296">
        <v>1.9945999999999999</v>
      </c>
      <c r="J2296" s="14" t="s">
        <v>17</v>
      </c>
      <c r="K2296" s="14" t="s">
        <v>17</v>
      </c>
      <c r="L2296" s="183">
        <v>5.7750000000000004</v>
      </c>
      <c r="M2296" s="14" t="s">
        <v>17</v>
      </c>
      <c r="N2296" s="186">
        <v>132.53486800000002</v>
      </c>
      <c r="O2296" s="184">
        <v>911.91700000000003</v>
      </c>
      <c r="P2296" s="187">
        <v>7.2419999999999998E-2</v>
      </c>
      <c r="Q2296" s="187">
        <v>0.90200000000000002</v>
      </c>
      <c r="R2296" s="14" t="s">
        <v>17</v>
      </c>
      <c r="S2296" s="14" t="s">
        <v>17</v>
      </c>
      <c r="V2296" s="199">
        <v>0.55801500000000004</v>
      </c>
      <c r="W2296" s="14">
        <v>82</v>
      </c>
      <c r="X2296" s="153">
        <v>0.48770500000000006</v>
      </c>
      <c r="Y2296" s="14">
        <v>90</v>
      </c>
      <c r="Z2296" s="200">
        <v>0.63180999999999998</v>
      </c>
      <c r="AA2296" s="14">
        <v>115</v>
      </c>
      <c r="AD2296" s="153">
        <v>0.62973000000000001</v>
      </c>
      <c r="AE2296" s="14">
        <v>138</v>
      </c>
    </row>
    <row r="2297" spans="1:31" ht="15.75" x14ac:dyDescent="0.25">
      <c r="A2297" t="s">
        <v>143</v>
      </c>
      <c r="B2297" s="137" t="s">
        <v>197</v>
      </c>
      <c r="C2297" s="155">
        <v>40830</v>
      </c>
      <c r="D2297" s="155">
        <v>41051</v>
      </c>
      <c r="E2297">
        <v>2012</v>
      </c>
      <c r="F2297">
        <v>4</v>
      </c>
      <c r="G2297">
        <v>12</v>
      </c>
      <c r="H2297" s="149">
        <v>58.453504082134607</v>
      </c>
      <c r="I2297">
        <v>1.887</v>
      </c>
      <c r="J2297" s="14" t="s">
        <v>17</v>
      </c>
      <c r="K2297" s="14" t="s">
        <v>17</v>
      </c>
      <c r="L2297" s="183">
        <v>5.59</v>
      </c>
      <c r="M2297" s="14" t="s">
        <v>17</v>
      </c>
      <c r="N2297" s="186">
        <v>108.28541200000002</v>
      </c>
      <c r="O2297" s="184">
        <v>709.84799999999996</v>
      </c>
      <c r="P2297" s="185">
        <v>6.7489999999999994E-2</v>
      </c>
      <c r="Q2297" s="185">
        <v>0.92200000000000004</v>
      </c>
      <c r="R2297" s="14" t="s">
        <v>17</v>
      </c>
      <c r="S2297" s="14" t="s">
        <v>17</v>
      </c>
      <c r="V2297" s="199">
        <v>0.63049999999999995</v>
      </c>
      <c r="W2297" s="14">
        <v>82</v>
      </c>
      <c r="X2297" s="153">
        <v>0.56169500000000006</v>
      </c>
      <c r="Y2297" s="14">
        <v>90</v>
      </c>
      <c r="Z2297" s="200">
        <v>0.63896500000000001</v>
      </c>
      <c r="AA2297" s="14">
        <v>115</v>
      </c>
      <c r="AD2297" s="153">
        <v>0.64213500000000001</v>
      </c>
      <c r="AE2297" s="14">
        <v>138</v>
      </c>
    </row>
    <row r="2298" spans="1:31" ht="15.75" x14ac:dyDescent="0.25">
      <c r="A2298" t="s">
        <v>143</v>
      </c>
      <c r="B2298" s="137" t="s">
        <v>197</v>
      </c>
      <c r="C2298" s="155">
        <v>40830</v>
      </c>
      <c r="D2298" s="155">
        <v>41051</v>
      </c>
      <c r="E2298">
        <v>2012</v>
      </c>
      <c r="F2298">
        <v>4</v>
      </c>
      <c r="G2298">
        <v>13</v>
      </c>
      <c r="H2298" s="149">
        <v>60.843919224253838</v>
      </c>
      <c r="I2298">
        <v>2.0606</v>
      </c>
      <c r="J2298" s="14" t="s">
        <v>17</v>
      </c>
      <c r="K2298" s="14" t="s">
        <v>17</v>
      </c>
      <c r="L2298" s="183">
        <v>5.0149999999999997</v>
      </c>
      <c r="M2298" s="14" t="s">
        <v>17</v>
      </c>
      <c r="N2298" s="186">
        <v>138.62218000000001</v>
      </c>
      <c r="O2298" s="184">
        <v>915.47900000000004</v>
      </c>
      <c r="P2298" s="185">
        <v>5.5109999999999999E-2</v>
      </c>
      <c r="Q2298" s="185">
        <v>0.82299999999999995</v>
      </c>
      <c r="R2298" s="14" t="s">
        <v>17</v>
      </c>
      <c r="S2298" s="14" t="s">
        <v>17</v>
      </c>
      <c r="V2298" s="199">
        <v>0.65583499999999995</v>
      </c>
      <c r="W2298" s="14">
        <v>82</v>
      </c>
      <c r="X2298" s="153">
        <v>0.61986999999999992</v>
      </c>
      <c r="Y2298" s="14">
        <v>90</v>
      </c>
      <c r="Z2298" s="200">
        <v>0.80152500000000004</v>
      </c>
      <c r="AA2298" s="14">
        <v>115</v>
      </c>
      <c r="AD2298" s="153">
        <v>0.72480999999999995</v>
      </c>
      <c r="AE2298" s="14">
        <v>138</v>
      </c>
    </row>
    <row r="2299" spans="1:31" ht="15.75" x14ac:dyDescent="0.25">
      <c r="A2299" t="s">
        <v>143</v>
      </c>
      <c r="B2299" s="137" t="s">
        <v>197</v>
      </c>
      <c r="C2299" s="155">
        <v>40830</v>
      </c>
      <c r="D2299" s="155">
        <v>41051</v>
      </c>
      <c r="E2299">
        <v>2012</v>
      </c>
      <c r="F2299">
        <v>4</v>
      </c>
      <c r="G2299">
        <v>14</v>
      </c>
      <c r="H2299" s="149">
        <v>60.462187970503834</v>
      </c>
      <c r="I2299">
        <v>2.1655000000000002</v>
      </c>
      <c r="J2299" s="14" t="s">
        <v>17</v>
      </c>
      <c r="K2299" s="14" t="s">
        <v>17</v>
      </c>
      <c r="L2299" s="183">
        <v>5.98</v>
      </c>
      <c r="M2299" s="14" t="s">
        <v>17</v>
      </c>
      <c r="N2299" s="186">
        <v>60.529393999999996</v>
      </c>
      <c r="O2299" s="184">
        <v>923.59299999999996</v>
      </c>
      <c r="P2299" s="185">
        <v>6.5720000000000001E-2</v>
      </c>
      <c r="Q2299" s="185">
        <v>0.90500000000000003</v>
      </c>
      <c r="R2299" s="14" t="s">
        <v>17</v>
      </c>
      <c r="S2299" s="14" t="s">
        <v>17</v>
      </c>
      <c r="V2299" s="199">
        <v>0.65043499999999999</v>
      </c>
      <c r="W2299" s="14">
        <v>82</v>
      </c>
      <c r="X2299" s="153">
        <v>0.558535</v>
      </c>
      <c r="Y2299" s="14">
        <v>90</v>
      </c>
      <c r="Z2299" s="200">
        <v>0.60697999999999996</v>
      </c>
      <c r="AA2299" s="14">
        <v>115</v>
      </c>
      <c r="AD2299" s="153">
        <v>0.61902499999999994</v>
      </c>
      <c r="AE2299" s="14">
        <v>138</v>
      </c>
    </row>
    <row r="2300" spans="1:31" ht="15" x14ac:dyDescent="0.25">
      <c r="A2300" t="s">
        <v>143</v>
      </c>
      <c r="B2300" s="137" t="s">
        <v>197</v>
      </c>
      <c r="C2300" s="155">
        <v>41193</v>
      </c>
      <c r="D2300" s="155">
        <v>41449</v>
      </c>
      <c r="E2300">
        <v>2013</v>
      </c>
      <c r="F2300">
        <v>1</v>
      </c>
      <c r="G2300">
        <v>1</v>
      </c>
      <c r="H2300" s="152">
        <v>24.277671761538464</v>
      </c>
      <c r="I2300">
        <v>2.1734</v>
      </c>
      <c r="J2300" s="14" t="s">
        <v>17</v>
      </c>
      <c r="K2300" s="14" t="s">
        <v>17</v>
      </c>
      <c r="L2300" s="14">
        <v>6.27</v>
      </c>
      <c r="M2300" s="14" t="s">
        <v>17</v>
      </c>
      <c r="N2300" s="14">
        <v>50.293909999999997</v>
      </c>
      <c r="O2300" s="14">
        <v>403.54500000000002</v>
      </c>
      <c r="P2300" s="14">
        <v>7.3999999999999996E-2</v>
      </c>
      <c r="Q2300" s="14">
        <v>0.996</v>
      </c>
      <c r="R2300" s="14" t="s">
        <v>17</v>
      </c>
      <c r="S2300" s="14" t="s">
        <v>17</v>
      </c>
      <c r="V2300" s="204"/>
      <c r="X2300" s="154">
        <v>0.33230999999999999</v>
      </c>
      <c r="Y2300" s="14">
        <v>89</v>
      </c>
      <c r="Z2300" s="203">
        <v>0.30844250000000001</v>
      </c>
      <c r="AA2300" s="14">
        <v>110</v>
      </c>
      <c r="AD2300" s="158" t="s">
        <v>17</v>
      </c>
    </row>
    <row r="2301" spans="1:31" ht="15" x14ac:dyDescent="0.25">
      <c r="A2301" t="s">
        <v>143</v>
      </c>
      <c r="B2301" s="137" t="s">
        <v>197</v>
      </c>
      <c r="C2301" s="155">
        <v>41193</v>
      </c>
      <c r="D2301" s="155">
        <v>41449</v>
      </c>
      <c r="E2301">
        <v>2013</v>
      </c>
      <c r="F2301">
        <v>1</v>
      </c>
      <c r="G2301">
        <v>2</v>
      </c>
      <c r="H2301" s="152">
        <v>14.609397825</v>
      </c>
      <c r="I2301">
        <v>2.1232000000000002</v>
      </c>
      <c r="J2301" s="14" t="s">
        <v>17</v>
      </c>
      <c r="K2301" s="14" t="s">
        <v>17</v>
      </c>
      <c r="L2301" s="14">
        <v>6.32</v>
      </c>
      <c r="M2301" s="14" t="s">
        <v>17</v>
      </c>
      <c r="N2301" s="14">
        <v>95.24118</v>
      </c>
      <c r="O2301" s="14">
        <v>524.875</v>
      </c>
      <c r="P2301" s="14">
        <v>7.2999999999999995E-2</v>
      </c>
      <c r="Q2301" s="14">
        <v>0.85399999999999998</v>
      </c>
      <c r="R2301" s="14" t="s">
        <v>17</v>
      </c>
      <c r="S2301" s="14" t="s">
        <v>17</v>
      </c>
      <c r="V2301" s="204"/>
      <c r="X2301" s="154">
        <v>0.290265</v>
      </c>
      <c r="Y2301" s="14">
        <v>89</v>
      </c>
      <c r="Z2301" s="203">
        <v>0.254575</v>
      </c>
      <c r="AA2301" s="14">
        <v>110</v>
      </c>
      <c r="AD2301" s="158" t="s">
        <v>17</v>
      </c>
    </row>
    <row r="2302" spans="1:31" ht="15" x14ac:dyDescent="0.25">
      <c r="A2302" t="s">
        <v>143</v>
      </c>
      <c r="B2302" s="137" t="s">
        <v>197</v>
      </c>
      <c r="C2302" s="155">
        <v>41193</v>
      </c>
      <c r="D2302" s="155">
        <v>41449</v>
      </c>
      <c r="E2302">
        <v>2013</v>
      </c>
      <c r="F2302">
        <v>1</v>
      </c>
      <c r="G2302">
        <v>3</v>
      </c>
      <c r="H2302" s="152">
        <v>33.637168124999995</v>
      </c>
      <c r="I2302">
        <v>1.9360999999999999</v>
      </c>
      <c r="J2302" s="14" t="s">
        <v>17</v>
      </c>
      <c r="K2302" s="14" t="s">
        <v>17</v>
      </c>
      <c r="L2302" s="14">
        <v>5.92</v>
      </c>
      <c r="M2302" s="14" t="s">
        <v>17</v>
      </c>
      <c r="N2302" s="14">
        <v>110.4434</v>
      </c>
      <c r="O2302" s="14">
        <v>475.71749999999997</v>
      </c>
      <c r="P2302" s="14">
        <v>9.2999999999999999E-2</v>
      </c>
      <c r="Q2302" s="14">
        <v>0.91900000000000004</v>
      </c>
      <c r="R2302" s="14" t="s">
        <v>17</v>
      </c>
      <c r="S2302" s="14" t="s">
        <v>17</v>
      </c>
      <c r="V2302" s="204"/>
      <c r="X2302" s="154">
        <v>0.36256500000000003</v>
      </c>
      <c r="Y2302" s="14">
        <v>89</v>
      </c>
      <c r="Z2302" s="203">
        <v>0.39076</v>
      </c>
      <c r="AA2302" s="14">
        <v>110</v>
      </c>
      <c r="AD2302" s="158" t="s">
        <v>17</v>
      </c>
    </row>
    <row r="2303" spans="1:31" ht="15" x14ac:dyDescent="0.25">
      <c r="A2303" t="s">
        <v>143</v>
      </c>
      <c r="B2303" s="137" t="s">
        <v>197</v>
      </c>
      <c r="C2303" s="155">
        <v>41193</v>
      </c>
      <c r="D2303" s="155">
        <v>41449</v>
      </c>
      <c r="E2303">
        <v>2013</v>
      </c>
      <c r="F2303">
        <v>1</v>
      </c>
      <c r="G2303">
        <v>4</v>
      </c>
      <c r="H2303" s="152">
        <v>32.556572273076924</v>
      </c>
      <c r="I2303">
        <v>1.9407000000000001</v>
      </c>
      <c r="J2303" s="14" t="s">
        <v>17</v>
      </c>
      <c r="K2303" s="14" t="s">
        <v>17</v>
      </c>
      <c r="L2303" s="14">
        <v>5.91</v>
      </c>
      <c r="M2303" s="14" t="s">
        <v>17</v>
      </c>
      <c r="N2303" s="14">
        <v>84.340350000000001</v>
      </c>
      <c r="O2303" s="14">
        <v>424.21850000000001</v>
      </c>
      <c r="P2303" s="14">
        <v>8.6999999999999994E-2</v>
      </c>
      <c r="Q2303" s="14">
        <v>0.97599999999999998</v>
      </c>
      <c r="R2303" s="14" t="s">
        <v>17</v>
      </c>
      <c r="S2303" s="14" t="s">
        <v>17</v>
      </c>
      <c r="V2303" s="204"/>
      <c r="X2303" s="154">
        <v>0.35922500000000002</v>
      </c>
      <c r="Y2303" s="14">
        <v>89</v>
      </c>
      <c r="Z2303" s="203">
        <v>0.416495</v>
      </c>
      <c r="AA2303" s="14">
        <v>110</v>
      </c>
      <c r="AD2303" s="158" t="s">
        <v>17</v>
      </c>
    </row>
    <row r="2304" spans="1:31" ht="15" x14ac:dyDescent="0.25">
      <c r="A2304" t="s">
        <v>143</v>
      </c>
      <c r="B2304" s="137" t="s">
        <v>197</v>
      </c>
      <c r="C2304" s="155">
        <v>41193</v>
      </c>
      <c r="D2304" s="155">
        <v>41449</v>
      </c>
      <c r="E2304">
        <v>2013</v>
      </c>
      <c r="F2304">
        <v>1</v>
      </c>
      <c r="G2304">
        <v>5</v>
      </c>
      <c r="H2304" s="152">
        <v>45.186530400000002</v>
      </c>
      <c r="I2304">
        <v>2.2761999999999998</v>
      </c>
      <c r="J2304" s="14" t="s">
        <v>17</v>
      </c>
      <c r="K2304" s="14" t="s">
        <v>17</v>
      </c>
      <c r="L2304" s="14">
        <v>5.51</v>
      </c>
      <c r="M2304" s="14" t="s">
        <v>17</v>
      </c>
      <c r="N2304" s="14">
        <v>82.498660000000001</v>
      </c>
      <c r="O2304" s="14">
        <v>451.96050000000002</v>
      </c>
      <c r="P2304" s="14">
        <v>9.0999999999999998E-2</v>
      </c>
      <c r="Q2304" s="14">
        <v>0.95099999999999996</v>
      </c>
      <c r="R2304" s="14" t="s">
        <v>17</v>
      </c>
      <c r="S2304" s="14" t="s">
        <v>17</v>
      </c>
      <c r="V2304" s="204"/>
      <c r="X2304" s="154">
        <v>0.35756500000000002</v>
      </c>
      <c r="Y2304" s="14">
        <v>89</v>
      </c>
      <c r="Z2304" s="203">
        <v>0.49069499999999999</v>
      </c>
      <c r="AA2304" s="14">
        <v>110</v>
      </c>
      <c r="AD2304" s="158" t="s">
        <v>17</v>
      </c>
    </row>
    <row r="2305" spans="1:30" ht="15" x14ac:dyDescent="0.25">
      <c r="A2305" t="s">
        <v>143</v>
      </c>
      <c r="B2305" s="137" t="s">
        <v>197</v>
      </c>
      <c r="C2305" s="155">
        <v>41193</v>
      </c>
      <c r="D2305" s="155">
        <v>41449</v>
      </c>
      <c r="E2305">
        <v>2013</v>
      </c>
      <c r="F2305">
        <v>1</v>
      </c>
      <c r="G2305">
        <v>6</v>
      </c>
      <c r="H2305" s="152">
        <v>39.754196307692311</v>
      </c>
      <c r="I2305">
        <v>2.0855999999999999</v>
      </c>
      <c r="J2305" s="14" t="s">
        <v>17</v>
      </c>
      <c r="K2305" s="14" t="s">
        <v>17</v>
      </c>
      <c r="L2305" s="14">
        <v>5.57</v>
      </c>
      <c r="M2305" s="14" t="s">
        <v>17</v>
      </c>
      <c r="N2305" s="14">
        <v>55.818989999999999</v>
      </c>
      <c r="O2305" s="14">
        <v>396.07600000000002</v>
      </c>
      <c r="P2305" s="14">
        <v>8.1000000000000003E-2</v>
      </c>
      <c r="Q2305" s="14">
        <v>0.95199999999999996</v>
      </c>
      <c r="R2305" s="14" t="s">
        <v>17</v>
      </c>
      <c r="S2305" s="14" t="s">
        <v>17</v>
      </c>
      <c r="V2305" s="204"/>
      <c r="X2305" s="154">
        <v>0.39207000000000003</v>
      </c>
      <c r="Y2305" s="14">
        <v>89</v>
      </c>
      <c r="Z2305" s="203">
        <v>0.54552</v>
      </c>
      <c r="AA2305" s="14">
        <v>110</v>
      </c>
      <c r="AD2305" s="158" t="s">
        <v>17</v>
      </c>
    </row>
    <row r="2306" spans="1:30" ht="15" x14ac:dyDescent="0.25">
      <c r="A2306" t="s">
        <v>143</v>
      </c>
      <c r="B2306" s="137" t="s">
        <v>197</v>
      </c>
      <c r="C2306" s="155">
        <v>41193</v>
      </c>
      <c r="D2306" s="155">
        <v>41449</v>
      </c>
      <c r="E2306">
        <v>2013</v>
      </c>
      <c r="F2306">
        <v>1</v>
      </c>
      <c r="G2306">
        <v>7</v>
      </c>
      <c r="H2306" s="152">
        <v>40.245259915384615</v>
      </c>
      <c r="I2306">
        <v>2.2599999999999998</v>
      </c>
      <c r="J2306" s="14" t="s">
        <v>17</v>
      </c>
      <c r="K2306" s="14" t="s">
        <v>17</v>
      </c>
      <c r="L2306" s="14">
        <v>5.15</v>
      </c>
      <c r="M2306" s="14" t="s">
        <v>17</v>
      </c>
      <c r="N2306" s="14">
        <v>68.810389999999998</v>
      </c>
      <c r="O2306" s="14">
        <v>423.173</v>
      </c>
      <c r="P2306" s="14">
        <v>0.1</v>
      </c>
      <c r="Q2306" s="14">
        <v>1.1100000000000001</v>
      </c>
      <c r="R2306" s="14" t="s">
        <v>17</v>
      </c>
      <c r="S2306" s="14" t="s">
        <v>17</v>
      </c>
      <c r="V2306" s="204"/>
      <c r="X2306" s="154">
        <v>0.33970999999999996</v>
      </c>
      <c r="Y2306" s="14">
        <v>89</v>
      </c>
      <c r="Z2306" s="203">
        <v>0.46998000000000001</v>
      </c>
      <c r="AA2306" s="14">
        <v>110</v>
      </c>
      <c r="AD2306" s="158" t="s">
        <v>17</v>
      </c>
    </row>
    <row r="2307" spans="1:30" ht="15" x14ac:dyDescent="0.25">
      <c r="A2307" t="s">
        <v>143</v>
      </c>
      <c r="B2307" s="137" t="s">
        <v>197</v>
      </c>
      <c r="C2307" s="155">
        <v>41193</v>
      </c>
      <c r="D2307" s="155">
        <v>41449</v>
      </c>
      <c r="E2307">
        <v>2013</v>
      </c>
      <c r="F2307">
        <v>1</v>
      </c>
      <c r="G2307">
        <v>8</v>
      </c>
      <c r="H2307" s="152">
        <v>29.245982953846156</v>
      </c>
      <c r="I2307">
        <v>2.4941</v>
      </c>
      <c r="J2307" s="14" t="s">
        <v>17</v>
      </c>
      <c r="K2307" s="14" t="s">
        <v>17</v>
      </c>
      <c r="L2307" s="14">
        <v>5.44</v>
      </c>
      <c r="M2307" s="14" t="s">
        <v>17</v>
      </c>
      <c r="N2307" s="14">
        <v>19.383320000000001</v>
      </c>
      <c r="O2307" s="14">
        <v>446.762</v>
      </c>
      <c r="P2307" s="14">
        <v>8.5999999999999993E-2</v>
      </c>
      <c r="Q2307" s="14">
        <v>0.91500000000000004</v>
      </c>
      <c r="R2307" s="14" t="s">
        <v>17</v>
      </c>
      <c r="S2307" s="14" t="s">
        <v>17</v>
      </c>
      <c r="V2307" s="204"/>
      <c r="X2307" s="154">
        <v>0.212585</v>
      </c>
      <c r="Y2307" s="14">
        <v>89</v>
      </c>
      <c r="Z2307" s="203">
        <v>0.28798499999999999</v>
      </c>
      <c r="AA2307" s="14">
        <v>110</v>
      </c>
      <c r="AD2307" s="158" t="s">
        <v>17</v>
      </c>
    </row>
    <row r="2308" spans="1:30" ht="15" x14ac:dyDescent="0.25">
      <c r="A2308" t="s">
        <v>143</v>
      </c>
      <c r="B2308" s="137" t="s">
        <v>197</v>
      </c>
      <c r="C2308" s="155">
        <v>41193</v>
      </c>
      <c r="D2308" s="155">
        <v>41449</v>
      </c>
      <c r="E2308">
        <v>2013</v>
      </c>
      <c r="F2308">
        <v>1</v>
      </c>
      <c r="G2308">
        <v>9</v>
      </c>
      <c r="H2308" s="152">
        <v>42.266247057692311</v>
      </c>
      <c r="I2308">
        <v>2.1373000000000002</v>
      </c>
      <c r="J2308" s="14" t="s">
        <v>17</v>
      </c>
      <c r="K2308" s="14" t="s">
        <v>17</v>
      </c>
      <c r="L2308" s="14">
        <v>5.49</v>
      </c>
      <c r="M2308" s="14" t="s">
        <v>17</v>
      </c>
      <c r="N2308" s="14">
        <v>51.339190000000002</v>
      </c>
      <c r="O2308" s="14">
        <v>529.04</v>
      </c>
      <c r="P2308" s="14">
        <v>0.10199999999999999</v>
      </c>
      <c r="Q2308" s="14">
        <v>0.96699999999999997</v>
      </c>
      <c r="R2308" s="14" t="s">
        <v>17</v>
      </c>
      <c r="S2308" s="14" t="s">
        <v>17</v>
      </c>
      <c r="V2308" s="204"/>
      <c r="X2308" s="154">
        <v>0.35945000000000005</v>
      </c>
      <c r="Y2308" s="14">
        <v>89</v>
      </c>
      <c r="Z2308" s="203">
        <v>0.48170999999999997</v>
      </c>
      <c r="AA2308" s="14">
        <v>110</v>
      </c>
      <c r="AD2308" s="158" t="s">
        <v>17</v>
      </c>
    </row>
    <row r="2309" spans="1:30" ht="15" x14ac:dyDescent="0.25">
      <c r="A2309" t="s">
        <v>143</v>
      </c>
      <c r="B2309" s="137" t="s">
        <v>197</v>
      </c>
      <c r="C2309" s="155">
        <v>41193</v>
      </c>
      <c r="D2309" s="155">
        <v>41449</v>
      </c>
      <c r="E2309">
        <v>2013</v>
      </c>
      <c r="F2309">
        <v>1</v>
      </c>
      <c r="G2309">
        <v>10</v>
      </c>
      <c r="H2309" s="152">
        <v>37.75661847692308</v>
      </c>
      <c r="I2309">
        <v>1.9395</v>
      </c>
      <c r="J2309" s="14" t="s">
        <v>17</v>
      </c>
      <c r="K2309" s="14" t="s">
        <v>17</v>
      </c>
      <c r="L2309" s="14">
        <v>5.27</v>
      </c>
      <c r="M2309" s="14" t="s">
        <v>17</v>
      </c>
      <c r="N2309" s="14">
        <v>118.6065</v>
      </c>
      <c r="O2309" s="14">
        <v>467.05099999999999</v>
      </c>
      <c r="P2309" s="14">
        <v>7.6999999999999999E-2</v>
      </c>
      <c r="Q2309" s="14">
        <v>0.90900000000000003</v>
      </c>
      <c r="R2309" s="14" t="s">
        <v>17</v>
      </c>
      <c r="S2309" s="14" t="s">
        <v>17</v>
      </c>
      <c r="V2309" s="204"/>
      <c r="X2309" s="154">
        <v>0.40025500000000003</v>
      </c>
      <c r="Y2309" s="14">
        <v>89</v>
      </c>
      <c r="Z2309" s="203">
        <v>0.47589500000000001</v>
      </c>
      <c r="AA2309" s="14">
        <v>110</v>
      </c>
      <c r="AD2309" s="158" t="s">
        <v>17</v>
      </c>
    </row>
    <row r="2310" spans="1:30" ht="15" x14ac:dyDescent="0.25">
      <c r="A2310" t="s">
        <v>143</v>
      </c>
      <c r="B2310" s="137" t="s">
        <v>197</v>
      </c>
      <c r="C2310" s="155">
        <v>41193</v>
      </c>
      <c r="D2310" s="155">
        <v>41449</v>
      </c>
      <c r="E2310">
        <v>2013</v>
      </c>
      <c r="F2310">
        <v>1</v>
      </c>
      <c r="G2310">
        <v>11</v>
      </c>
      <c r="H2310" s="152">
        <v>47.663525821153847</v>
      </c>
      <c r="I2310">
        <v>2.0015999999999998</v>
      </c>
      <c r="J2310" s="14" t="s">
        <v>17</v>
      </c>
      <c r="K2310" s="14" t="s">
        <v>17</v>
      </c>
      <c r="L2310" s="14">
        <v>5.1100000000000003</v>
      </c>
      <c r="M2310" s="14" t="s">
        <v>17</v>
      </c>
      <c r="N2310" s="14">
        <v>149.1687</v>
      </c>
      <c r="O2310" s="14">
        <v>564.745</v>
      </c>
      <c r="P2310" s="14">
        <v>0.115</v>
      </c>
      <c r="Q2310" s="14">
        <v>1.1000000000000001</v>
      </c>
      <c r="R2310" s="14" t="s">
        <v>17</v>
      </c>
      <c r="S2310" s="14" t="s">
        <v>17</v>
      </c>
      <c r="V2310" s="204"/>
      <c r="X2310" s="154">
        <v>0.37936499999999995</v>
      </c>
      <c r="Y2310" s="14">
        <v>89</v>
      </c>
      <c r="Z2310" s="203">
        <v>0.57960999999999996</v>
      </c>
      <c r="AA2310" s="14">
        <v>110</v>
      </c>
      <c r="AD2310" s="158" t="s">
        <v>17</v>
      </c>
    </row>
    <row r="2311" spans="1:30" ht="15" x14ac:dyDescent="0.25">
      <c r="A2311" t="s">
        <v>143</v>
      </c>
      <c r="B2311" s="137" t="s">
        <v>197</v>
      </c>
      <c r="C2311" s="155">
        <v>41193</v>
      </c>
      <c r="D2311" s="155">
        <v>41449</v>
      </c>
      <c r="E2311">
        <v>2013</v>
      </c>
      <c r="F2311">
        <v>1</v>
      </c>
      <c r="G2311">
        <v>12</v>
      </c>
      <c r="H2311" s="152">
        <v>49.068614353846151</v>
      </c>
      <c r="I2311">
        <v>2.2481</v>
      </c>
      <c r="J2311" s="14" t="s">
        <v>17</v>
      </c>
      <c r="K2311" s="14" t="s">
        <v>17</v>
      </c>
      <c r="L2311" s="14">
        <v>5.07</v>
      </c>
      <c r="M2311" s="14" t="s">
        <v>17</v>
      </c>
      <c r="N2311" s="14">
        <v>117.3124</v>
      </c>
      <c r="O2311" s="14">
        <v>381.31599999999997</v>
      </c>
      <c r="P2311" s="14">
        <v>0.105</v>
      </c>
      <c r="Q2311" s="14">
        <v>0.95399999999999996</v>
      </c>
      <c r="R2311" s="14" t="s">
        <v>17</v>
      </c>
      <c r="S2311" s="14" t="s">
        <v>17</v>
      </c>
      <c r="V2311" s="204"/>
      <c r="X2311" s="154">
        <v>0.36263999999999996</v>
      </c>
      <c r="Y2311" s="14">
        <v>89</v>
      </c>
      <c r="Z2311" s="203">
        <v>0.54853499999999999</v>
      </c>
      <c r="AA2311" s="14">
        <v>110</v>
      </c>
      <c r="AD2311" s="158" t="s">
        <v>17</v>
      </c>
    </row>
    <row r="2312" spans="1:30" ht="15" x14ac:dyDescent="0.25">
      <c r="A2312" t="s">
        <v>143</v>
      </c>
      <c r="B2312" s="137" t="s">
        <v>197</v>
      </c>
      <c r="C2312" s="155">
        <v>41193</v>
      </c>
      <c r="D2312" s="155">
        <v>41449</v>
      </c>
      <c r="E2312">
        <v>2013</v>
      </c>
      <c r="F2312">
        <v>1</v>
      </c>
      <c r="G2312">
        <v>13</v>
      </c>
      <c r="H2312" s="152">
        <v>53.782606350000002</v>
      </c>
      <c r="I2312">
        <v>2.1217000000000001</v>
      </c>
      <c r="J2312" s="14" t="s">
        <v>17</v>
      </c>
      <c r="K2312" s="14" t="s">
        <v>17</v>
      </c>
      <c r="L2312" s="14">
        <v>4.83</v>
      </c>
      <c r="M2312" s="14" t="s">
        <v>17</v>
      </c>
      <c r="N2312" s="14">
        <v>138.7158</v>
      </c>
      <c r="O2312" s="14">
        <v>515.13499999999999</v>
      </c>
      <c r="P2312" s="14">
        <v>0.107</v>
      </c>
      <c r="Q2312" s="14">
        <v>1.03</v>
      </c>
      <c r="R2312" s="14" t="s">
        <v>17</v>
      </c>
      <c r="S2312" s="14" t="s">
        <v>17</v>
      </c>
      <c r="V2312" s="204"/>
      <c r="X2312" s="154">
        <v>0.43681999999999999</v>
      </c>
      <c r="Y2312" s="14">
        <v>89</v>
      </c>
      <c r="Z2312" s="203">
        <v>0.62761</v>
      </c>
      <c r="AA2312" s="14">
        <v>110</v>
      </c>
      <c r="AD2312" s="158" t="s">
        <v>17</v>
      </c>
    </row>
    <row r="2313" spans="1:30" ht="15" x14ac:dyDescent="0.25">
      <c r="A2313" t="s">
        <v>143</v>
      </c>
      <c r="B2313" s="137" t="s">
        <v>197</v>
      </c>
      <c r="C2313" s="155">
        <v>41193</v>
      </c>
      <c r="D2313" s="155">
        <v>41449</v>
      </c>
      <c r="E2313">
        <v>2013</v>
      </c>
      <c r="F2313">
        <v>1</v>
      </c>
      <c r="G2313">
        <v>14</v>
      </c>
      <c r="H2313" s="152">
        <v>34.279525246153845</v>
      </c>
      <c r="I2313">
        <v>2.0708000000000002</v>
      </c>
      <c r="J2313" s="14" t="s">
        <v>17</v>
      </c>
      <c r="K2313" s="14" t="s">
        <v>17</v>
      </c>
      <c r="L2313" s="14">
        <v>5.69</v>
      </c>
      <c r="M2313" s="14" t="s">
        <v>17</v>
      </c>
      <c r="N2313" s="14">
        <v>50.493009999999998</v>
      </c>
      <c r="O2313" s="14">
        <v>378.26949999999999</v>
      </c>
      <c r="P2313" s="14">
        <v>9.0999999999999998E-2</v>
      </c>
      <c r="Q2313" s="14">
        <v>0.98699999999999999</v>
      </c>
      <c r="R2313" s="14" t="s">
        <v>17</v>
      </c>
      <c r="S2313" s="14" t="s">
        <v>17</v>
      </c>
      <c r="V2313" s="204"/>
      <c r="X2313" s="154">
        <v>0.30847000000000002</v>
      </c>
      <c r="Y2313" s="14">
        <v>89</v>
      </c>
      <c r="Z2313" s="203">
        <v>0.53214000000000006</v>
      </c>
      <c r="AA2313" s="14">
        <v>110</v>
      </c>
      <c r="AD2313" s="158" t="s">
        <v>17</v>
      </c>
    </row>
    <row r="2314" spans="1:30" ht="15" x14ac:dyDescent="0.25">
      <c r="A2314" t="s">
        <v>143</v>
      </c>
      <c r="B2314" s="137" t="s">
        <v>197</v>
      </c>
      <c r="C2314" s="155">
        <v>41193</v>
      </c>
      <c r="D2314" s="155">
        <v>41449</v>
      </c>
      <c r="E2314">
        <v>2013</v>
      </c>
      <c r="F2314">
        <v>2</v>
      </c>
      <c r="G2314">
        <v>1</v>
      </c>
      <c r="H2314" s="152">
        <v>19.4715378</v>
      </c>
      <c r="I2314">
        <v>2.0032999999999999</v>
      </c>
      <c r="J2314" s="14" t="s">
        <v>17</v>
      </c>
      <c r="K2314" s="14" t="s">
        <v>17</v>
      </c>
      <c r="L2314" s="14">
        <v>6.18</v>
      </c>
      <c r="M2314" s="14" t="s">
        <v>17</v>
      </c>
      <c r="N2314" s="14">
        <v>41.38409</v>
      </c>
      <c r="O2314" s="14">
        <v>335.6585</v>
      </c>
      <c r="P2314" s="14">
        <v>8.5999999999999993E-2</v>
      </c>
      <c r="Q2314" s="14">
        <v>0.80400000000000005</v>
      </c>
      <c r="R2314" s="14" t="s">
        <v>17</v>
      </c>
      <c r="S2314" s="14" t="s">
        <v>17</v>
      </c>
      <c r="V2314" s="204"/>
      <c r="X2314" s="154">
        <v>0.35148000000000001</v>
      </c>
      <c r="Y2314" s="14">
        <v>89</v>
      </c>
      <c r="Z2314" s="203">
        <v>0.28391500000000003</v>
      </c>
      <c r="AA2314" s="14">
        <v>110</v>
      </c>
      <c r="AD2314" s="158" t="s">
        <v>17</v>
      </c>
    </row>
    <row r="2315" spans="1:30" ht="15" x14ac:dyDescent="0.25">
      <c r="A2315" t="s">
        <v>143</v>
      </c>
      <c r="B2315" s="137" t="s">
        <v>197</v>
      </c>
      <c r="C2315" s="155">
        <v>41193</v>
      </c>
      <c r="D2315" s="155">
        <v>41449</v>
      </c>
      <c r="E2315">
        <v>2013</v>
      </c>
      <c r="F2315">
        <v>2</v>
      </c>
      <c r="G2315">
        <v>2</v>
      </c>
      <c r="H2315" s="152">
        <v>25.954254276923077</v>
      </c>
      <c r="I2315">
        <v>2.028</v>
      </c>
      <c r="J2315" s="14" t="s">
        <v>17</v>
      </c>
      <c r="K2315" s="14" t="s">
        <v>17</v>
      </c>
      <c r="L2315" s="14">
        <v>6.08</v>
      </c>
      <c r="M2315" s="14" t="s">
        <v>17</v>
      </c>
      <c r="N2315" s="14">
        <v>117.81010000000001</v>
      </c>
      <c r="O2315" s="14">
        <v>532.08500000000004</v>
      </c>
      <c r="P2315" s="14">
        <v>0.08</v>
      </c>
      <c r="Q2315" s="14">
        <v>0.872</v>
      </c>
      <c r="R2315" s="14" t="s">
        <v>17</v>
      </c>
      <c r="S2315" s="14" t="s">
        <v>17</v>
      </c>
      <c r="V2315" s="204"/>
      <c r="X2315" s="154">
        <v>0.29415999999999998</v>
      </c>
      <c r="Y2315" s="14">
        <v>89</v>
      </c>
      <c r="Z2315" s="203">
        <v>0.34395500000000001</v>
      </c>
      <c r="AA2315" s="14">
        <v>110</v>
      </c>
      <c r="AD2315" s="158" t="s">
        <v>17</v>
      </c>
    </row>
    <row r="2316" spans="1:30" ht="15" x14ac:dyDescent="0.25">
      <c r="A2316" t="s">
        <v>143</v>
      </c>
      <c r="B2316" s="137" t="s">
        <v>197</v>
      </c>
      <c r="C2316" s="155">
        <v>41193</v>
      </c>
      <c r="D2316" s="155">
        <v>41449</v>
      </c>
      <c r="E2316">
        <v>2013</v>
      </c>
      <c r="F2316">
        <v>2</v>
      </c>
      <c r="G2316">
        <v>3</v>
      </c>
      <c r="H2316" s="152">
        <v>27.943781884615387</v>
      </c>
      <c r="I2316">
        <v>1.9935</v>
      </c>
      <c r="J2316" s="14" t="s">
        <v>17</v>
      </c>
      <c r="K2316" s="14" t="s">
        <v>17</v>
      </c>
      <c r="L2316" s="14">
        <v>5.97</v>
      </c>
      <c r="M2316" s="14" t="s">
        <v>17</v>
      </c>
      <c r="N2316" s="14">
        <v>83.792820000000006</v>
      </c>
      <c r="O2316" s="14">
        <v>440.43150000000003</v>
      </c>
      <c r="P2316" s="14">
        <v>8.5999999999999993E-2</v>
      </c>
      <c r="Q2316" s="14">
        <v>0.83299999999999996</v>
      </c>
      <c r="R2316" s="14" t="s">
        <v>17</v>
      </c>
      <c r="S2316" s="14" t="s">
        <v>17</v>
      </c>
      <c r="V2316" s="204"/>
      <c r="X2316" s="154">
        <v>0.39544499999999999</v>
      </c>
      <c r="Y2316" s="14">
        <v>89</v>
      </c>
      <c r="Z2316" s="203">
        <v>0.35861500000000002</v>
      </c>
      <c r="AA2316" s="14">
        <v>110</v>
      </c>
      <c r="AD2316" s="158" t="s">
        <v>17</v>
      </c>
    </row>
    <row r="2317" spans="1:30" ht="15" x14ac:dyDescent="0.25">
      <c r="A2317" t="s">
        <v>143</v>
      </c>
      <c r="B2317" s="137" t="s">
        <v>197</v>
      </c>
      <c r="C2317" s="155">
        <v>41193</v>
      </c>
      <c r="D2317" s="155">
        <v>41449</v>
      </c>
      <c r="E2317">
        <v>2013</v>
      </c>
      <c r="F2317">
        <v>2</v>
      </c>
      <c r="G2317">
        <v>4</v>
      </c>
      <c r="H2317" s="152">
        <v>35.591950350000005</v>
      </c>
      <c r="I2317">
        <v>2.0937999999999999</v>
      </c>
      <c r="J2317" s="14" t="s">
        <v>17</v>
      </c>
      <c r="K2317" s="14" t="s">
        <v>17</v>
      </c>
      <c r="L2317" s="14">
        <v>5.63</v>
      </c>
      <c r="M2317" s="14" t="s">
        <v>17</v>
      </c>
      <c r="N2317" s="14">
        <v>61.493400000000001</v>
      </c>
      <c r="O2317" s="14">
        <v>453.74599999999998</v>
      </c>
      <c r="P2317" s="14">
        <v>7.6999999999999999E-2</v>
      </c>
      <c r="Q2317" s="14">
        <v>0.95799999999999996</v>
      </c>
      <c r="R2317" s="14" t="s">
        <v>17</v>
      </c>
      <c r="S2317" s="14" t="s">
        <v>17</v>
      </c>
      <c r="V2317" s="204"/>
      <c r="X2317" s="154">
        <v>0.31605</v>
      </c>
      <c r="Y2317" s="14">
        <v>89</v>
      </c>
      <c r="Z2317" s="203">
        <v>0.38611500000000004</v>
      </c>
      <c r="AA2317" s="14">
        <v>110</v>
      </c>
      <c r="AD2317" s="158" t="s">
        <v>17</v>
      </c>
    </row>
    <row r="2318" spans="1:30" ht="15" x14ac:dyDescent="0.25">
      <c r="A2318" t="s">
        <v>143</v>
      </c>
      <c r="B2318" s="137" t="s">
        <v>197</v>
      </c>
      <c r="C2318" s="155">
        <v>41193</v>
      </c>
      <c r="D2318" s="155">
        <v>41449</v>
      </c>
      <c r="E2318">
        <v>2013</v>
      </c>
      <c r="F2318">
        <v>2</v>
      </c>
      <c r="G2318">
        <v>5</v>
      </c>
      <c r="H2318" s="152">
        <v>41.904049846153846</v>
      </c>
      <c r="I2318">
        <v>2.1217999999999999</v>
      </c>
      <c r="J2318" s="14" t="s">
        <v>17</v>
      </c>
      <c r="K2318" s="14" t="s">
        <v>17</v>
      </c>
      <c r="L2318" s="14">
        <v>5.51</v>
      </c>
      <c r="M2318" s="14" t="s">
        <v>17</v>
      </c>
      <c r="N2318" s="14">
        <v>108.25320000000001</v>
      </c>
      <c r="O2318" s="14">
        <v>491.81400000000002</v>
      </c>
      <c r="P2318" s="14">
        <v>0.104</v>
      </c>
      <c r="Q2318" s="14">
        <v>0.95499999999999996</v>
      </c>
      <c r="R2318" s="14" t="s">
        <v>17</v>
      </c>
      <c r="S2318" s="14" t="s">
        <v>17</v>
      </c>
      <c r="V2318" s="204"/>
      <c r="X2318" s="154">
        <v>0.31900000000000001</v>
      </c>
      <c r="Y2318" s="14">
        <v>89</v>
      </c>
      <c r="Z2318" s="203">
        <v>0.52026000000000006</v>
      </c>
      <c r="AA2318" s="14">
        <v>110</v>
      </c>
      <c r="AD2318" s="158" t="s">
        <v>17</v>
      </c>
    </row>
    <row r="2319" spans="1:30" ht="15" x14ac:dyDescent="0.25">
      <c r="A2319" t="s">
        <v>143</v>
      </c>
      <c r="B2319" s="137" t="s">
        <v>197</v>
      </c>
      <c r="C2319" s="155">
        <v>41193</v>
      </c>
      <c r="D2319" s="155">
        <v>41449</v>
      </c>
      <c r="E2319">
        <v>2013</v>
      </c>
      <c r="F2319">
        <v>2</v>
      </c>
      <c r="G2319">
        <v>6</v>
      </c>
      <c r="H2319" s="152">
        <v>37.910802028846156</v>
      </c>
      <c r="I2319">
        <v>2.3868</v>
      </c>
      <c r="J2319" s="14" t="s">
        <v>17</v>
      </c>
      <c r="K2319" s="14" t="s">
        <v>17</v>
      </c>
      <c r="L2319" s="14">
        <v>4.84</v>
      </c>
      <c r="M2319" s="14" t="s">
        <v>17</v>
      </c>
      <c r="N2319" s="14">
        <v>107.5564</v>
      </c>
      <c r="O2319" s="14">
        <v>510.15499999999997</v>
      </c>
      <c r="P2319" s="14">
        <v>8.8999999999999996E-2</v>
      </c>
      <c r="Q2319" s="14">
        <v>0.97699999999999998</v>
      </c>
      <c r="R2319" s="14" t="s">
        <v>17</v>
      </c>
      <c r="S2319" s="14" t="s">
        <v>17</v>
      </c>
      <c r="V2319" s="204"/>
      <c r="X2319" s="154">
        <v>0.28569500000000003</v>
      </c>
      <c r="Y2319" s="14">
        <v>89</v>
      </c>
      <c r="Z2319" s="203">
        <v>0.52549999999999997</v>
      </c>
      <c r="AA2319" s="14">
        <v>110</v>
      </c>
      <c r="AD2319" s="158" t="s">
        <v>17</v>
      </c>
    </row>
    <row r="2320" spans="1:30" ht="15" x14ac:dyDescent="0.25">
      <c r="A2320" t="s">
        <v>143</v>
      </c>
      <c r="B2320" s="137" t="s">
        <v>197</v>
      </c>
      <c r="C2320" s="155">
        <v>41193</v>
      </c>
      <c r="D2320" s="155">
        <v>41449</v>
      </c>
      <c r="E2320">
        <v>2013</v>
      </c>
      <c r="F2320">
        <v>2</v>
      </c>
      <c r="G2320">
        <v>7</v>
      </c>
      <c r="H2320" s="152">
        <v>39.74833246153846</v>
      </c>
      <c r="I2320">
        <v>2.5085999999999999</v>
      </c>
      <c r="J2320" s="14" t="s">
        <v>17</v>
      </c>
      <c r="K2320" s="14" t="s">
        <v>17</v>
      </c>
      <c r="L2320" s="14">
        <v>4.6500000000000004</v>
      </c>
      <c r="M2320" s="14" t="s">
        <v>17</v>
      </c>
      <c r="N2320" s="14">
        <v>119.0048</v>
      </c>
      <c r="O2320" s="14">
        <v>519.66</v>
      </c>
      <c r="P2320" s="14">
        <v>0.10299999999999999</v>
      </c>
      <c r="Q2320" s="14">
        <v>1.01</v>
      </c>
      <c r="R2320" s="14" t="s">
        <v>17</v>
      </c>
      <c r="S2320" s="14" t="s">
        <v>17</v>
      </c>
      <c r="V2320" s="204"/>
      <c r="X2320" s="154">
        <v>0.34385500000000002</v>
      </c>
      <c r="Y2320" s="14">
        <v>89</v>
      </c>
      <c r="Z2320" s="203">
        <v>0.37546999999999997</v>
      </c>
      <c r="AA2320" s="14">
        <v>110</v>
      </c>
      <c r="AD2320" s="158" t="s">
        <v>17</v>
      </c>
    </row>
    <row r="2321" spans="1:30" ht="15" x14ac:dyDescent="0.25">
      <c r="A2321" t="s">
        <v>143</v>
      </c>
      <c r="B2321" s="137" t="s">
        <v>197</v>
      </c>
      <c r="C2321" s="155">
        <v>41193</v>
      </c>
      <c r="D2321" s="155">
        <v>41449</v>
      </c>
      <c r="E2321">
        <v>2013</v>
      </c>
      <c r="F2321">
        <v>2</v>
      </c>
      <c r="G2321">
        <v>8</v>
      </c>
      <c r="H2321" s="152">
        <v>33.87629995961538</v>
      </c>
      <c r="I2321">
        <v>2.0749</v>
      </c>
      <c r="J2321" s="14" t="s">
        <v>17</v>
      </c>
      <c r="K2321" s="14" t="s">
        <v>17</v>
      </c>
      <c r="L2321" s="14">
        <v>5.48</v>
      </c>
      <c r="M2321" s="14" t="s">
        <v>17</v>
      </c>
      <c r="N2321" s="14">
        <v>22.668510000000001</v>
      </c>
      <c r="O2321" s="14">
        <v>444.24099999999999</v>
      </c>
      <c r="P2321" s="14">
        <v>8.8999999999999996E-2</v>
      </c>
      <c r="Q2321" s="14">
        <v>0.84799999999999998</v>
      </c>
      <c r="R2321" s="14" t="s">
        <v>17</v>
      </c>
      <c r="S2321" s="14" t="s">
        <v>17</v>
      </c>
      <c r="V2321" s="204"/>
      <c r="X2321" s="154">
        <v>0.319795</v>
      </c>
      <c r="Y2321" s="14">
        <v>89</v>
      </c>
      <c r="Z2321" s="203">
        <v>0.41403999999999996</v>
      </c>
      <c r="AA2321" s="14">
        <v>110</v>
      </c>
      <c r="AD2321" s="158" t="s">
        <v>17</v>
      </c>
    </row>
    <row r="2322" spans="1:30" ht="15" x14ac:dyDescent="0.25">
      <c r="A2322" t="s">
        <v>143</v>
      </c>
      <c r="B2322" s="137" t="s">
        <v>197</v>
      </c>
      <c r="C2322" s="155">
        <v>41193</v>
      </c>
      <c r="D2322" s="155">
        <v>41449</v>
      </c>
      <c r="E2322">
        <v>2013</v>
      </c>
      <c r="F2322">
        <v>2</v>
      </c>
      <c r="G2322">
        <v>9</v>
      </c>
      <c r="H2322" s="152">
        <v>39.884746465384623</v>
      </c>
      <c r="I2322">
        <v>2.2330999999999999</v>
      </c>
      <c r="J2322" s="14" t="s">
        <v>17</v>
      </c>
      <c r="K2322" s="14" t="s">
        <v>17</v>
      </c>
      <c r="L2322" s="14">
        <v>5.14</v>
      </c>
      <c r="M2322" s="14" t="s">
        <v>17</v>
      </c>
      <c r="N2322" s="14">
        <v>55.719439999999999</v>
      </c>
      <c r="O2322" s="14">
        <v>517.47500000000002</v>
      </c>
      <c r="P2322" s="14">
        <v>9.7000000000000003E-2</v>
      </c>
      <c r="Q2322" s="14">
        <v>0.92600000000000005</v>
      </c>
      <c r="R2322" s="14" t="s">
        <v>17</v>
      </c>
      <c r="S2322" s="14" t="s">
        <v>17</v>
      </c>
      <c r="V2322" s="204"/>
      <c r="X2322" s="154">
        <v>0.31706999999999996</v>
      </c>
      <c r="Y2322" s="14">
        <v>89</v>
      </c>
      <c r="Z2322" s="203">
        <v>0.48928500000000003</v>
      </c>
      <c r="AA2322" s="14">
        <v>110</v>
      </c>
      <c r="AD2322" s="158" t="s">
        <v>17</v>
      </c>
    </row>
    <row r="2323" spans="1:30" ht="15" x14ac:dyDescent="0.25">
      <c r="A2323" t="s">
        <v>143</v>
      </c>
      <c r="B2323" s="137" t="s">
        <v>197</v>
      </c>
      <c r="C2323" s="155">
        <v>41193</v>
      </c>
      <c r="D2323" s="155">
        <v>41449</v>
      </c>
      <c r="E2323">
        <v>2013</v>
      </c>
      <c r="F2323">
        <v>2</v>
      </c>
      <c r="G2323">
        <v>10</v>
      </c>
      <c r="H2323" s="152">
        <v>46.375831488461543</v>
      </c>
      <c r="I2323">
        <v>2.0594999999999999</v>
      </c>
      <c r="J2323" s="14" t="s">
        <v>17</v>
      </c>
      <c r="K2323" s="14" t="s">
        <v>17</v>
      </c>
      <c r="L2323" s="14">
        <v>5.13</v>
      </c>
      <c r="M2323" s="14" t="s">
        <v>17</v>
      </c>
      <c r="N2323" s="14">
        <v>128.66120000000001</v>
      </c>
      <c r="O2323" s="14">
        <v>616.62</v>
      </c>
      <c r="P2323" s="14">
        <v>0.11</v>
      </c>
      <c r="Q2323" s="14">
        <v>1.07</v>
      </c>
      <c r="R2323" s="14" t="s">
        <v>17</v>
      </c>
      <c r="S2323" s="14" t="s">
        <v>17</v>
      </c>
      <c r="V2323" s="204"/>
      <c r="X2323" s="154">
        <v>0.27842</v>
      </c>
      <c r="Y2323" s="14">
        <v>89</v>
      </c>
      <c r="Z2323" s="203">
        <v>0.41531000000000001</v>
      </c>
      <c r="AA2323" s="14">
        <v>110</v>
      </c>
      <c r="AD2323" s="158" t="s">
        <v>17</v>
      </c>
    </row>
    <row r="2324" spans="1:30" ht="15" x14ac:dyDescent="0.25">
      <c r="A2324" t="s">
        <v>143</v>
      </c>
      <c r="B2324" s="137" t="s">
        <v>197</v>
      </c>
      <c r="C2324" s="155">
        <v>41193</v>
      </c>
      <c r="D2324" s="155">
        <v>41449</v>
      </c>
      <c r="E2324">
        <v>2013</v>
      </c>
      <c r="F2324">
        <v>2</v>
      </c>
      <c r="G2324">
        <v>11</v>
      </c>
      <c r="H2324" s="152">
        <v>37.848618034615384</v>
      </c>
      <c r="I2324">
        <v>2.0878999999999999</v>
      </c>
      <c r="J2324" s="14" t="s">
        <v>17</v>
      </c>
      <c r="K2324" s="14" t="s">
        <v>17</v>
      </c>
      <c r="L2324" s="14">
        <v>5.04</v>
      </c>
      <c r="M2324" s="14" t="s">
        <v>17</v>
      </c>
      <c r="N2324" s="14">
        <v>157.4314</v>
      </c>
      <c r="O2324" s="14">
        <v>605.19500000000005</v>
      </c>
      <c r="P2324" s="14">
        <v>0.111</v>
      </c>
      <c r="Q2324" s="14">
        <v>1.1399999999999999</v>
      </c>
      <c r="R2324" s="14" t="s">
        <v>17</v>
      </c>
      <c r="S2324" s="14" t="s">
        <v>17</v>
      </c>
      <c r="V2324" s="204"/>
      <c r="X2324" s="154">
        <v>0.375305</v>
      </c>
      <c r="Y2324" s="14">
        <v>89</v>
      </c>
      <c r="Z2324" s="203">
        <v>0.63638499999999998</v>
      </c>
      <c r="AA2324" s="14">
        <v>110</v>
      </c>
      <c r="AD2324" s="158" t="s">
        <v>17</v>
      </c>
    </row>
    <row r="2325" spans="1:30" ht="15" x14ac:dyDescent="0.25">
      <c r="A2325" t="s">
        <v>143</v>
      </c>
      <c r="B2325" s="137" t="s">
        <v>197</v>
      </c>
      <c r="C2325" s="155">
        <v>41193</v>
      </c>
      <c r="D2325" s="155">
        <v>41449</v>
      </c>
      <c r="E2325">
        <v>2013</v>
      </c>
      <c r="F2325">
        <v>2</v>
      </c>
      <c r="G2325">
        <v>12</v>
      </c>
      <c r="H2325" s="152">
        <v>36.818222988461535</v>
      </c>
      <c r="I2325">
        <v>2.0663999999999998</v>
      </c>
      <c r="J2325" s="14" t="s">
        <v>17</v>
      </c>
      <c r="K2325" s="14" t="s">
        <v>17</v>
      </c>
      <c r="L2325" s="14">
        <v>4.83</v>
      </c>
      <c r="M2325" s="14" t="s">
        <v>17</v>
      </c>
      <c r="N2325" s="14">
        <v>150.46289999999999</v>
      </c>
      <c r="O2325" s="14">
        <v>397.47149999999999</v>
      </c>
      <c r="P2325" s="14">
        <v>0.11899999999999999</v>
      </c>
      <c r="Q2325" s="14">
        <v>1.07</v>
      </c>
      <c r="R2325" s="14" t="s">
        <v>17</v>
      </c>
      <c r="S2325" s="14" t="s">
        <v>17</v>
      </c>
      <c r="V2325" s="204"/>
      <c r="X2325" s="154">
        <v>0.34250999999999998</v>
      </c>
      <c r="Y2325" s="14">
        <v>89</v>
      </c>
      <c r="Z2325" s="203">
        <v>0.45282500000000003</v>
      </c>
      <c r="AA2325" s="14">
        <v>110</v>
      </c>
      <c r="AD2325" s="158" t="s">
        <v>17</v>
      </c>
    </row>
    <row r="2326" spans="1:30" ht="15" x14ac:dyDescent="0.25">
      <c r="A2326" t="s">
        <v>143</v>
      </c>
      <c r="B2326" s="137" t="s">
        <v>197</v>
      </c>
      <c r="C2326" s="155">
        <v>41193</v>
      </c>
      <c r="D2326" s="155">
        <v>41449</v>
      </c>
      <c r="E2326">
        <v>2013</v>
      </c>
      <c r="F2326">
        <v>2</v>
      </c>
      <c r="G2326">
        <v>13</v>
      </c>
      <c r="H2326" s="152">
        <v>45.847360730769239</v>
      </c>
      <c r="I2326">
        <v>2.6253000000000002</v>
      </c>
      <c r="J2326" s="14" t="s">
        <v>17</v>
      </c>
      <c r="K2326" s="14" t="s">
        <v>17</v>
      </c>
      <c r="L2326" s="14">
        <v>4.62</v>
      </c>
      <c r="M2326" s="14" t="s">
        <v>17</v>
      </c>
      <c r="N2326" s="14">
        <v>164.9973</v>
      </c>
      <c r="O2326" s="14">
        <v>507.79500000000002</v>
      </c>
      <c r="P2326" s="14">
        <v>0.123</v>
      </c>
      <c r="Q2326" s="14">
        <v>1.05</v>
      </c>
      <c r="R2326" s="14" t="s">
        <v>17</v>
      </c>
      <c r="S2326" s="14" t="s">
        <v>17</v>
      </c>
      <c r="V2326" s="204"/>
      <c r="X2326" s="154">
        <v>0.22894000000000003</v>
      </c>
      <c r="Y2326" s="14">
        <v>89</v>
      </c>
      <c r="Z2326" s="203">
        <v>0.58169000000000004</v>
      </c>
      <c r="AA2326" s="14">
        <v>110</v>
      </c>
      <c r="AD2326" s="158" t="s">
        <v>17</v>
      </c>
    </row>
    <row r="2327" spans="1:30" ht="15" x14ac:dyDescent="0.25">
      <c r="A2327" t="s">
        <v>143</v>
      </c>
      <c r="B2327" s="137" t="s">
        <v>197</v>
      </c>
      <c r="C2327" s="155">
        <v>41193</v>
      </c>
      <c r="D2327" s="155">
        <v>41449</v>
      </c>
      <c r="E2327">
        <v>2013</v>
      </c>
      <c r="F2327">
        <v>2</v>
      </c>
      <c r="G2327">
        <v>14</v>
      </c>
      <c r="H2327" s="152">
        <v>38.046686192307696</v>
      </c>
      <c r="I2327">
        <v>2.294</v>
      </c>
      <c r="J2327" s="14" t="s">
        <v>17</v>
      </c>
      <c r="K2327" s="14" t="s">
        <v>17</v>
      </c>
      <c r="L2327" s="14">
        <v>4.9400000000000004</v>
      </c>
      <c r="M2327" s="14" t="s">
        <v>17</v>
      </c>
      <c r="N2327" s="14">
        <v>118.6065</v>
      </c>
      <c r="O2327" s="14">
        <v>512.75</v>
      </c>
      <c r="P2327" s="14">
        <v>0.107</v>
      </c>
      <c r="Q2327" s="14">
        <v>1.02</v>
      </c>
      <c r="R2327" s="14" t="s">
        <v>17</v>
      </c>
      <c r="S2327" s="14" t="s">
        <v>17</v>
      </c>
      <c r="V2327" s="204"/>
      <c r="X2327" s="154">
        <v>0.36880499999999999</v>
      </c>
      <c r="Y2327" s="14">
        <v>89</v>
      </c>
      <c r="Z2327" s="203">
        <v>0.37294499999999997</v>
      </c>
      <c r="AA2327" s="14">
        <v>110</v>
      </c>
      <c r="AD2327" s="158" t="s">
        <v>17</v>
      </c>
    </row>
    <row r="2328" spans="1:30" ht="15" x14ac:dyDescent="0.25">
      <c r="A2328" t="s">
        <v>143</v>
      </c>
      <c r="B2328" s="137" t="s">
        <v>197</v>
      </c>
      <c r="C2328" s="155">
        <v>41193</v>
      </c>
      <c r="D2328" s="155">
        <v>41449</v>
      </c>
      <c r="E2328">
        <v>2013</v>
      </c>
      <c r="F2328">
        <v>3</v>
      </c>
      <c r="G2328">
        <v>1</v>
      </c>
      <c r="H2328" s="152">
        <v>27.001886936538462</v>
      </c>
      <c r="I2328">
        <v>2.0028000000000001</v>
      </c>
      <c r="J2328" s="14" t="s">
        <v>17</v>
      </c>
      <c r="K2328" s="14" t="s">
        <v>17</v>
      </c>
      <c r="L2328" s="14">
        <v>6.14</v>
      </c>
      <c r="M2328" s="14" t="s">
        <v>17</v>
      </c>
      <c r="N2328" s="14">
        <v>32.524050000000003</v>
      </c>
      <c r="O2328" s="14">
        <v>365.89350000000002</v>
      </c>
      <c r="P2328" s="14">
        <v>7.3999999999999996E-2</v>
      </c>
      <c r="Q2328" s="14">
        <v>0.76600000000000001</v>
      </c>
      <c r="R2328" s="14" t="s">
        <v>17</v>
      </c>
      <c r="S2328" s="14" t="s">
        <v>17</v>
      </c>
      <c r="V2328" s="204"/>
      <c r="X2328" s="154">
        <v>0.38376500000000002</v>
      </c>
      <c r="Y2328" s="14">
        <v>89</v>
      </c>
      <c r="Z2328" s="203">
        <v>0.31460500000000002</v>
      </c>
      <c r="AA2328" s="14">
        <v>110</v>
      </c>
      <c r="AD2328" s="158" t="s">
        <v>17</v>
      </c>
    </row>
    <row r="2329" spans="1:30" ht="15" x14ac:dyDescent="0.25">
      <c r="A2329" t="s">
        <v>143</v>
      </c>
      <c r="B2329" s="137" t="s">
        <v>197</v>
      </c>
      <c r="C2329" s="155">
        <v>41193</v>
      </c>
      <c r="D2329" s="155">
        <v>41449</v>
      </c>
      <c r="E2329">
        <v>2013</v>
      </c>
      <c r="F2329">
        <v>3</v>
      </c>
      <c r="G2329">
        <v>2</v>
      </c>
      <c r="H2329" s="152">
        <v>25.093010250000003</v>
      </c>
      <c r="I2329">
        <v>2.0249999999999999</v>
      </c>
      <c r="J2329" s="14" t="s">
        <v>17</v>
      </c>
      <c r="K2329" s="14" t="s">
        <v>17</v>
      </c>
      <c r="L2329" s="14">
        <v>5.87</v>
      </c>
      <c r="M2329" s="14" t="s">
        <v>17</v>
      </c>
      <c r="N2329" s="14">
        <v>116.91419999999999</v>
      </c>
      <c r="O2329" s="14">
        <v>495.22750000000002</v>
      </c>
      <c r="P2329" s="14">
        <v>9.4E-2</v>
      </c>
      <c r="Q2329" s="14">
        <v>0.85499999999999998</v>
      </c>
      <c r="R2329" s="14" t="s">
        <v>17</v>
      </c>
      <c r="S2329" s="14" t="s">
        <v>17</v>
      </c>
      <c r="V2329" s="204"/>
      <c r="X2329" s="154">
        <v>0.41469</v>
      </c>
      <c r="Y2329" s="14">
        <v>89</v>
      </c>
      <c r="Z2329" s="203">
        <v>0.34578500000000001</v>
      </c>
      <c r="AA2329" s="14">
        <v>110</v>
      </c>
      <c r="AD2329" s="158" t="s">
        <v>17</v>
      </c>
    </row>
    <row r="2330" spans="1:30" ht="15" x14ac:dyDescent="0.25">
      <c r="A2330" t="s">
        <v>143</v>
      </c>
      <c r="B2330" s="137" t="s">
        <v>197</v>
      </c>
      <c r="C2330" s="155">
        <v>41193</v>
      </c>
      <c r="D2330" s="155">
        <v>41449</v>
      </c>
      <c r="E2330">
        <v>2013</v>
      </c>
      <c r="F2330">
        <v>3</v>
      </c>
      <c r="G2330">
        <v>3</v>
      </c>
      <c r="H2330" s="152">
        <v>28.178293846153846</v>
      </c>
      <c r="I2330">
        <v>1.9965999999999999</v>
      </c>
      <c r="J2330" s="14" t="s">
        <v>17</v>
      </c>
      <c r="K2330" s="14" t="s">
        <v>17</v>
      </c>
      <c r="L2330" s="14">
        <v>5.58</v>
      </c>
      <c r="M2330" s="14" t="s">
        <v>17</v>
      </c>
      <c r="N2330" s="14">
        <v>149.26830000000001</v>
      </c>
      <c r="O2330" s="14">
        <v>666.48500000000001</v>
      </c>
      <c r="P2330" s="14">
        <v>0.109</v>
      </c>
      <c r="Q2330" s="14">
        <v>1</v>
      </c>
      <c r="R2330" s="14" t="s">
        <v>17</v>
      </c>
      <c r="S2330" s="14" t="s">
        <v>17</v>
      </c>
      <c r="V2330" s="204"/>
      <c r="X2330" s="154">
        <v>0.42118500000000003</v>
      </c>
      <c r="Y2330" s="14">
        <v>89</v>
      </c>
      <c r="Z2330" s="203">
        <v>0.42027999999999999</v>
      </c>
      <c r="AA2330" s="14">
        <v>110</v>
      </c>
      <c r="AD2330" s="158" t="s">
        <v>17</v>
      </c>
    </row>
    <row r="2331" spans="1:30" ht="15" x14ac:dyDescent="0.25">
      <c r="A2331" t="s">
        <v>143</v>
      </c>
      <c r="B2331" s="137" t="s">
        <v>197</v>
      </c>
      <c r="C2331" s="155">
        <v>41193</v>
      </c>
      <c r="D2331" s="155">
        <v>41449</v>
      </c>
      <c r="E2331">
        <v>2013</v>
      </c>
      <c r="F2331">
        <v>3</v>
      </c>
      <c r="G2331">
        <v>4</v>
      </c>
      <c r="H2331" s="152">
        <v>36.227511692307694</v>
      </c>
      <c r="I2331">
        <v>2.0871</v>
      </c>
      <c r="J2331" s="14" t="s">
        <v>17</v>
      </c>
      <c r="K2331" s="14" t="s">
        <v>17</v>
      </c>
      <c r="L2331" s="14">
        <v>5.28</v>
      </c>
      <c r="M2331" s="14" t="s">
        <v>17</v>
      </c>
      <c r="N2331" s="14">
        <v>113.2308</v>
      </c>
      <c r="O2331" s="14">
        <v>551.36500000000001</v>
      </c>
      <c r="P2331" s="14">
        <v>0.1</v>
      </c>
      <c r="Q2331" s="14">
        <v>0.98599999999999999</v>
      </c>
      <c r="R2331" s="14" t="s">
        <v>17</v>
      </c>
      <c r="S2331" s="14" t="s">
        <v>17</v>
      </c>
      <c r="V2331" s="204"/>
      <c r="X2331" s="154">
        <v>0.35722999999999999</v>
      </c>
      <c r="Y2331" s="14">
        <v>89</v>
      </c>
      <c r="Z2331" s="203">
        <v>0.46923500000000001</v>
      </c>
      <c r="AA2331" s="14">
        <v>110</v>
      </c>
      <c r="AD2331" s="158" t="s">
        <v>17</v>
      </c>
    </row>
    <row r="2332" spans="1:30" ht="15" x14ac:dyDescent="0.25">
      <c r="A2332" t="s">
        <v>143</v>
      </c>
      <c r="B2332" s="137" t="s">
        <v>197</v>
      </c>
      <c r="C2332" s="155">
        <v>41193</v>
      </c>
      <c r="D2332" s="155">
        <v>41449</v>
      </c>
      <c r="E2332">
        <v>2013</v>
      </c>
      <c r="F2332">
        <v>3</v>
      </c>
      <c r="G2332">
        <v>5</v>
      </c>
      <c r="H2332" s="152">
        <v>40.664122823076923</v>
      </c>
      <c r="I2332">
        <v>2.3403999999999998</v>
      </c>
      <c r="J2332" s="14" t="s">
        <v>17</v>
      </c>
      <c r="K2332" s="14" t="s">
        <v>17</v>
      </c>
      <c r="L2332" s="14">
        <v>5.19</v>
      </c>
      <c r="M2332" s="14" t="s">
        <v>17</v>
      </c>
      <c r="N2332" s="14">
        <v>119.60209999999999</v>
      </c>
      <c r="O2332" s="14">
        <v>479.99</v>
      </c>
      <c r="P2332" s="14">
        <v>9.4E-2</v>
      </c>
      <c r="Q2332" s="14">
        <v>0.90800000000000003</v>
      </c>
      <c r="R2332" s="14" t="s">
        <v>17</v>
      </c>
      <c r="S2332" s="14" t="s">
        <v>17</v>
      </c>
      <c r="V2332" s="204"/>
      <c r="X2332" s="154">
        <v>0.2092</v>
      </c>
      <c r="Y2332" s="14">
        <v>89</v>
      </c>
      <c r="Z2332" s="203">
        <v>0.38184000000000001</v>
      </c>
      <c r="AA2332" s="14">
        <v>110</v>
      </c>
      <c r="AD2332" s="158" t="s">
        <v>17</v>
      </c>
    </row>
    <row r="2333" spans="1:30" ht="15" x14ac:dyDescent="0.25">
      <c r="A2333" t="s">
        <v>143</v>
      </c>
      <c r="B2333" s="137" t="s">
        <v>197</v>
      </c>
      <c r="C2333" s="155">
        <v>41193</v>
      </c>
      <c r="D2333" s="155">
        <v>41449</v>
      </c>
      <c r="E2333">
        <v>2013</v>
      </c>
      <c r="F2333">
        <v>3</v>
      </c>
      <c r="G2333">
        <v>6</v>
      </c>
      <c r="H2333" s="152">
        <v>39.207313073076932</v>
      </c>
      <c r="I2333">
        <v>2.2172999999999998</v>
      </c>
      <c r="J2333" s="14" t="s">
        <v>17</v>
      </c>
      <c r="K2333" s="14" t="s">
        <v>17</v>
      </c>
      <c r="L2333" s="14">
        <v>4.92</v>
      </c>
      <c r="M2333" s="14" t="s">
        <v>17</v>
      </c>
      <c r="N2333" s="14">
        <v>94.743430000000004</v>
      </c>
      <c r="O2333" s="14">
        <v>502.27499999999998</v>
      </c>
      <c r="P2333" s="14">
        <v>0.10100000000000001</v>
      </c>
      <c r="Q2333" s="14">
        <v>0.99199999999999999</v>
      </c>
      <c r="R2333" s="14" t="s">
        <v>17</v>
      </c>
      <c r="S2333" s="14" t="s">
        <v>17</v>
      </c>
      <c r="V2333" s="204"/>
      <c r="X2333" s="154">
        <v>0.32799499999999998</v>
      </c>
      <c r="Y2333" s="14">
        <v>89</v>
      </c>
      <c r="Z2333" s="203">
        <v>0.46829500000000002</v>
      </c>
      <c r="AA2333" s="14">
        <v>110</v>
      </c>
      <c r="AD2333" s="158" t="s">
        <v>17</v>
      </c>
    </row>
    <row r="2334" spans="1:30" ht="15" x14ac:dyDescent="0.25">
      <c r="A2334" t="s">
        <v>143</v>
      </c>
      <c r="B2334" s="137" t="s">
        <v>197</v>
      </c>
      <c r="C2334" s="155">
        <v>41193</v>
      </c>
      <c r="D2334" s="155">
        <v>41449</v>
      </c>
      <c r="E2334">
        <v>2013</v>
      </c>
      <c r="F2334">
        <v>3</v>
      </c>
      <c r="G2334">
        <v>7</v>
      </c>
      <c r="H2334" s="152">
        <v>39.417980123076923</v>
      </c>
      <c r="I2334">
        <v>2.3917000000000002</v>
      </c>
      <c r="J2334" s="14" t="s">
        <v>17</v>
      </c>
      <c r="K2334" s="14" t="s">
        <v>17</v>
      </c>
      <c r="L2334" s="14">
        <v>4.84</v>
      </c>
      <c r="M2334" s="14" t="s">
        <v>17</v>
      </c>
      <c r="N2334" s="14">
        <v>108.05410000000001</v>
      </c>
      <c r="O2334" s="14">
        <v>521.64499999999998</v>
      </c>
      <c r="P2334" s="14">
        <v>9.9000000000000005E-2</v>
      </c>
      <c r="Q2334" s="14">
        <v>0.93799999999999994</v>
      </c>
      <c r="R2334" s="14" t="s">
        <v>17</v>
      </c>
      <c r="S2334" s="14" t="s">
        <v>17</v>
      </c>
      <c r="V2334" s="204"/>
      <c r="X2334" s="154">
        <v>0.22011</v>
      </c>
      <c r="Y2334" s="14">
        <v>89</v>
      </c>
      <c r="Z2334" s="203">
        <v>0.52726000000000006</v>
      </c>
      <c r="AA2334" s="14">
        <v>110</v>
      </c>
      <c r="AD2334" s="158" t="s">
        <v>17</v>
      </c>
    </row>
    <row r="2335" spans="1:30" ht="15" x14ac:dyDescent="0.25">
      <c r="A2335" t="s">
        <v>143</v>
      </c>
      <c r="B2335" s="137" t="s">
        <v>197</v>
      </c>
      <c r="C2335" s="155">
        <v>41193</v>
      </c>
      <c r="D2335" s="155">
        <v>41449</v>
      </c>
      <c r="E2335">
        <v>2013</v>
      </c>
      <c r="F2335">
        <v>3</v>
      </c>
      <c r="G2335">
        <v>8</v>
      </c>
      <c r="H2335" s="152">
        <v>39.233972630769237</v>
      </c>
      <c r="I2335">
        <v>2.3485999999999998</v>
      </c>
      <c r="J2335" s="14" t="s">
        <v>17</v>
      </c>
      <c r="K2335" s="14" t="s">
        <v>17</v>
      </c>
      <c r="L2335" s="14">
        <v>5.18</v>
      </c>
      <c r="M2335" s="14" t="s">
        <v>17</v>
      </c>
      <c r="N2335" s="14">
        <v>35.211930000000002</v>
      </c>
      <c r="O2335" s="14">
        <v>496.76799999999997</v>
      </c>
      <c r="P2335" s="14">
        <v>9.0999999999999998E-2</v>
      </c>
      <c r="Q2335" s="14">
        <v>0.83199999999999996</v>
      </c>
      <c r="R2335" s="14" t="s">
        <v>17</v>
      </c>
      <c r="S2335" s="14" t="s">
        <v>17</v>
      </c>
      <c r="V2335" s="204"/>
      <c r="X2335" s="154">
        <v>0.368145</v>
      </c>
      <c r="Y2335" s="14">
        <v>89</v>
      </c>
      <c r="Z2335" s="203">
        <v>0.379075</v>
      </c>
      <c r="AA2335" s="14">
        <v>110</v>
      </c>
      <c r="AD2335" s="158" t="s">
        <v>17</v>
      </c>
    </row>
    <row r="2336" spans="1:30" ht="15" x14ac:dyDescent="0.25">
      <c r="A2336" t="s">
        <v>143</v>
      </c>
      <c r="B2336" s="137" t="s">
        <v>197</v>
      </c>
      <c r="C2336" s="155">
        <v>41193</v>
      </c>
      <c r="D2336" s="155">
        <v>41449</v>
      </c>
      <c r="E2336">
        <v>2013</v>
      </c>
      <c r="F2336">
        <v>3</v>
      </c>
      <c r="G2336">
        <v>9</v>
      </c>
      <c r="H2336" s="152">
        <v>37.647471357692311</v>
      </c>
      <c r="I2336">
        <v>2.2117</v>
      </c>
      <c r="J2336" s="14" t="s">
        <v>17</v>
      </c>
      <c r="K2336" s="14" t="s">
        <v>17</v>
      </c>
      <c r="L2336" s="14">
        <v>5.1100000000000003</v>
      </c>
      <c r="M2336" s="14" t="s">
        <v>17</v>
      </c>
      <c r="N2336" s="14">
        <v>106.06310000000001</v>
      </c>
      <c r="O2336" s="14">
        <v>522.69500000000005</v>
      </c>
      <c r="P2336" s="14">
        <v>0.113</v>
      </c>
      <c r="Q2336" s="14">
        <v>1</v>
      </c>
      <c r="R2336" s="14" t="s">
        <v>17</v>
      </c>
      <c r="S2336" s="14" t="s">
        <v>17</v>
      </c>
      <c r="V2336" s="204"/>
      <c r="X2336" s="154">
        <v>0.31170500000000001</v>
      </c>
      <c r="Y2336" s="14">
        <v>89</v>
      </c>
      <c r="Z2336" s="203">
        <v>0.40295999999999998</v>
      </c>
      <c r="AA2336" s="14">
        <v>110</v>
      </c>
      <c r="AD2336" s="158" t="s">
        <v>17</v>
      </c>
    </row>
    <row r="2337" spans="1:30" ht="15" x14ac:dyDescent="0.25">
      <c r="A2337" t="s">
        <v>143</v>
      </c>
      <c r="B2337" s="137" t="s">
        <v>197</v>
      </c>
      <c r="C2337" s="155">
        <v>41193</v>
      </c>
      <c r="D2337" s="155">
        <v>41449</v>
      </c>
      <c r="E2337">
        <v>2013</v>
      </c>
      <c r="F2337">
        <v>3</v>
      </c>
      <c r="G2337">
        <v>10</v>
      </c>
      <c r="H2337" s="152">
        <v>29.961625586538464</v>
      </c>
      <c r="I2337">
        <v>2.1076000000000001</v>
      </c>
      <c r="J2337" s="14" t="s">
        <v>17</v>
      </c>
      <c r="K2337" s="14" t="s">
        <v>17</v>
      </c>
      <c r="L2337" s="14">
        <v>5.09</v>
      </c>
      <c r="M2337" s="14" t="s">
        <v>17</v>
      </c>
      <c r="N2337" s="14">
        <v>135.13200000000001</v>
      </c>
      <c r="O2337" s="14">
        <v>640.54999999999995</v>
      </c>
      <c r="P2337" s="14">
        <v>0.109</v>
      </c>
      <c r="Q2337" s="14">
        <v>0.99</v>
      </c>
      <c r="R2337" s="14" t="s">
        <v>17</v>
      </c>
      <c r="S2337" s="14" t="s">
        <v>17</v>
      </c>
      <c r="V2337" s="204"/>
      <c r="X2337" s="154">
        <v>0.31718000000000002</v>
      </c>
      <c r="Y2337" s="14">
        <v>89</v>
      </c>
      <c r="Z2337" s="203">
        <v>0.46354499999999998</v>
      </c>
      <c r="AA2337" s="14">
        <v>110</v>
      </c>
      <c r="AD2337" s="158" t="s">
        <v>17</v>
      </c>
    </row>
    <row r="2338" spans="1:30" ht="15" x14ac:dyDescent="0.25">
      <c r="A2338" t="s">
        <v>143</v>
      </c>
      <c r="B2338" s="137" t="s">
        <v>197</v>
      </c>
      <c r="C2338" s="155">
        <v>41193</v>
      </c>
      <c r="D2338" s="155">
        <v>41449</v>
      </c>
      <c r="E2338">
        <v>2013</v>
      </c>
      <c r="F2338">
        <v>3</v>
      </c>
      <c r="G2338">
        <v>11</v>
      </c>
      <c r="H2338" s="152">
        <v>31.780571815384615</v>
      </c>
      <c r="I2338">
        <v>2.2511999999999999</v>
      </c>
      <c r="J2338" s="14" t="s">
        <v>17</v>
      </c>
      <c r="K2338" s="14" t="s">
        <v>17</v>
      </c>
      <c r="L2338" s="14">
        <v>5</v>
      </c>
      <c r="M2338" s="14" t="s">
        <v>17</v>
      </c>
      <c r="N2338" s="14">
        <v>118.8056</v>
      </c>
      <c r="O2338" s="14">
        <v>586.67999999999995</v>
      </c>
      <c r="P2338" s="14">
        <v>0.1</v>
      </c>
      <c r="Q2338" s="14">
        <v>0.95199999999999996</v>
      </c>
      <c r="R2338" s="14" t="s">
        <v>17</v>
      </c>
      <c r="S2338" s="14" t="s">
        <v>17</v>
      </c>
      <c r="V2338" s="204"/>
      <c r="X2338" s="154">
        <v>0.339675</v>
      </c>
      <c r="Y2338" s="14">
        <v>89</v>
      </c>
      <c r="Z2338" s="203">
        <v>0.37211499999999997</v>
      </c>
      <c r="AA2338" s="14">
        <v>110</v>
      </c>
      <c r="AD2338" s="158" t="s">
        <v>17</v>
      </c>
    </row>
    <row r="2339" spans="1:30" ht="15" x14ac:dyDescent="0.25">
      <c r="A2339" t="s">
        <v>143</v>
      </c>
      <c r="B2339" s="137" t="s">
        <v>197</v>
      </c>
      <c r="C2339" s="155">
        <v>41193</v>
      </c>
      <c r="D2339" s="155">
        <v>41449</v>
      </c>
      <c r="E2339">
        <v>2013</v>
      </c>
      <c r="F2339">
        <v>3</v>
      </c>
      <c r="G2339">
        <v>12</v>
      </c>
      <c r="H2339" s="152">
        <v>36.378916199999999</v>
      </c>
      <c r="I2339">
        <v>2.1105</v>
      </c>
      <c r="J2339" s="14" t="s">
        <v>17</v>
      </c>
      <c r="K2339" s="14" t="s">
        <v>17</v>
      </c>
      <c r="L2339" s="14">
        <v>5.19</v>
      </c>
      <c r="M2339" s="14" t="s">
        <v>17</v>
      </c>
      <c r="N2339" s="14">
        <v>153.34979999999999</v>
      </c>
      <c r="O2339" s="14">
        <v>374.76400000000001</v>
      </c>
      <c r="P2339" s="14">
        <v>9.9000000000000005E-2</v>
      </c>
      <c r="Q2339" s="14">
        <v>0.999</v>
      </c>
      <c r="R2339" s="14" t="s">
        <v>17</v>
      </c>
      <c r="S2339" s="14" t="s">
        <v>17</v>
      </c>
      <c r="V2339" s="204"/>
      <c r="X2339" s="154">
        <v>0.28323999999999999</v>
      </c>
      <c r="Y2339" s="14">
        <v>89</v>
      </c>
      <c r="Z2339" s="203">
        <v>0.57103999999999999</v>
      </c>
      <c r="AA2339" s="14">
        <v>110</v>
      </c>
      <c r="AD2339" s="158" t="s">
        <v>17</v>
      </c>
    </row>
    <row r="2340" spans="1:30" ht="15" x14ac:dyDescent="0.25">
      <c r="A2340" t="s">
        <v>143</v>
      </c>
      <c r="B2340" s="137" t="s">
        <v>197</v>
      </c>
      <c r="C2340" s="155">
        <v>41193</v>
      </c>
      <c r="D2340" s="155">
        <v>41449</v>
      </c>
      <c r="E2340">
        <v>2013</v>
      </c>
      <c r="F2340">
        <v>3</v>
      </c>
      <c r="G2340">
        <v>13</v>
      </c>
      <c r="H2340" s="152">
        <v>34.93669486153847</v>
      </c>
      <c r="I2340">
        <v>2.3778999999999999</v>
      </c>
      <c r="J2340" s="14" t="s">
        <v>17</v>
      </c>
      <c r="K2340" s="14" t="s">
        <v>17</v>
      </c>
      <c r="L2340" s="14">
        <v>4.87</v>
      </c>
      <c r="M2340" s="14" t="s">
        <v>17</v>
      </c>
      <c r="N2340" s="14">
        <v>165.3955</v>
      </c>
      <c r="O2340" s="14">
        <v>575.495</v>
      </c>
      <c r="P2340" s="14">
        <v>0.10199999999999999</v>
      </c>
      <c r="Q2340" s="14">
        <v>0.97299999999999998</v>
      </c>
      <c r="R2340" s="14" t="s">
        <v>17</v>
      </c>
      <c r="S2340" s="14" t="s">
        <v>17</v>
      </c>
      <c r="V2340" s="204"/>
      <c r="X2340" s="154">
        <v>0.47282999999999997</v>
      </c>
      <c r="Y2340" s="14">
        <v>89</v>
      </c>
      <c r="Z2340" s="203">
        <v>0.57655499999999993</v>
      </c>
      <c r="AA2340" s="14">
        <v>110</v>
      </c>
      <c r="AD2340" s="158" t="s">
        <v>17</v>
      </c>
    </row>
    <row r="2341" spans="1:30" ht="15" x14ac:dyDescent="0.25">
      <c r="A2341" t="s">
        <v>143</v>
      </c>
      <c r="B2341" s="137" t="s">
        <v>197</v>
      </c>
      <c r="C2341" s="155">
        <v>41193</v>
      </c>
      <c r="D2341" s="155">
        <v>41449</v>
      </c>
      <c r="E2341">
        <v>2013</v>
      </c>
      <c r="F2341">
        <v>3</v>
      </c>
      <c r="G2341">
        <v>14</v>
      </c>
      <c r="H2341" s="152">
        <v>42.510555830769228</v>
      </c>
      <c r="I2341">
        <v>1.9803999999999999</v>
      </c>
      <c r="J2341" s="14" t="s">
        <v>17</v>
      </c>
      <c r="K2341" s="14" t="s">
        <v>17</v>
      </c>
      <c r="L2341" s="14">
        <v>5.39</v>
      </c>
      <c r="M2341" s="14" t="s">
        <v>17</v>
      </c>
      <c r="N2341" s="14">
        <v>72.991540000000001</v>
      </c>
      <c r="O2341" s="14">
        <v>443.0865</v>
      </c>
      <c r="P2341" s="14">
        <v>9.8000000000000004E-2</v>
      </c>
      <c r="Q2341" s="14">
        <v>0.92700000000000005</v>
      </c>
      <c r="R2341" s="14" t="s">
        <v>17</v>
      </c>
      <c r="S2341" s="14" t="s">
        <v>17</v>
      </c>
      <c r="V2341" s="204"/>
      <c r="X2341" s="154">
        <v>0.40846499999999997</v>
      </c>
      <c r="Y2341" s="14">
        <v>89</v>
      </c>
      <c r="Z2341" s="203">
        <v>0.53713499999999992</v>
      </c>
      <c r="AA2341" s="14">
        <v>110</v>
      </c>
      <c r="AD2341" s="158" t="s">
        <v>17</v>
      </c>
    </row>
    <row r="2342" spans="1:30" ht="15" x14ac:dyDescent="0.25">
      <c r="A2342" t="s">
        <v>143</v>
      </c>
      <c r="B2342" s="137" t="s">
        <v>197</v>
      </c>
      <c r="C2342" s="155">
        <v>41193</v>
      </c>
      <c r="D2342" s="155">
        <v>41449</v>
      </c>
      <c r="E2342">
        <v>2013</v>
      </c>
      <c r="F2342">
        <v>4</v>
      </c>
      <c r="G2342">
        <v>1</v>
      </c>
      <c r="H2342" s="152">
        <v>25.813484273076924</v>
      </c>
      <c r="I2342">
        <v>1.9617</v>
      </c>
      <c r="J2342" s="14" t="s">
        <v>17</v>
      </c>
      <c r="K2342" s="14" t="s">
        <v>17</v>
      </c>
      <c r="L2342" s="14">
        <v>6.16</v>
      </c>
      <c r="M2342" s="14" t="s">
        <v>17</v>
      </c>
      <c r="N2342" s="14">
        <v>35.659910000000004</v>
      </c>
      <c r="O2342" s="14">
        <v>398.06650000000002</v>
      </c>
      <c r="P2342" s="14">
        <v>8.6999999999999994E-2</v>
      </c>
      <c r="Q2342" s="14">
        <v>0.83399999999999996</v>
      </c>
      <c r="R2342" s="14" t="s">
        <v>17</v>
      </c>
      <c r="S2342" s="14" t="s">
        <v>17</v>
      </c>
      <c r="V2342" s="204"/>
      <c r="X2342" s="154">
        <v>0.37942500000000001</v>
      </c>
      <c r="Y2342" s="14">
        <v>89</v>
      </c>
      <c r="Z2342" s="203">
        <v>0.34524500000000002</v>
      </c>
      <c r="AA2342" s="14">
        <v>110</v>
      </c>
      <c r="AD2342" s="158" t="s">
        <v>17</v>
      </c>
    </row>
    <row r="2343" spans="1:30" ht="15" x14ac:dyDescent="0.25">
      <c r="A2343" t="s">
        <v>143</v>
      </c>
      <c r="B2343" s="137" t="s">
        <v>197</v>
      </c>
      <c r="C2343" s="155">
        <v>41193</v>
      </c>
      <c r="D2343" s="155">
        <v>41449</v>
      </c>
      <c r="E2343">
        <v>2013</v>
      </c>
      <c r="F2343">
        <v>4</v>
      </c>
      <c r="G2343">
        <v>2</v>
      </c>
      <c r="H2343" s="152">
        <v>26.384216607692309</v>
      </c>
      <c r="I2343">
        <v>1.9685999999999999</v>
      </c>
      <c r="J2343" s="14" t="s">
        <v>17</v>
      </c>
      <c r="K2343" s="14" t="s">
        <v>17</v>
      </c>
      <c r="L2343" s="14">
        <v>5.97</v>
      </c>
      <c r="M2343" s="14" t="s">
        <v>17</v>
      </c>
      <c r="N2343" s="14">
        <v>128.8603</v>
      </c>
      <c r="O2343" s="14">
        <v>576.41</v>
      </c>
      <c r="P2343" s="14">
        <v>8.6999999999999994E-2</v>
      </c>
      <c r="Q2343" s="14">
        <v>0.85499999999999998</v>
      </c>
      <c r="R2343" s="14" t="s">
        <v>17</v>
      </c>
      <c r="S2343" s="14" t="s">
        <v>17</v>
      </c>
      <c r="V2343" s="204"/>
      <c r="X2343" s="154">
        <v>0.316575</v>
      </c>
      <c r="Y2343" s="14">
        <v>89</v>
      </c>
      <c r="Z2343" s="203">
        <v>0.35446</v>
      </c>
      <c r="AA2343" s="14">
        <v>110</v>
      </c>
      <c r="AD2343" s="158" t="s">
        <v>17</v>
      </c>
    </row>
    <row r="2344" spans="1:30" ht="15" x14ac:dyDescent="0.25">
      <c r="A2344" t="s">
        <v>143</v>
      </c>
      <c r="B2344" s="137" t="s">
        <v>197</v>
      </c>
      <c r="C2344" s="155">
        <v>41193</v>
      </c>
      <c r="D2344" s="155">
        <v>41449</v>
      </c>
      <c r="E2344">
        <v>2013</v>
      </c>
      <c r="F2344">
        <v>4</v>
      </c>
      <c r="G2344">
        <v>3</v>
      </c>
      <c r="H2344" s="152">
        <v>22.456409313461538</v>
      </c>
      <c r="I2344">
        <v>2.0163000000000002</v>
      </c>
      <c r="J2344" s="14" t="s">
        <v>17</v>
      </c>
      <c r="K2344" s="14" t="s">
        <v>17</v>
      </c>
      <c r="L2344" s="14">
        <v>5.81</v>
      </c>
      <c r="M2344" s="14" t="s">
        <v>17</v>
      </c>
      <c r="N2344" s="14">
        <v>124.28100000000001</v>
      </c>
      <c r="O2344" s="14">
        <v>542.65499999999997</v>
      </c>
      <c r="P2344" s="14">
        <v>9.4E-2</v>
      </c>
      <c r="Q2344" s="14">
        <v>0.82799999999999996</v>
      </c>
      <c r="R2344" s="14" t="s">
        <v>17</v>
      </c>
      <c r="S2344" s="14" t="s">
        <v>17</v>
      </c>
      <c r="V2344" s="204"/>
      <c r="X2344" s="154">
        <v>0.39586500000000002</v>
      </c>
      <c r="Y2344" s="14">
        <v>89</v>
      </c>
      <c r="Z2344" s="203">
        <v>0.25945499999999999</v>
      </c>
      <c r="AA2344" s="14">
        <v>110</v>
      </c>
      <c r="AD2344" s="158" t="s">
        <v>17</v>
      </c>
    </row>
    <row r="2345" spans="1:30" ht="15" x14ac:dyDescent="0.25">
      <c r="A2345" t="s">
        <v>143</v>
      </c>
      <c r="B2345" s="137" t="s">
        <v>197</v>
      </c>
      <c r="C2345" s="155">
        <v>41193</v>
      </c>
      <c r="D2345" s="155">
        <v>41449</v>
      </c>
      <c r="E2345">
        <v>2013</v>
      </c>
      <c r="F2345">
        <v>4</v>
      </c>
      <c r="G2345">
        <v>4</v>
      </c>
      <c r="H2345" s="152">
        <v>37.747734749999999</v>
      </c>
      <c r="I2345">
        <v>1.9961</v>
      </c>
      <c r="J2345" s="14" t="s">
        <v>17</v>
      </c>
      <c r="K2345" s="14" t="s">
        <v>17</v>
      </c>
      <c r="L2345" s="14">
        <v>5.57</v>
      </c>
      <c r="M2345" s="14" t="s">
        <v>17</v>
      </c>
      <c r="N2345" s="14">
        <v>110.6425</v>
      </c>
      <c r="O2345" s="14">
        <v>560.54499999999996</v>
      </c>
      <c r="P2345" s="14">
        <v>0.10100000000000001</v>
      </c>
      <c r="Q2345" s="14">
        <v>0.94099999999999995</v>
      </c>
      <c r="R2345" s="14" t="s">
        <v>17</v>
      </c>
      <c r="S2345" s="14" t="s">
        <v>17</v>
      </c>
      <c r="V2345" s="204"/>
      <c r="X2345" s="154">
        <v>0.33165</v>
      </c>
      <c r="Y2345" s="14">
        <v>89</v>
      </c>
      <c r="Z2345" s="203">
        <v>0.56214000000000008</v>
      </c>
      <c r="AA2345" s="14">
        <v>110</v>
      </c>
      <c r="AD2345" s="158" t="s">
        <v>17</v>
      </c>
    </row>
    <row r="2346" spans="1:30" ht="15" x14ac:dyDescent="0.25">
      <c r="A2346" t="s">
        <v>143</v>
      </c>
      <c r="B2346" s="137" t="s">
        <v>197</v>
      </c>
      <c r="C2346" s="155">
        <v>41193</v>
      </c>
      <c r="D2346" s="155">
        <v>41449</v>
      </c>
      <c r="E2346">
        <v>2013</v>
      </c>
      <c r="F2346">
        <v>4</v>
      </c>
      <c r="G2346">
        <v>5</v>
      </c>
      <c r="H2346" s="152">
        <v>32.472053307692306</v>
      </c>
      <c r="I2346">
        <v>2.1269</v>
      </c>
      <c r="J2346" s="14" t="s">
        <v>17</v>
      </c>
      <c r="K2346" s="14" t="s">
        <v>17</v>
      </c>
      <c r="L2346" s="14">
        <v>5.3</v>
      </c>
      <c r="M2346" s="14" t="s">
        <v>17</v>
      </c>
      <c r="N2346" s="14">
        <v>123.58410000000001</v>
      </c>
      <c r="O2346" s="14">
        <v>574.74</v>
      </c>
      <c r="P2346" s="14">
        <v>8.4000000000000005E-2</v>
      </c>
      <c r="Q2346" s="14">
        <v>0.89</v>
      </c>
      <c r="R2346" s="14" t="s">
        <v>17</v>
      </c>
      <c r="S2346" s="14" t="s">
        <v>17</v>
      </c>
      <c r="V2346" s="204"/>
      <c r="X2346" s="154">
        <v>0.31131999999999999</v>
      </c>
      <c r="Y2346" s="14">
        <v>89</v>
      </c>
      <c r="Z2346" s="203">
        <v>0.41912499999999997</v>
      </c>
      <c r="AA2346" s="14">
        <v>110</v>
      </c>
      <c r="AD2346" s="158" t="s">
        <v>17</v>
      </c>
    </row>
    <row r="2347" spans="1:30" ht="15" x14ac:dyDescent="0.25">
      <c r="A2347" t="s">
        <v>143</v>
      </c>
      <c r="B2347" s="137" t="s">
        <v>197</v>
      </c>
      <c r="C2347" s="155">
        <v>41193</v>
      </c>
      <c r="D2347" s="155">
        <v>41449</v>
      </c>
      <c r="E2347">
        <v>2013</v>
      </c>
      <c r="F2347">
        <v>4</v>
      </c>
      <c r="G2347">
        <v>6</v>
      </c>
      <c r="H2347" s="152">
        <v>35.52839882307692</v>
      </c>
      <c r="I2347">
        <v>2.1631999999999998</v>
      </c>
      <c r="J2347" s="14" t="s">
        <v>17</v>
      </c>
      <c r="K2347" s="14" t="s">
        <v>17</v>
      </c>
      <c r="L2347" s="14">
        <v>5.04</v>
      </c>
      <c r="M2347" s="14" t="s">
        <v>17</v>
      </c>
      <c r="N2347" s="14">
        <v>61.194740000000003</v>
      </c>
      <c r="O2347" s="14">
        <v>594.67499999999995</v>
      </c>
      <c r="P2347" s="14">
        <v>0.108</v>
      </c>
      <c r="Q2347" s="14">
        <v>0.95599999999999996</v>
      </c>
      <c r="R2347" s="14" t="s">
        <v>17</v>
      </c>
      <c r="S2347" s="14" t="s">
        <v>17</v>
      </c>
      <c r="V2347" s="204"/>
      <c r="X2347" s="154">
        <v>0.30462</v>
      </c>
      <c r="Y2347" s="14">
        <v>89</v>
      </c>
      <c r="Z2347" s="203">
        <v>0.45569500000000002</v>
      </c>
      <c r="AA2347" s="14">
        <v>110</v>
      </c>
      <c r="AD2347" s="158" t="s">
        <v>17</v>
      </c>
    </row>
    <row r="2348" spans="1:30" ht="15" x14ac:dyDescent="0.25">
      <c r="A2348" t="s">
        <v>143</v>
      </c>
      <c r="B2348" s="137" t="s">
        <v>197</v>
      </c>
      <c r="C2348" s="155">
        <v>41193</v>
      </c>
      <c r="D2348" s="155">
        <v>41449</v>
      </c>
      <c r="E2348">
        <v>2013</v>
      </c>
      <c r="F2348">
        <v>4</v>
      </c>
      <c r="G2348">
        <v>7</v>
      </c>
      <c r="H2348" s="152">
        <v>40.130068846153854</v>
      </c>
      <c r="I2348">
        <v>2.3395000000000001</v>
      </c>
      <c r="J2348" s="14" t="s">
        <v>17</v>
      </c>
      <c r="K2348" s="14" t="s">
        <v>17</v>
      </c>
      <c r="L2348" s="14">
        <v>5.04</v>
      </c>
      <c r="M2348" s="14" t="s">
        <v>17</v>
      </c>
      <c r="N2348" s="14">
        <v>106.46129999999999</v>
      </c>
      <c r="O2348" s="14">
        <v>538.16999999999996</v>
      </c>
      <c r="P2348" s="14">
        <v>9.1999999999999998E-2</v>
      </c>
      <c r="Q2348" s="14">
        <v>0.91600000000000004</v>
      </c>
      <c r="R2348" s="14" t="s">
        <v>17</v>
      </c>
      <c r="S2348" s="14" t="s">
        <v>17</v>
      </c>
      <c r="V2348" s="204"/>
      <c r="X2348" s="154">
        <v>0.30599500000000002</v>
      </c>
      <c r="Y2348" s="14">
        <v>89</v>
      </c>
      <c r="Z2348" s="203">
        <v>0.59397</v>
      </c>
      <c r="AA2348" s="14">
        <v>110</v>
      </c>
      <c r="AD2348" s="158" t="s">
        <v>17</v>
      </c>
    </row>
    <row r="2349" spans="1:30" ht="15" x14ac:dyDescent="0.25">
      <c r="A2349" t="s">
        <v>143</v>
      </c>
      <c r="B2349" s="137" t="s">
        <v>197</v>
      </c>
      <c r="C2349" s="155">
        <v>41193</v>
      </c>
      <c r="D2349" s="155">
        <v>41449</v>
      </c>
      <c r="E2349">
        <v>2013</v>
      </c>
      <c r="F2349">
        <v>4</v>
      </c>
      <c r="G2349">
        <v>8</v>
      </c>
      <c r="H2349" s="152">
        <v>37.449440896153845</v>
      </c>
      <c r="I2349">
        <v>2.0992000000000002</v>
      </c>
      <c r="J2349" s="14" t="s">
        <v>17</v>
      </c>
      <c r="K2349" s="14" t="s">
        <v>17</v>
      </c>
      <c r="L2349" s="14">
        <v>5.85</v>
      </c>
      <c r="M2349" s="14" t="s">
        <v>17</v>
      </c>
      <c r="N2349" s="14">
        <v>27.24785</v>
      </c>
      <c r="O2349" s="14">
        <v>470.12700000000001</v>
      </c>
      <c r="P2349" s="14">
        <v>0.104</v>
      </c>
      <c r="Q2349" s="14">
        <v>0.96499999999999997</v>
      </c>
      <c r="R2349" s="14" t="s">
        <v>17</v>
      </c>
      <c r="S2349" s="14" t="s">
        <v>17</v>
      </c>
      <c r="V2349" s="204"/>
      <c r="X2349" s="154">
        <v>0.36191000000000001</v>
      </c>
      <c r="Y2349" s="14">
        <v>89</v>
      </c>
      <c r="Z2349" s="203">
        <v>0.35833000000000004</v>
      </c>
      <c r="AA2349" s="14">
        <v>110</v>
      </c>
      <c r="AD2349" s="158" t="s">
        <v>17</v>
      </c>
    </row>
    <row r="2350" spans="1:30" ht="15" x14ac:dyDescent="0.25">
      <c r="A2350" t="s">
        <v>143</v>
      </c>
      <c r="B2350" s="137" t="s">
        <v>197</v>
      </c>
      <c r="C2350" s="155">
        <v>41193</v>
      </c>
      <c r="D2350" s="155">
        <v>41449</v>
      </c>
      <c r="E2350">
        <v>2013</v>
      </c>
      <c r="F2350">
        <v>4</v>
      </c>
      <c r="G2350">
        <v>9</v>
      </c>
      <c r="H2350" s="152">
        <v>36.402191480769233</v>
      </c>
      <c r="I2350">
        <v>2.0836999999999999</v>
      </c>
      <c r="J2350" s="14" t="s">
        <v>17</v>
      </c>
      <c r="K2350" s="14" t="s">
        <v>17</v>
      </c>
      <c r="L2350" s="14">
        <v>5.32</v>
      </c>
      <c r="M2350" s="14" t="s">
        <v>17</v>
      </c>
      <c r="N2350" s="14">
        <v>61.244520000000001</v>
      </c>
      <c r="O2350" s="14">
        <v>597.98</v>
      </c>
      <c r="P2350" s="14">
        <v>0.106</v>
      </c>
      <c r="Q2350" s="14">
        <v>1.04</v>
      </c>
      <c r="R2350" s="14" t="s">
        <v>17</v>
      </c>
      <c r="S2350" s="14" t="s">
        <v>17</v>
      </c>
      <c r="V2350" s="204"/>
      <c r="X2350" s="154">
        <v>0.31856499999999999</v>
      </c>
      <c r="Y2350" s="14">
        <v>89</v>
      </c>
      <c r="Z2350" s="203">
        <v>0.5819700000000001</v>
      </c>
      <c r="AA2350" s="14">
        <v>110</v>
      </c>
      <c r="AD2350" s="158" t="s">
        <v>17</v>
      </c>
    </row>
    <row r="2351" spans="1:30" ht="15" x14ac:dyDescent="0.25">
      <c r="A2351" t="s">
        <v>143</v>
      </c>
      <c r="B2351" s="137" t="s">
        <v>197</v>
      </c>
      <c r="C2351" s="155">
        <v>41193</v>
      </c>
      <c r="D2351" s="155">
        <v>41449</v>
      </c>
      <c r="E2351">
        <v>2013</v>
      </c>
      <c r="F2351">
        <v>4</v>
      </c>
      <c r="G2351">
        <v>10</v>
      </c>
      <c r="H2351" s="152">
        <v>37.565989026923077</v>
      </c>
      <c r="I2351">
        <v>2.2791999999999999</v>
      </c>
      <c r="J2351" s="14" t="s">
        <v>17</v>
      </c>
      <c r="K2351" s="14" t="s">
        <v>17</v>
      </c>
      <c r="L2351" s="14">
        <v>5.29</v>
      </c>
      <c r="M2351" s="14" t="s">
        <v>17</v>
      </c>
      <c r="N2351" s="14">
        <v>146.08260000000001</v>
      </c>
      <c r="O2351" s="14">
        <v>659.51499999999999</v>
      </c>
      <c r="P2351" s="14">
        <v>9.5000000000000001E-2</v>
      </c>
      <c r="Q2351" s="14">
        <v>1</v>
      </c>
      <c r="R2351" s="14" t="s">
        <v>17</v>
      </c>
      <c r="S2351" s="14" t="s">
        <v>17</v>
      </c>
      <c r="V2351" s="204"/>
      <c r="X2351" s="154">
        <v>0.40928500000000001</v>
      </c>
      <c r="Y2351" s="14">
        <v>89</v>
      </c>
      <c r="Z2351" s="203">
        <v>0.52521499999999999</v>
      </c>
      <c r="AA2351" s="14">
        <v>110</v>
      </c>
      <c r="AD2351" s="158" t="s">
        <v>17</v>
      </c>
    </row>
    <row r="2352" spans="1:30" ht="15" x14ac:dyDescent="0.25">
      <c r="A2352" t="s">
        <v>143</v>
      </c>
      <c r="B2352" s="137" t="s">
        <v>197</v>
      </c>
      <c r="C2352" s="155">
        <v>41193</v>
      </c>
      <c r="D2352" s="155">
        <v>41449</v>
      </c>
      <c r="E2352">
        <v>2013</v>
      </c>
      <c r="F2352">
        <v>4</v>
      </c>
      <c r="G2352">
        <v>11</v>
      </c>
      <c r="H2352" s="152">
        <v>45.327702496153847</v>
      </c>
      <c r="I2352">
        <v>2.1389999999999998</v>
      </c>
      <c r="J2352" s="14" t="s">
        <v>17</v>
      </c>
      <c r="K2352" s="14" t="s">
        <v>17</v>
      </c>
      <c r="L2352" s="14">
        <v>5.65</v>
      </c>
      <c r="M2352" s="14" t="s">
        <v>17</v>
      </c>
      <c r="N2352" s="14">
        <v>139.11410000000001</v>
      </c>
      <c r="O2352" s="14">
        <v>603.63499999999999</v>
      </c>
      <c r="P2352" s="14">
        <v>0.105</v>
      </c>
      <c r="Q2352" s="14">
        <v>1.1000000000000001</v>
      </c>
      <c r="R2352" s="14" t="s">
        <v>17</v>
      </c>
      <c r="S2352" s="14" t="s">
        <v>17</v>
      </c>
      <c r="V2352" s="204"/>
      <c r="X2352" s="154">
        <v>0.42839499999999997</v>
      </c>
      <c r="Y2352" s="14">
        <v>89</v>
      </c>
      <c r="Z2352" s="203">
        <v>0.50634999999999997</v>
      </c>
      <c r="AA2352" s="14">
        <v>110</v>
      </c>
      <c r="AD2352" s="158" t="s">
        <v>17</v>
      </c>
    </row>
    <row r="2353" spans="1:30" ht="15" x14ac:dyDescent="0.25">
      <c r="A2353" t="s">
        <v>143</v>
      </c>
      <c r="B2353" s="137" t="s">
        <v>197</v>
      </c>
      <c r="C2353" s="155">
        <v>41193</v>
      </c>
      <c r="D2353" s="155">
        <v>41449</v>
      </c>
      <c r="E2353">
        <v>2013</v>
      </c>
      <c r="F2353">
        <v>4</v>
      </c>
      <c r="G2353">
        <v>12</v>
      </c>
      <c r="H2353" s="152">
        <v>44.894988346153845</v>
      </c>
      <c r="I2353">
        <v>1.9917</v>
      </c>
      <c r="J2353" s="14" t="s">
        <v>17</v>
      </c>
      <c r="K2353" s="14" t="s">
        <v>17</v>
      </c>
      <c r="L2353" s="14">
        <v>5.27</v>
      </c>
      <c r="M2353" s="14" t="s">
        <v>17</v>
      </c>
      <c r="N2353" s="14">
        <v>116.6155</v>
      </c>
      <c r="O2353" s="14">
        <v>412.83</v>
      </c>
      <c r="P2353" s="14">
        <v>0.1</v>
      </c>
      <c r="Q2353" s="14">
        <v>0.98299999999999998</v>
      </c>
      <c r="R2353" s="14" t="s">
        <v>17</v>
      </c>
      <c r="S2353" s="14" t="s">
        <v>17</v>
      </c>
      <c r="V2353" s="204"/>
      <c r="X2353" s="154">
        <v>0.30656</v>
      </c>
      <c r="Y2353" s="14">
        <v>89</v>
      </c>
      <c r="Z2353" s="203">
        <v>0.48671500000000001</v>
      </c>
      <c r="AA2353" s="14">
        <v>110</v>
      </c>
      <c r="AD2353" s="158" t="s">
        <v>17</v>
      </c>
    </row>
    <row r="2354" spans="1:30" ht="15" x14ac:dyDescent="0.25">
      <c r="A2354" t="s">
        <v>143</v>
      </c>
      <c r="B2354" s="137" t="s">
        <v>197</v>
      </c>
      <c r="C2354" s="155">
        <v>41193</v>
      </c>
      <c r="D2354" s="155">
        <v>41449</v>
      </c>
      <c r="E2354">
        <v>2013</v>
      </c>
      <c r="F2354">
        <v>4</v>
      </c>
      <c r="G2354">
        <v>13</v>
      </c>
      <c r="H2354" s="152">
        <v>40.360224807692305</v>
      </c>
      <c r="I2354">
        <v>2.5024000000000002</v>
      </c>
      <c r="J2354" s="14" t="s">
        <v>17</v>
      </c>
      <c r="K2354" s="14" t="s">
        <v>17</v>
      </c>
      <c r="L2354" s="14">
        <v>4.7</v>
      </c>
      <c r="M2354" s="14" t="s">
        <v>17</v>
      </c>
      <c r="N2354" s="14">
        <v>177.99719999999999</v>
      </c>
      <c r="O2354" s="14">
        <v>744.43499999999995</v>
      </c>
      <c r="P2354" s="14">
        <v>0.123</v>
      </c>
      <c r="Q2354" s="14">
        <v>1.1399999999999999</v>
      </c>
      <c r="R2354" s="14" t="s">
        <v>17</v>
      </c>
      <c r="S2354" s="14" t="s">
        <v>17</v>
      </c>
      <c r="V2354" s="204"/>
      <c r="X2354" s="154">
        <v>0.29415999999999998</v>
      </c>
      <c r="Y2354" s="14">
        <v>89</v>
      </c>
      <c r="Z2354" s="203">
        <v>0.55149499999999996</v>
      </c>
      <c r="AA2354" s="14">
        <v>110</v>
      </c>
      <c r="AD2354" s="158" t="s">
        <v>17</v>
      </c>
    </row>
    <row r="2355" spans="1:30" ht="15" x14ac:dyDescent="0.25">
      <c r="A2355" t="s">
        <v>143</v>
      </c>
      <c r="B2355" s="137" t="s">
        <v>197</v>
      </c>
      <c r="C2355" s="155">
        <v>41193</v>
      </c>
      <c r="D2355" s="155">
        <v>41449</v>
      </c>
      <c r="E2355">
        <v>2013</v>
      </c>
      <c r="F2355">
        <v>4</v>
      </c>
      <c r="G2355">
        <v>14</v>
      </c>
      <c r="H2355" s="152">
        <v>40.040521632692311</v>
      </c>
      <c r="I2355">
        <v>2.0840999999999998</v>
      </c>
      <c r="J2355" s="14" t="s">
        <v>17</v>
      </c>
      <c r="K2355" s="14" t="s">
        <v>17</v>
      </c>
      <c r="L2355" s="14">
        <v>5.64</v>
      </c>
      <c r="M2355" s="14" t="s">
        <v>17</v>
      </c>
      <c r="N2355" s="14">
        <v>71.498270000000005</v>
      </c>
      <c r="O2355" s="14">
        <v>477.61099999999999</v>
      </c>
      <c r="P2355" s="14">
        <v>0.10199999999999999</v>
      </c>
      <c r="Q2355" s="14">
        <v>0.88300000000000001</v>
      </c>
      <c r="R2355" s="14" t="s">
        <v>17</v>
      </c>
      <c r="S2355" s="14" t="s">
        <v>17</v>
      </c>
      <c r="V2355" s="204"/>
      <c r="X2355" s="154">
        <v>0.46953</v>
      </c>
      <c r="Y2355" s="14">
        <v>89</v>
      </c>
      <c r="Z2355" s="203">
        <v>0.49115999999999999</v>
      </c>
      <c r="AA2355" s="14">
        <v>110</v>
      </c>
      <c r="AD2355" s="158" t="s">
        <v>17</v>
      </c>
    </row>
    <row r="2356" spans="1:30" ht="15" x14ac:dyDescent="0.25">
      <c r="A2356" t="s">
        <v>143</v>
      </c>
      <c r="B2356" s="137" t="s">
        <v>213</v>
      </c>
      <c r="C2356" s="155">
        <v>41571</v>
      </c>
      <c r="D2356" s="155">
        <v>41807</v>
      </c>
      <c r="E2356">
        <v>2014</v>
      </c>
      <c r="F2356">
        <v>1</v>
      </c>
      <c r="G2356">
        <v>1</v>
      </c>
      <c r="H2356" s="194">
        <v>30.13545512</v>
      </c>
      <c r="J2356" s="14" t="s">
        <v>17</v>
      </c>
      <c r="K2356" s="14" t="s">
        <v>17</v>
      </c>
      <c r="M2356" s="14" t="s">
        <v>17</v>
      </c>
      <c r="T2356" s="198">
        <v>0.26241500000000001</v>
      </c>
      <c r="U2356" s="14">
        <v>63</v>
      </c>
      <c r="X2356" s="195">
        <v>0.34931000000000001</v>
      </c>
      <c r="Y2356" s="14">
        <v>76</v>
      </c>
      <c r="Z2356" s="201">
        <v>0.40561000000000003</v>
      </c>
      <c r="AA2356" s="14">
        <v>94</v>
      </c>
      <c r="AB2356" s="202">
        <v>0.33857500000000001</v>
      </c>
      <c r="AC2356" s="14">
        <v>105</v>
      </c>
    </row>
    <row r="2357" spans="1:30" ht="15" x14ac:dyDescent="0.25">
      <c r="A2357" t="s">
        <v>143</v>
      </c>
      <c r="B2357" s="137" t="s">
        <v>213</v>
      </c>
      <c r="C2357" s="155">
        <v>41571</v>
      </c>
      <c r="D2357" s="155">
        <v>41807</v>
      </c>
      <c r="E2357">
        <v>2014</v>
      </c>
      <c r="F2357">
        <v>1</v>
      </c>
      <c r="G2357">
        <v>2</v>
      </c>
      <c r="H2357" s="194">
        <v>21.68158163</v>
      </c>
      <c r="J2357" s="14" t="s">
        <v>17</v>
      </c>
      <c r="K2357" s="14" t="s">
        <v>17</v>
      </c>
      <c r="M2357" s="14" t="s">
        <v>17</v>
      </c>
      <c r="T2357" s="198">
        <v>0.25616499999999998</v>
      </c>
      <c r="U2357" s="14">
        <v>63</v>
      </c>
      <c r="X2357" s="195">
        <v>0.31590499999999999</v>
      </c>
      <c r="Y2357" s="14">
        <v>76</v>
      </c>
      <c r="Z2357" s="201">
        <v>0.29661999999999999</v>
      </c>
      <c r="AA2357" s="14">
        <v>94</v>
      </c>
      <c r="AB2357" s="202">
        <v>0.25162000000000001</v>
      </c>
      <c r="AC2357" s="14">
        <v>105</v>
      </c>
    </row>
    <row r="2358" spans="1:30" ht="15" x14ac:dyDescent="0.25">
      <c r="A2358" t="s">
        <v>143</v>
      </c>
      <c r="B2358" s="137" t="s">
        <v>213</v>
      </c>
      <c r="C2358" s="155">
        <v>41571</v>
      </c>
      <c r="D2358" s="155">
        <v>41807</v>
      </c>
      <c r="E2358">
        <v>2014</v>
      </c>
      <c r="F2358">
        <v>1</v>
      </c>
      <c r="G2358">
        <v>3</v>
      </c>
      <c r="H2358" s="194">
        <v>34.337514499999997</v>
      </c>
      <c r="J2358" s="14" t="s">
        <v>17</v>
      </c>
      <c r="K2358" s="14" t="s">
        <v>17</v>
      </c>
      <c r="M2358" s="14" t="s">
        <v>17</v>
      </c>
      <c r="T2358" s="198">
        <v>0.25662499999999999</v>
      </c>
      <c r="U2358" s="14">
        <v>63</v>
      </c>
      <c r="X2358" s="195">
        <v>0.36593500000000001</v>
      </c>
      <c r="Y2358" s="14">
        <v>76</v>
      </c>
      <c r="Z2358" s="201">
        <v>0.43830999999999998</v>
      </c>
      <c r="AA2358" s="14">
        <v>94</v>
      </c>
      <c r="AB2358" s="202">
        <v>0.36940499999999998</v>
      </c>
      <c r="AC2358" s="14">
        <v>105</v>
      </c>
    </row>
    <row r="2359" spans="1:30" ht="15" x14ac:dyDescent="0.25">
      <c r="A2359" t="s">
        <v>143</v>
      </c>
      <c r="B2359" s="137" t="s">
        <v>213</v>
      </c>
      <c r="C2359" s="155">
        <v>41571</v>
      </c>
      <c r="D2359" s="155">
        <v>41807</v>
      </c>
      <c r="E2359">
        <v>2014</v>
      </c>
      <c r="F2359">
        <v>1</v>
      </c>
      <c r="G2359">
        <v>4</v>
      </c>
      <c r="H2359" s="194">
        <v>28.17988965</v>
      </c>
      <c r="J2359" s="14" t="s">
        <v>17</v>
      </c>
      <c r="K2359" s="14" t="s">
        <v>17</v>
      </c>
      <c r="M2359" s="14" t="s">
        <v>17</v>
      </c>
      <c r="T2359" s="198">
        <v>0.23958499999999999</v>
      </c>
      <c r="U2359" s="14">
        <v>63</v>
      </c>
      <c r="X2359" s="195">
        <v>0.354995</v>
      </c>
      <c r="Y2359" s="14">
        <v>76</v>
      </c>
      <c r="Z2359" s="201">
        <v>0.43867499999999998</v>
      </c>
      <c r="AA2359" s="14">
        <v>94</v>
      </c>
      <c r="AB2359" s="202">
        <v>0.376855</v>
      </c>
      <c r="AC2359" s="14">
        <v>105</v>
      </c>
    </row>
    <row r="2360" spans="1:30" ht="15" x14ac:dyDescent="0.25">
      <c r="A2360" t="s">
        <v>143</v>
      </c>
      <c r="B2360" s="137" t="s">
        <v>213</v>
      </c>
      <c r="C2360" s="155">
        <v>41571</v>
      </c>
      <c r="D2360" s="155">
        <v>41807</v>
      </c>
      <c r="E2360">
        <v>2014</v>
      </c>
      <c r="F2360">
        <v>1</v>
      </c>
      <c r="G2360">
        <v>5</v>
      </c>
      <c r="H2360" s="194">
        <v>24.993936380000001</v>
      </c>
      <c r="J2360" s="14" t="s">
        <v>17</v>
      </c>
      <c r="K2360" s="14" t="s">
        <v>17</v>
      </c>
      <c r="M2360" s="14" t="s">
        <v>17</v>
      </c>
      <c r="T2360" s="198">
        <v>0.21964</v>
      </c>
      <c r="U2360" s="14">
        <v>63</v>
      </c>
      <c r="X2360" s="195">
        <v>0.290045</v>
      </c>
      <c r="Y2360" s="14">
        <v>76</v>
      </c>
      <c r="Z2360" s="201">
        <v>0.46332499999999999</v>
      </c>
      <c r="AA2360" s="14">
        <v>94</v>
      </c>
      <c r="AB2360" s="202">
        <v>0.46064499999999997</v>
      </c>
      <c r="AC2360" s="14">
        <v>105</v>
      </c>
    </row>
    <row r="2361" spans="1:30" ht="15" x14ac:dyDescent="0.25">
      <c r="A2361" t="s">
        <v>143</v>
      </c>
      <c r="B2361" s="137" t="s">
        <v>213</v>
      </c>
      <c r="C2361" s="155">
        <v>41571</v>
      </c>
      <c r="D2361" s="155">
        <v>41807</v>
      </c>
      <c r="E2361">
        <v>2014</v>
      </c>
      <c r="F2361">
        <v>1</v>
      </c>
      <c r="G2361">
        <v>6</v>
      </c>
      <c r="H2361" s="194">
        <v>24.948221419999999</v>
      </c>
      <c r="J2361" s="14" t="s">
        <v>17</v>
      </c>
      <c r="K2361" s="14" t="s">
        <v>17</v>
      </c>
      <c r="M2361" s="14" t="s">
        <v>17</v>
      </c>
      <c r="T2361" s="198">
        <v>0.21471499999999999</v>
      </c>
      <c r="U2361" s="14">
        <v>63</v>
      </c>
      <c r="X2361" s="195">
        <v>0.28036</v>
      </c>
      <c r="Y2361" s="14">
        <v>76</v>
      </c>
      <c r="Z2361" s="201">
        <v>0.48846999999999996</v>
      </c>
      <c r="AA2361" s="14">
        <v>94</v>
      </c>
      <c r="AB2361" s="202">
        <v>0.49867000000000006</v>
      </c>
      <c r="AC2361" s="14">
        <v>105</v>
      </c>
    </row>
    <row r="2362" spans="1:30" ht="15" x14ac:dyDescent="0.25">
      <c r="A2362" t="s">
        <v>143</v>
      </c>
      <c r="B2362" s="137" t="s">
        <v>213</v>
      </c>
      <c r="C2362" s="155">
        <v>41571</v>
      </c>
      <c r="D2362" s="155">
        <v>41807</v>
      </c>
      <c r="E2362">
        <v>2014</v>
      </c>
      <c r="F2362">
        <v>1</v>
      </c>
      <c r="G2362">
        <v>7</v>
      </c>
      <c r="H2362" s="194">
        <v>25.251993779999999</v>
      </c>
      <c r="J2362" s="14" t="s">
        <v>17</v>
      </c>
      <c r="K2362" s="14" t="s">
        <v>17</v>
      </c>
      <c r="M2362" s="14" t="s">
        <v>17</v>
      </c>
      <c r="T2362" s="198">
        <v>0.19378999999999999</v>
      </c>
      <c r="U2362" s="14">
        <v>63</v>
      </c>
      <c r="X2362" s="195">
        <v>0.23136499999999999</v>
      </c>
      <c r="Y2362" s="14">
        <v>76</v>
      </c>
      <c r="Z2362" s="201">
        <v>0.36637500000000001</v>
      </c>
      <c r="AA2362" s="14">
        <v>94</v>
      </c>
      <c r="AB2362" s="202">
        <v>0.41686500000000004</v>
      </c>
      <c r="AC2362" s="14">
        <v>105</v>
      </c>
    </row>
    <row r="2363" spans="1:30" ht="15" x14ac:dyDescent="0.25">
      <c r="A2363" t="s">
        <v>143</v>
      </c>
      <c r="B2363" s="137" t="s">
        <v>213</v>
      </c>
      <c r="C2363" s="155">
        <v>41571</v>
      </c>
      <c r="D2363" s="155">
        <v>41807</v>
      </c>
      <c r="E2363">
        <v>2014</v>
      </c>
      <c r="F2363">
        <v>1</v>
      </c>
      <c r="G2363">
        <v>8</v>
      </c>
      <c r="H2363" s="194">
        <v>20.503955869999999</v>
      </c>
      <c r="J2363" s="14" t="s">
        <v>17</v>
      </c>
      <c r="K2363" s="14" t="s">
        <v>17</v>
      </c>
      <c r="M2363" s="14" t="s">
        <v>17</v>
      </c>
      <c r="T2363" s="198">
        <v>0.20760499999999998</v>
      </c>
      <c r="U2363" s="14">
        <v>63</v>
      </c>
      <c r="X2363" s="195">
        <v>0.25758999999999999</v>
      </c>
      <c r="Y2363" s="14">
        <v>76</v>
      </c>
      <c r="Z2363" s="201">
        <v>0.33732000000000001</v>
      </c>
      <c r="AA2363" s="14">
        <v>94</v>
      </c>
      <c r="AB2363" s="202">
        <v>0.35977999999999999</v>
      </c>
      <c r="AC2363" s="14">
        <v>105</v>
      </c>
    </row>
    <row r="2364" spans="1:30" ht="15" x14ac:dyDescent="0.25">
      <c r="A2364" t="s">
        <v>143</v>
      </c>
      <c r="B2364" s="137" t="s">
        <v>213</v>
      </c>
      <c r="C2364" s="155">
        <v>41571</v>
      </c>
      <c r="D2364" s="155">
        <v>41807</v>
      </c>
      <c r="E2364">
        <v>2014</v>
      </c>
      <c r="F2364">
        <v>1</v>
      </c>
      <c r="G2364">
        <v>9</v>
      </c>
      <c r="H2364" s="194">
        <v>27.20184828</v>
      </c>
      <c r="J2364" s="14" t="s">
        <v>17</v>
      </c>
      <c r="K2364" s="14" t="s">
        <v>17</v>
      </c>
      <c r="M2364" s="14" t="s">
        <v>17</v>
      </c>
      <c r="T2364" s="198">
        <v>0.2207925</v>
      </c>
      <c r="U2364" s="14">
        <v>63</v>
      </c>
      <c r="X2364" s="195">
        <v>0.28875000000000001</v>
      </c>
      <c r="Y2364" s="14">
        <v>76</v>
      </c>
      <c r="Z2364" s="201">
        <v>0.47026499999999999</v>
      </c>
      <c r="AA2364" s="14">
        <v>94</v>
      </c>
      <c r="AB2364" s="202">
        <v>0.47784000000000004</v>
      </c>
      <c r="AC2364" s="14">
        <v>105</v>
      </c>
    </row>
    <row r="2365" spans="1:30" ht="15" x14ac:dyDescent="0.25">
      <c r="A2365" t="s">
        <v>143</v>
      </c>
      <c r="B2365" s="137" t="s">
        <v>213</v>
      </c>
      <c r="C2365" s="155">
        <v>41571</v>
      </c>
      <c r="D2365" s="155">
        <v>41807</v>
      </c>
      <c r="E2365">
        <v>2014</v>
      </c>
      <c r="F2365">
        <v>1</v>
      </c>
      <c r="G2365">
        <v>10</v>
      </c>
      <c r="H2365" s="194">
        <v>24.41035175</v>
      </c>
      <c r="J2365" s="14" t="s">
        <v>17</v>
      </c>
      <c r="K2365" s="14" t="s">
        <v>17</v>
      </c>
      <c r="M2365" s="14" t="s">
        <v>17</v>
      </c>
      <c r="T2365" s="198">
        <v>0.22143000000000002</v>
      </c>
      <c r="U2365" s="14">
        <v>63</v>
      </c>
      <c r="X2365" s="195">
        <v>0.29244999999999999</v>
      </c>
      <c r="Y2365" s="14">
        <v>76</v>
      </c>
      <c r="Z2365" s="201">
        <v>0.49466499999999997</v>
      </c>
      <c r="AA2365" s="14">
        <v>94</v>
      </c>
      <c r="AB2365" s="202">
        <v>0.47974499999999998</v>
      </c>
      <c r="AC2365" s="14">
        <v>105</v>
      </c>
    </row>
    <row r="2366" spans="1:30" ht="15" x14ac:dyDescent="0.25">
      <c r="A2366" t="s">
        <v>143</v>
      </c>
      <c r="B2366" s="137" t="s">
        <v>213</v>
      </c>
      <c r="C2366" s="155">
        <v>41571</v>
      </c>
      <c r="D2366" s="155">
        <v>41807</v>
      </c>
      <c r="E2366">
        <v>2014</v>
      </c>
      <c r="F2366">
        <v>1</v>
      </c>
      <c r="G2366">
        <v>11</v>
      </c>
      <c r="H2366" s="194">
        <v>28.141238529999999</v>
      </c>
      <c r="J2366" s="14" t="s">
        <v>17</v>
      </c>
      <c r="K2366" s="14" t="s">
        <v>17</v>
      </c>
      <c r="M2366" s="14" t="s">
        <v>17</v>
      </c>
      <c r="T2366" s="198">
        <v>0.19053</v>
      </c>
      <c r="U2366" s="14">
        <v>63</v>
      </c>
      <c r="X2366" s="195">
        <v>0.27397499999999997</v>
      </c>
      <c r="Y2366" s="14">
        <v>76</v>
      </c>
      <c r="Z2366" s="201">
        <v>0.47750999999999999</v>
      </c>
      <c r="AA2366" s="14">
        <v>94</v>
      </c>
      <c r="AB2366" s="202">
        <v>0.53464</v>
      </c>
      <c r="AC2366" s="14">
        <v>105</v>
      </c>
    </row>
    <row r="2367" spans="1:30" ht="15" x14ac:dyDescent="0.25">
      <c r="A2367" t="s">
        <v>143</v>
      </c>
      <c r="B2367" s="137" t="s">
        <v>213</v>
      </c>
      <c r="C2367" s="155">
        <v>41571</v>
      </c>
      <c r="D2367" s="155">
        <v>41807</v>
      </c>
      <c r="E2367">
        <v>2014</v>
      </c>
      <c r="F2367">
        <v>1</v>
      </c>
      <c r="G2367">
        <v>12</v>
      </c>
      <c r="H2367" s="194">
        <v>25.601342880000001</v>
      </c>
      <c r="J2367" s="14" t="s">
        <v>17</v>
      </c>
      <c r="K2367" s="14" t="s">
        <v>17</v>
      </c>
      <c r="M2367" s="14" t="s">
        <v>17</v>
      </c>
      <c r="T2367" s="198">
        <v>0.192495</v>
      </c>
      <c r="U2367" s="14">
        <v>63</v>
      </c>
      <c r="X2367" s="195">
        <v>0.25768999999999997</v>
      </c>
      <c r="Y2367" s="14">
        <v>76</v>
      </c>
      <c r="Z2367" s="201">
        <v>0.429475</v>
      </c>
      <c r="AA2367" s="14">
        <v>94</v>
      </c>
      <c r="AB2367" s="202">
        <v>0.49059000000000003</v>
      </c>
      <c r="AC2367" s="14">
        <v>105</v>
      </c>
    </row>
    <row r="2368" spans="1:30" ht="15" x14ac:dyDescent="0.25">
      <c r="A2368" t="s">
        <v>143</v>
      </c>
      <c r="B2368" s="137" t="s">
        <v>213</v>
      </c>
      <c r="C2368" s="155">
        <v>41571</v>
      </c>
      <c r="D2368" s="155">
        <v>41807</v>
      </c>
      <c r="E2368">
        <v>2014</v>
      </c>
      <c r="F2368">
        <v>1</v>
      </c>
      <c r="G2368">
        <v>13</v>
      </c>
      <c r="H2368" s="194">
        <v>28.185194339999999</v>
      </c>
      <c r="J2368" s="14" t="s">
        <v>17</v>
      </c>
      <c r="K2368" s="14" t="s">
        <v>17</v>
      </c>
      <c r="M2368" s="14" t="s">
        <v>17</v>
      </c>
      <c r="T2368" s="198">
        <v>0.196635</v>
      </c>
      <c r="U2368" s="14">
        <v>63</v>
      </c>
      <c r="X2368" s="195">
        <v>0.24978499999999998</v>
      </c>
      <c r="Y2368" s="14">
        <v>76</v>
      </c>
      <c r="Z2368" s="201">
        <v>0.42194999999999999</v>
      </c>
      <c r="AA2368" s="14">
        <v>94</v>
      </c>
      <c r="AB2368" s="202">
        <v>0.47409000000000001</v>
      </c>
      <c r="AC2368" s="14">
        <v>105</v>
      </c>
    </row>
    <row r="2369" spans="1:29" ht="15" x14ac:dyDescent="0.25">
      <c r="A2369" t="s">
        <v>143</v>
      </c>
      <c r="B2369" s="137" t="s">
        <v>213</v>
      </c>
      <c r="C2369" s="155">
        <v>41571</v>
      </c>
      <c r="D2369" s="155">
        <v>41807</v>
      </c>
      <c r="E2369">
        <v>2014</v>
      </c>
      <c r="F2369">
        <v>1</v>
      </c>
      <c r="G2369">
        <v>14</v>
      </c>
      <c r="H2369" s="194">
        <v>26.683549200000002</v>
      </c>
      <c r="J2369" s="14" t="s">
        <v>17</v>
      </c>
      <c r="K2369" s="14" t="s">
        <v>17</v>
      </c>
      <c r="M2369" s="14" t="s">
        <v>17</v>
      </c>
      <c r="T2369" s="198">
        <v>0.21586</v>
      </c>
      <c r="U2369" s="14">
        <v>63</v>
      </c>
      <c r="X2369" s="195">
        <v>0.28640500000000002</v>
      </c>
      <c r="Y2369" s="14">
        <v>76</v>
      </c>
      <c r="Z2369" s="201">
        <v>0.46218499999999996</v>
      </c>
      <c r="AA2369" s="14">
        <v>94</v>
      </c>
      <c r="AB2369" s="202">
        <v>0.482375</v>
      </c>
      <c r="AC2369" s="14">
        <v>105</v>
      </c>
    </row>
    <row r="2370" spans="1:29" ht="15" x14ac:dyDescent="0.25">
      <c r="A2370" t="s">
        <v>143</v>
      </c>
      <c r="B2370" s="137" t="s">
        <v>213</v>
      </c>
      <c r="C2370" s="155">
        <v>41571</v>
      </c>
      <c r="D2370" s="155">
        <v>41807</v>
      </c>
      <c r="E2370">
        <v>2014</v>
      </c>
      <c r="F2370">
        <v>2</v>
      </c>
      <c r="G2370">
        <v>1</v>
      </c>
      <c r="H2370" s="194">
        <v>29.780746879999999</v>
      </c>
      <c r="J2370" s="14" t="s">
        <v>17</v>
      </c>
      <c r="K2370" s="14" t="s">
        <v>17</v>
      </c>
      <c r="M2370" s="14" t="s">
        <v>17</v>
      </c>
      <c r="T2370" s="198">
        <v>0.25386500000000001</v>
      </c>
      <c r="U2370" s="14">
        <v>63</v>
      </c>
      <c r="X2370" s="195">
        <v>0.34026000000000001</v>
      </c>
      <c r="Y2370" s="14">
        <v>76</v>
      </c>
      <c r="Z2370" s="201">
        <v>0.36346000000000001</v>
      </c>
      <c r="AA2370" s="14">
        <v>94</v>
      </c>
      <c r="AB2370" s="202">
        <v>0.31342500000000001</v>
      </c>
      <c r="AC2370" s="14">
        <v>105</v>
      </c>
    </row>
    <row r="2371" spans="1:29" ht="15" x14ac:dyDescent="0.25">
      <c r="A2371" t="s">
        <v>143</v>
      </c>
      <c r="B2371" s="137" t="s">
        <v>213</v>
      </c>
      <c r="C2371" s="155">
        <v>41571</v>
      </c>
      <c r="D2371" s="155">
        <v>41807</v>
      </c>
      <c r="E2371">
        <v>2014</v>
      </c>
      <c r="F2371">
        <v>2</v>
      </c>
      <c r="G2371">
        <v>2</v>
      </c>
      <c r="H2371" s="194">
        <v>33.298319489999997</v>
      </c>
      <c r="J2371" s="14" t="s">
        <v>17</v>
      </c>
      <c r="K2371" s="14" t="s">
        <v>17</v>
      </c>
      <c r="M2371" s="14" t="s">
        <v>17</v>
      </c>
      <c r="T2371" s="198">
        <v>0.26158500000000001</v>
      </c>
      <c r="U2371" s="14">
        <v>63</v>
      </c>
      <c r="X2371" s="195">
        <v>0.36617</v>
      </c>
      <c r="Y2371" s="14">
        <v>76</v>
      </c>
      <c r="Z2371" s="201">
        <v>0.47414999999999996</v>
      </c>
      <c r="AA2371" s="14">
        <v>94</v>
      </c>
      <c r="AB2371" s="202">
        <v>0.41569</v>
      </c>
      <c r="AC2371" s="14">
        <v>105</v>
      </c>
    </row>
    <row r="2372" spans="1:29" ht="15" x14ac:dyDescent="0.25">
      <c r="A2372" t="s">
        <v>143</v>
      </c>
      <c r="B2372" s="137" t="s">
        <v>213</v>
      </c>
      <c r="C2372" s="155">
        <v>41571</v>
      </c>
      <c r="D2372" s="155">
        <v>41807</v>
      </c>
      <c r="E2372">
        <v>2014</v>
      </c>
      <c r="F2372">
        <v>2</v>
      </c>
      <c r="G2372">
        <v>3</v>
      </c>
      <c r="H2372" s="194">
        <v>32.0129351</v>
      </c>
      <c r="J2372" s="14" t="s">
        <v>17</v>
      </c>
      <c r="K2372" s="14" t="s">
        <v>17</v>
      </c>
      <c r="M2372" s="14" t="s">
        <v>17</v>
      </c>
      <c r="T2372" s="198">
        <v>0.25164500000000001</v>
      </c>
      <c r="U2372" s="14">
        <v>63</v>
      </c>
      <c r="X2372" s="195">
        <v>0.34373500000000001</v>
      </c>
      <c r="Y2372" s="14">
        <v>76</v>
      </c>
      <c r="Z2372" s="201">
        <v>0.40556000000000003</v>
      </c>
      <c r="AA2372" s="14">
        <v>94</v>
      </c>
      <c r="AB2372" s="202">
        <v>0.3347</v>
      </c>
      <c r="AC2372" s="14">
        <v>105</v>
      </c>
    </row>
    <row r="2373" spans="1:29" ht="15" x14ac:dyDescent="0.25">
      <c r="A2373" t="s">
        <v>143</v>
      </c>
      <c r="B2373" s="137" t="s">
        <v>213</v>
      </c>
      <c r="C2373" s="155">
        <v>41571</v>
      </c>
      <c r="D2373" s="155">
        <v>41807</v>
      </c>
      <c r="E2373">
        <v>2014</v>
      </c>
      <c r="F2373">
        <v>2</v>
      </c>
      <c r="G2373">
        <v>4</v>
      </c>
      <c r="H2373" s="194">
        <v>28.59327824</v>
      </c>
      <c r="J2373" s="14" t="s">
        <v>17</v>
      </c>
      <c r="K2373" s="14" t="s">
        <v>17</v>
      </c>
      <c r="M2373" s="14" t="s">
        <v>17</v>
      </c>
      <c r="T2373" s="198">
        <v>0.25953500000000002</v>
      </c>
      <c r="U2373" s="14">
        <v>63</v>
      </c>
      <c r="X2373" s="195">
        <v>0.39406000000000002</v>
      </c>
      <c r="Y2373" s="14">
        <v>76</v>
      </c>
      <c r="Z2373" s="201">
        <v>0.51515500000000003</v>
      </c>
      <c r="AA2373" s="14">
        <v>94</v>
      </c>
      <c r="AB2373" s="202">
        <v>0.44877</v>
      </c>
      <c r="AC2373" s="14">
        <v>105</v>
      </c>
    </row>
    <row r="2374" spans="1:29" ht="15" x14ac:dyDescent="0.25">
      <c r="A2374" t="s">
        <v>143</v>
      </c>
      <c r="B2374" s="137" t="s">
        <v>213</v>
      </c>
      <c r="C2374" s="155">
        <v>41571</v>
      </c>
      <c r="D2374" s="155">
        <v>41807</v>
      </c>
      <c r="E2374">
        <v>2014</v>
      </c>
      <c r="F2374">
        <v>2</v>
      </c>
      <c r="G2374">
        <v>5</v>
      </c>
      <c r="H2374" s="194">
        <v>26.437789129999999</v>
      </c>
      <c r="J2374" s="14" t="s">
        <v>17</v>
      </c>
      <c r="K2374" s="14" t="s">
        <v>17</v>
      </c>
      <c r="M2374" s="14" t="s">
        <v>17</v>
      </c>
      <c r="T2374" s="198">
        <v>0.21354000000000001</v>
      </c>
      <c r="U2374" s="14">
        <v>63</v>
      </c>
      <c r="X2374" s="195">
        <v>0.31713999999999998</v>
      </c>
      <c r="Y2374" s="14">
        <v>76</v>
      </c>
      <c r="Z2374" s="201">
        <v>0.52464</v>
      </c>
      <c r="AA2374" s="14">
        <v>94</v>
      </c>
      <c r="AB2374" s="202">
        <v>0.52916000000000007</v>
      </c>
      <c r="AC2374" s="14">
        <v>105</v>
      </c>
    </row>
    <row r="2375" spans="1:29" ht="15" x14ac:dyDescent="0.25">
      <c r="A2375" t="s">
        <v>143</v>
      </c>
      <c r="B2375" s="137" t="s">
        <v>213</v>
      </c>
      <c r="C2375" s="155">
        <v>41571</v>
      </c>
      <c r="D2375" s="155">
        <v>41807</v>
      </c>
      <c r="E2375">
        <v>2014</v>
      </c>
      <c r="F2375">
        <v>2</v>
      </c>
      <c r="G2375">
        <v>6</v>
      </c>
      <c r="H2375" s="194">
        <v>27.817767830000001</v>
      </c>
      <c r="J2375" s="14" t="s">
        <v>17</v>
      </c>
      <c r="K2375" s="14" t="s">
        <v>17</v>
      </c>
      <c r="M2375" s="14" t="s">
        <v>17</v>
      </c>
      <c r="T2375" s="198">
        <v>0.17680499999999999</v>
      </c>
      <c r="U2375" s="14">
        <v>63</v>
      </c>
      <c r="X2375" s="195">
        <v>0.233795</v>
      </c>
      <c r="Y2375" s="14">
        <v>76</v>
      </c>
      <c r="Z2375" s="201">
        <v>0.38170999999999999</v>
      </c>
      <c r="AA2375" s="14">
        <v>94</v>
      </c>
      <c r="AB2375" s="202">
        <v>0.48110999999999998</v>
      </c>
      <c r="AC2375" s="14">
        <v>105</v>
      </c>
    </row>
    <row r="2376" spans="1:29" ht="15" x14ac:dyDescent="0.25">
      <c r="A2376" t="s">
        <v>143</v>
      </c>
      <c r="B2376" s="137" t="s">
        <v>213</v>
      </c>
      <c r="C2376" s="155">
        <v>41571</v>
      </c>
      <c r="D2376" s="155">
        <v>41807</v>
      </c>
      <c r="E2376">
        <v>2014</v>
      </c>
      <c r="F2376">
        <v>2</v>
      </c>
      <c r="G2376">
        <v>7</v>
      </c>
      <c r="H2376" s="194">
        <v>28.310892160000002</v>
      </c>
      <c r="J2376" s="14" t="s">
        <v>17</v>
      </c>
      <c r="K2376" s="14" t="s">
        <v>17</v>
      </c>
      <c r="M2376" s="14" t="s">
        <v>17</v>
      </c>
      <c r="T2376" s="198">
        <v>0.18465500000000001</v>
      </c>
      <c r="U2376" s="14">
        <v>63</v>
      </c>
      <c r="X2376" s="195">
        <v>0.21992</v>
      </c>
      <c r="Y2376" s="14">
        <v>76</v>
      </c>
      <c r="Z2376" s="201">
        <v>0.32788499999999998</v>
      </c>
      <c r="AA2376" s="14">
        <v>94</v>
      </c>
      <c r="AB2376" s="202">
        <v>0.42615999999999998</v>
      </c>
      <c r="AC2376" s="14">
        <v>105</v>
      </c>
    </row>
    <row r="2377" spans="1:29" ht="15" x14ac:dyDescent="0.25">
      <c r="A2377" t="s">
        <v>143</v>
      </c>
      <c r="B2377" s="137" t="s">
        <v>213</v>
      </c>
      <c r="C2377" s="155">
        <v>41571</v>
      </c>
      <c r="D2377" s="155">
        <v>41807</v>
      </c>
      <c r="E2377">
        <v>2014</v>
      </c>
      <c r="F2377">
        <v>2</v>
      </c>
      <c r="G2377">
        <v>8</v>
      </c>
      <c r="H2377" s="194">
        <v>27.275854209999999</v>
      </c>
      <c r="J2377" s="14" t="s">
        <v>17</v>
      </c>
      <c r="K2377" s="14" t="s">
        <v>17</v>
      </c>
      <c r="M2377" s="14" t="s">
        <v>17</v>
      </c>
      <c r="T2377" s="198">
        <v>0.20094499999999998</v>
      </c>
      <c r="U2377" s="14">
        <v>63</v>
      </c>
      <c r="X2377" s="195">
        <v>0.270455</v>
      </c>
      <c r="Y2377" s="14">
        <v>76</v>
      </c>
      <c r="Z2377" s="201">
        <v>0.36392999999999998</v>
      </c>
      <c r="AA2377" s="14">
        <v>94</v>
      </c>
      <c r="AB2377" s="202">
        <v>0.36531999999999998</v>
      </c>
      <c r="AC2377" s="14">
        <v>105</v>
      </c>
    </row>
    <row r="2378" spans="1:29" ht="15" x14ac:dyDescent="0.25">
      <c r="A2378" t="s">
        <v>143</v>
      </c>
      <c r="B2378" s="137" t="s">
        <v>213</v>
      </c>
      <c r="C2378" s="155">
        <v>41571</v>
      </c>
      <c r="D2378" s="155">
        <v>41807</v>
      </c>
      <c r="E2378">
        <v>2014</v>
      </c>
      <c r="F2378">
        <v>2</v>
      </c>
      <c r="G2378">
        <v>9</v>
      </c>
      <c r="H2378" s="194">
        <v>28.271501780000001</v>
      </c>
      <c r="J2378" s="14" t="s">
        <v>17</v>
      </c>
      <c r="K2378" s="14" t="s">
        <v>17</v>
      </c>
      <c r="M2378" s="14" t="s">
        <v>17</v>
      </c>
      <c r="T2378" s="198">
        <v>0.18993749999999998</v>
      </c>
      <c r="U2378" s="14">
        <v>63</v>
      </c>
      <c r="X2378" s="195">
        <v>0.24879500000000002</v>
      </c>
      <c r="Y2378" s="14">
        <v>76</v>
      </c>
      <c r="Z2378" s="201">
        <v>0.42137999999999998</v>
      </c>
      <c r="AA2378" s="14">
        <v>94</v>
      </c>
      <c r="AB2378" s="202">
        <v>0.47695500000000002</v>
      </c>
      <c r="AC2378" s="14">
        <v>105</v>
      </c>
    </row>
    <row r="2379" spans="1:29" ht="15" x14ac:dyDescent="0.25">
      <c r="A2379" t="s">
        <v>143</v>
      </c>
      <c r="B2379" s="137" t="s">
        <v>213</v>
      </c>
      <c r="C2379" s="155">
        <v>41571</v>
      </c>
      <c r="D2379" s="155">
        <v>41807</v>
      </c>
      <c r="E2379">
        <v>2014</v>
      </c>
      <c r="F2379">
        <v>2</v>
      </c>
      <c r="G2379">
        <v>10</v>
      </c>
      <c r="H2379" s="194">
        <v>30.565298080000002</v>
      </c>
      <c r="J2379" s="14" t="s">
        <v>17</v>
      </c>
      <c r="K2379" s="14" t="s">
        <v>17</v>
      </c>
      <c r="M2379" s="14" t="s">
        <v>17</v>
      </c>
      <c r="T2379" s="198">
        <v>0.201235</v>
      </c>
      <c r="U2379" s="14">
        <v>63</v>
      </c>
      <c r="X2379" s="195">
        <v>0.28009499999999998</v>
      </c>
      <c r="Y2379" s="14">
        <v>76</v>
      </c>
      <c r="Z2379" s="201">
        <v>0.48302</v>
      </c>
      <c r="AA2379" s="14">
        <v>94</v>
      </c>
      <c r="AB2379" s="202">
        <v>0.51593</v>
      </c>
      <c r="AC2379" s="14">
        <v>105</v>
      </c>
    </row>
    <row r="2380" spans="1:29" ht="15" x14ac:dyDescent="0.25">
      <c r="A2380" t="s">
        <v>143</v>
      </c>
      <c r="B2380" s="137" t="s">
        <v>213</v>
      </c>
      <c r="C2380" s="155">
        <v>41571</v>
      </c>
      <c r="D2380" s="155">
        <v>41807</v>
      </c>
      <c r="E2380">
        <v>2014</v>
      </c>
      <c r="F2380">
        <v>2</v>
      </c>
      <c r="G2380">
        <v>11</v>
      </c>
      <c r="H2380" s="194">
        <v>32.071573559999997</v>
      </c>
      <c r="J2380" s="14" t="s">
        <v>17</v>
      </c>
      <c r="K2380" s="14" t="s">
        <v>17</v>
      </c>
      <c r="M2380" s="14" t="s">
        <v>17</v>
      </c>
      <c r="T2380" s="198">
        <v>0.201545</v>
      </c>
      <c r="U2380" s="14">
        <v>63</v>
      </c>
      <c r="X2380" s="195">
        <v>0.26529999999999998</v>
      </c>
      <c r="Y2380" s="14">
        <v>76</v>
      </c>
      <c r="Z2380" s="201">
        <v>0.47135000000000005</v>
      </c>
      <c r="AA2380" s="14">
        <v>94</v>
      </c>
      <c r="AB2380" s="202">
        <v>0.50607999999999997</v>
      </c>
      <c r="AC2380" s="14">
        <v>105</v>
      </c>
    </row>
    <row r="2381" spans="1:29" ht="15" x14ac:dyDescent="0.25">
      <c r="A2381" t="s">
        <v>143</v>
      </c>
      <c r="B2381" s="137" t="s">
        <v>213</v>
      </c>
      <c r="C2381" s="155">
        <v>41571</v>
      </c>
      <c r="D2381" s="155">
        <v>41807</v>
      </c>
      <c r="E2381">
        <v>2014</v>
      </c>
      <c r="F2381">
        <v>2</v>
      </c>
      <c r="G2381">
        <v>12</v>
      </c>
      <c r="H2381" s="194">
        <v>33.573000890000003</v>
      </c>
      <c r="J2381" s="14" t="s">
        <v>17</v>
      </c>
      <c r="K2381" s="14" t="s">
        <v>17</v>
      </c>
      <c r="M2381" s="14" t="s">
        <v>17</v>
      </c>
      <c r="T2381" s="198">
        <v>0.176015</v>
      </c>
      <c r="U2381" s="14">
        <v>63</v>
      </c>
      <c r="X2381" s="195">
        <v>0.22103500000000001</v>
      </c>
      <c r="Y2381" s="14">
        <v>76</v>
      </c>
      <c r="Z2381" s="201">
        <v>0.3810925</v>
      </c>
      <c r="AA2381" s="14">
        <v>94</v>
      </c>
      <c r="AB2381" s="202">
        <v>0.49598500000000001</v>
      </c>
      <c r="AC2381" s="14">
        <v>105</v>
      </c>
    </row>
    <row r="2382" spans="1:29" ht="15" x14ac:dyDescent="0.25">
      <c r="A2382" t="s">
        <v>143</v>
      </c>
      <c r="B2382" s="137" t="s">
        <v>213</v>
      </c>
      <c r="C2382" s="155">
        <v>41571</v>
      </c>
      <c r="D2382" s="155">
        <v>41807</v>
      </c>
      <c r="E2382">
        <v>2014</v>
      </c>
      <c r="F2382">
        <v>2</v>
      </c>
      <c r="G2382">
        <v>13</v>
      </c>
      <c r="H2382" s="194">
        <v>27.031796740000001</v>
      </c>
      <c r="J2382" s="14" t="s">
        <v>17</v>
      </c>
      <c r="K2382" s="14" t="s">
        <v>17</v>
      </c>
      <c r="M2382" s="14" t="s">
        <v>17</v>
      </c>
      <c r="T2382" s="198">
        <v>0.17615</v>
      </c>
      <c r="U2382" s="14">
        <v>63</v>
      </c>
      <c r="X2382" s="195">
        <v>0.21629999999999999</v>
      </c>
      <c r="Y2382" s="14">
        <v>76</v>
      </c>
      <c r="Z2382" s="201">
        <v>0.30432999999999999</v>
      </c>
      <c r="AA2382" s="14">
        <v>94</v>
      </c>
      <c r="AB2382" s="202">
        <v>0.46055499999999999</v>
      </c>
      <c r="AC2382" s="14">
        <v>105</v>
      </c>
    </row>
    <row r="2383" spans="1:29" ht="15" x14ac:dyDescent="0.25">
      <c r="A2383" t="s">
        <v>143</v>
      </c>
      <c r="B2383" s="137" t="s">
        <v>213</v>
      </c>
      <c r="C2383" s="155">
        <v>41571</v>
      </c>
      <c r="D2383" s="155">
        <v>41807</v>
      </c>
      <c r="E2383">
        <v>2014</v>
      </c>
      <c r="F2383">
        <v>2</v>
      </c>
      <c r="G2383">
        <v>14</v>
      </c>
      <c r="H2383" s="194">
        <v>30.261226239999999</v>
      </c>
      <c r="J2383" s="14" t="s">
        <v>17</v>
      </c>
      <c r="K2383" s="14" t="s">
        <v>17</v>
      </c>
      <c r="M2383" s="14" t="s">
        <v>17</v>
      </c>
      <c r="T2383" s="198">
        <v>0.18138499999999999</v>
      </c>
      <c r="U2383" s="14">
        <v>63</v>
      </c>
      <c r="X2383" s="195">
        <v>0.22678500000000001</v>
      </c>
      <c r="Y2383" s="14">
        <v>76</v>
      </c>
      <c r="Z2383" s="201">
        <v>0.34997500000000004</v>
      </c>
      <c r="AA2383" s="14">
        <v>94</v>
      </c>
      <c r="AB2383" s="202">
        <v>0.42674500000000004</v>
      </c>
      <c r="AC2383" s="14">
        <v>105</v>
      </c>
    </row>
    <row r="2384" spans="1:29" ht="15" x14ac:dyDescent="0.25">
      <c r="A2384" t="s">
        <v>143</v>
      </c>
      <c r="B2384" s="137" t="s">
        <v>213</v>
      </c>
      <c r="C2384" s="155">
        <v>41571</v>
      </c>
      <c r="D2384" s="155">
        <v>41807</v>
      </c>
      <c r="E2384">
        <v>2014</v>
      </c>
      <c r="F2384">
        <v>3</v>
      </c>
      <c r="G2384">
        <v>1</v>
      </c>
      <c r="H2384" s="194">
        <v>28.894101920000001</v>
      </c>
      <c r="J2384" s="14" t="s">
        <v>17</v>
      </c>
      <c r="K2384" s="14" t="s">
        <v>17</v>
      </c>
      <c r="M2384" s="14" t="s">
        <v>17</v>
      </c>
      <c r="T2384" s="198">
        <v>0.25656999999999996</v>
      </c>
      <c r="U2384" s="14">
        <v>63</v>
      </c>
      <c r="X2384" s="195">
        <v>0.34411999999999998</v>
      </c>
      <c r="Y2384" s="14">
        <v>76</v>
      </c>
      <c r="Z2384" s="201">
        <v>0.37653499999999995</v>
      </c>
      <c r="AA2384" s="14">
        <v>94</v>
      </c>
      <c r="AB2384" s="202">
        <v>0.33125499999999997</v>
      </c>
      <c r="AC2384" s="14">
        <v>105</v>
      </c>
    </row>
    <row r="2385" spans="1:29" ht="15" x14ac:dyDescent="0.25">
      <c r="A2385" t="s">
        <v>143</v>
      </c>
      <c r="B2385" s="137" t="s">
        <v>213</v>
      </c>
      <c r="C2385" s="155">
        <v>41571</v>
      </c>
      <c r="D2385" s="155">
        <v>41807</v>
      </c>
      <c r="E2385">
        <v>2014</v>
      </c>
      <c r="F2385">
        <v>3</v>
      </c>
      <c r="G2385">
        <v>2</v>
      </c>
      <c r="H2385" s="194">
        <v>33.014103059999997</v>
      </c>
      <c r="J2385" s="14" t="s">
        <v>17</v>
      </c>
      <c r="K2385" s="14" t="s">
        <v>17</v>
      </c>
      <c r="M2385" s="14" t="s">
        <v>17</v>
      </c>
      <c r="T2385" s="198">
        <v>0.23578500000000002</v>
      </c>
      <c r="U2385" s="14">
        <v>63</v>
      </c>
      <c r="X2385" s="195">
        <v>0.339725</v>
      </c>
      <c r="Y2385" s="14">
        <v>76</v>
      </c>
      <c r="Z2385" s="201">
        <v>0.44703500000000002</v>
      </c>
      <c r="AA2385" s="14">
        <v>94</v>
      </c>
      <c r="AB2385" s="202">
        <v>0.41903500000000005</v>
      </c>
      <c r="AC2385" s="14">
        <v>105</v>
      </c>
    </row>
    <row r="2386" spans="1:29" ht="15" x14ac:dyDescent="0.25">
      <c r="A2386" t="s">
        <v>143</v>
      </c>
      <c r="B2386" s="137" t="s">
        <v>213</v>
      </c>
      <c r="C2386" s="155">
        <v>41571</v>
      </c>
      <c r="D2386" s="155">
        <v>41807</v>
      </c>
      <c r="E2386">
        <v>2014</v>
      </c>
      <c r="F2386">
        <v>3</v>
      </c>
      <c r="G2386">
        <v>3</v>
      </c>
      <c r="H2386" s="194">
        <v>29.154266119999999</v>
      </c>
      <c r="J2386" s="14" t="s">
        <v>17</v>
      </c>
      <c r="K2386" s="14" t="s">
        <v>17</v>
      </c>
      <c r="M2386" s="14" t="s">
        <v>17</v>
      </c>
      <c r="T2386" s="198">
        <v>0.22517000000000001</v>
      </c>
      <c r="U2386" s="14">
        <v>63</v>
      </c>
      <c r="X2386" s="195">
        <v>0.30420000000000003</v>
      </c>
      <c r="Y2386" s="14">
        <v>76</v>
      </c>
      <c r="Z2386" s="201">
        <v>0.44533999999999996</v>
      </c>
      <c r="AA2386" s="14">
        <v>94</v>
      </c>
      <c r="AB2386" s="202">
        <v>0.42383500000000002</v>
      </c>
      <c r="AC2386" s="14">
        <v>105</v>
      </c>
    </row>
    <row r="2387" spans="1:29" ht="15" x14ac:dyDescent="0.25">
      <c r="A2387" t="s">
        <v>143</v>
      </c>
      <c r="B2387" s="137" t="s">
        <v>213</v>
      </c>
      <c r="C2387" s="155">
        <v>41571</v>
      </c>
      <c r="D2387" s="155">
        <v>41807</v>
      </c>
      <c r="E2387">
        <v>2014</v>
      </c>
      <c r="F2387">
        <v>3</v>
      </c>
      <c r="G2387">
        <v>4</v>
      </c>
      <c r="H2387" s="194">
        <v>28.678526000000002</v>
      </c>
      <c r="J2387" s="14" t="s">
        <v>17</v>
      </c>
      <c r="K2387" s="14" t="s">
        <v>17</v>
      </c>
      <c r="M2387" s="14" t="s">
        <v>17</v>
      </c>
      <c r="T2387" s="198">
        <v>0.209065</v>
      </c>
      <c r="U2387" s="14">
        <v>63</v>
      </c>
      <c r="X2387" s="195">
        <v>0.30840000000000001</v>
      </c>
      <c r="Y2387" s="14">
        <v>76</v>
      </c>
      <c r="Z2387" s="201">
        <v>0.51696500000000001</v>
      </c>
      <c r="AA2387" s="14">
        <v>94</v>
      </c>
      <c r="AB2387" s="202">
        <v>0.56389500000000004</v>
      </c>
      <c r="AC2387" s="14">
        <v>105</v>
      </c>
    </row>
    <row r="2388" spans="1:29" ht="15" x14ac:dyDescent="0.25">
      <c r="A2388" t="s">
        <v>143</v>
      </c>
      <c r="B2388" s="137" t="s">
        <v>213</v>
      </c>
      <c r="C2388" s="155">
        <v>41571</v>
      </c>
      <c r="D2388" s="155">
        <v>41807</v>
      </c>
      <c r="E2388">
        <v>2014</v>
      </c>
      <c r="F2388">
        <v>3</v>
      </c>
      <c r="G2388">
        <v>5</v>
      </c>
      <c r="H2388" s="194">
        <v>25.249819970000001</v>
      </c>
      <c r="J2388" s="14" t="s">
        <v>17</v>
      </c>
      <c r="K2388" s="14" t="s">
        <v>17</v>
      </c>
      <c r="M2388" s="14" t="s">
        <v>17</v>
      </c>
      <c r="T2388" s="198">
        <v>0.20636499999999999</v>
      </c>
      <c r="U2388" s="14">
        <v>63</v>
      </c>
      <c r="X2388" s="195">
        <v>0.278165</v>
      </c>
      <c r="Y2388" s="14">
        <v>76</v>
      </c>
      <c r="Z2388" s="201">
        <v>0.492975</v>
      </c>
      <c r="AA2388" s="14">
        <v>94</v>
      </c>
      <c r="AB2388" s="202">
        <v>0.51854</v>
      </c>
      <c r="AC2388" s="14">
        <v>105</v>
      </c>
    </row>
    <row r="2389" spans="1:29" ht="15" x14ac:dyDescent="0.25">
      <c r="A2389" t="s">
        <v>143</v>
      </c>
      <c r="B2389" s="137" t="s">
        <v>213</v>
      </c>
      <c r="C2389" s="155">
        <v>41571</v>
      </c>
      <c r="D2389" s="155">
        <v>41807</v>
      </c>
      <c r="E2389">
        <v>2014</v>
      </c>
      <c r="F2389">
        <v>3</v>
      </c>
      <c r="G2389">
        <v>6</v>
      </c>
      <c r="H2389" s="194">
        <v>29.545876799999998</v>
      </c>
      <c r="J2389" s="14" t="s">
        <v>17</v>
      </c>
      <c r="K2389" s="14" t="s">
        <v>17</v>
      </c>
      <c r="M2389" s="14" t="s">
        <v>17</v>
      </c>
      <c r="T2389" s="198">
        <v>0.19874</v>
      </c>
      <c r="U2389" s="14">
        <v>63</v>
      </c>
      <c r="X2389" s="195">
        <v>0.26363999999999999</v>
      </c>
      <c r="Y2389" s="14">
        <v>76</v>
      </c>
      <c r="Z2389" s="201">
        <v>0.44159000000000004</v>
      </c>
      <c r="AA2389" s="14">
        <v>94</v>
      </c>
      <c r="AB2389" s="202">
        <v>0.52340500000000001</v>
      </c>
      <c r="AC2389" s="14">
        <v>105</v>
      </c>
    </row>
    <row r="2390" spans="1:29" ht="15" x14ac:dyDescent="0.25">
      <c r="A2390" t="s">
        <v>143</v>
      </c>
      <c r="B2390" s="137" t="s">
        <v>213</v>
      </c>
      <c r="C2390" s="155">
        <v>41571</v>
      </c>
      <c r="D2390" s="155">
        <v>41807</v>
      </c>
      <c r="E2390">
        <v>2014</v>
      </c>
      <c r="F2390">
        <v>3</v>
      </c>
      <c r="G2390">
        <v>7</v>
      </c>
      <c r="H2390" s="194">
        <v>32.210823150000003</v>
      </c>
      <c r="J2390" s="14" t="s">
        <v>17</v>
      </c>
      <c r="K2390" s="14" t="s">
        <v>17</v>
      </c>
      <c r="M2390" s="14" t="s">
        <v>17</v>
      </c>
      <c r="T2390" s="198">
        <v>0.18698000000000001</v>
      </c>
      <c r="U2390" s="14">
        <v>63</v>
      </c>
      <c r="X2390" s="195">
        <v>0.231625</v>
      </c>
      <c r="Y2390" s="14">
        <v>76</v>
      </c>
      <c r="Z2390" s="201">
        <v>0.38053500000000001</v>
      </c>
      <c r="AA2390" s="14">
        <v>94</v>
      </c>
      <c r="AB2390" s="202">
        <v>0.49732500000000002</v>
      </c>
      <c r="AC2390" s="14">
        <v>105</v>
      </c>
    </row>
    <row r="2391" spans="1:29" ht="15" x14ac:dyDescent="0.25">
      <c r="A2391" t="s">
        <v>143</v>
      </c>
      <c r="B2391" s="137" t="s">
        <v>213</v>
      </c>
      <c r="C2391" s="155">
        <v>41571</v>
      </c>
      <c r="D2391" s="155">
        <v>41807</v>
      </c>
      <c r="E2391">
        <v>2014</v>
      </c>
      <c r="F2391">
        <v>3</v>
      </c>
      <c r="G2391">
        <v>8</v>
      </c>
      <c r="H2391" s="194">
        <v>30.41174908</v>
      </c>
      <c r="J2391" s="14" t="s">
        <v>17</v>
      </c>
      <c r="K2391" s="14" t="s">
        <v>17</v>
      </c>
      <c r="M2391" s="14" t="s">
        <v>17</v>
      </c>
      <c r="T2391" s="198">
        <v>0.18932499999999999</v>
      </c>
      <c r="U2391" s="14">
        <v>63</v>
      </c>
      <c r="X2391" s="195">
        <v>0.23985499999999998</v>
      </c>
      <c r="Y2391" s="14">
        <v>76</v>
      </c>
      <c r="Z2391" s="201">
        <v>0.338945</v>
      </c>
      <c r="AA2391" s="14">
        <v>94</v>
      </c>
      <c r="AB2391" s="202">
        <v>0.39746000000000004</v>
      </c>
      <c r="AC2391" s="14">
        <v>105</v>
      </c>
    </row>
    <row r="2392" spans="1:29" ht="15" x14ac:dyDescent="0.25">
      <c r="A2392" t="s">
        <v>143</v>
      </c>
      <c r="B2392" s="137" t="s">
        <v>213</v>
      </c>
      <c r="C2392" s="155">
        <v>41571</v>
      </c>
      <c r="D2392" s="155">
        <v>41807</v>
      </c>
      <c r="E2392">
        <v>2014</v>
      </c>
      <c r="F2392">
        <v>3</v>
      </c>
      <c r="G2392">
        <v>9</v>
      </c>
      <c r="H2392" s="194">
        <v>29.10433128</v>
      </c>
      <c r="J2392" s="14" t="s">
        <v>17</v>
      </c>
      <c r="K2392" s="14" t="s">
        <v>17</v>
      </c>
      <c r="M2392" s="14" t="s">
        <v>17</v>
      </c>
      <c r="T2392" s="198">
        <v>0.20188291666666669</v>
      </c>
      <c r="U2392" s="14">
        <v>63</v>
      </c>
      <c r="X2392" s="195">
        <v>0.27484999999999998</v>
      </c>
      <c r="Y2392" s="14">
        <v>76</v>
      </c>
      <c r="Z2392" s="201">
        <v>0.49706499999999998</v>
      </c>
      <c r="AA2392" s="14">
        <v>94</v>
      </c>
      <c r="AB2392" s="202">
        <v>0.53023500000000001</v>
      </c>
      <c r="AC2392" s="14">
        <v>105</v>
      </c>
    </row>
    <row r="2393" spans="1:29" ht="15" x14ac:dyDescent="0.25">
      <c r="A2393" t="s">
        <v>143</v>
      </c>
      <c r="B2393" s="137" t="s">
        <v>213</v>
      </c>
      <c r="C2393" s="155">
        <v>41571</v>
      </c>
      <c r="D2393" s="155">
        <v>41807</v>
      </c>
      <c r="E2393">
        <v>2014</v>
      </c>
      <c r="F2393">
        <v>3</v>
      </c>
      <c r="G2393">
        <v>10</v>
      </c>
      <c r="H2393" s="194">
        <v>30.666265129999999</v>
      </c>
      <c r="J2393" s="14" t="s">
        <v>17</v>
      </c>
      <c r="K2393" s="14" t="s">
        <v>17</v>
      </c>
      <c r="M2393" s="14" t="s">
        <v>17</v>
      </c>
      <c r="T2393" s="198">
        <v>0.18920999999999999</v>
      </c>
      <c r="U2393" s="14">
        <v>63</v>
      </c>
      <c r="X2393" s="195">
        <v>0.25592999999999999</v>
      </c>
      <c r="Y2393" s="14">
        <v>76</v>
      </c>
      <c r="Z2393" s="201">
        <v>0.47863</v>
      </c>
      <c r="AA2393" s="14">
        <v>94</v>
      </c>
      <c r="AB2393" s="202">
        <v>0.53597500000000009</v>
      </c>
      <c r="AC2393" s="14">
        <v>105</v>
      </c>
    </row>
    <row r="2394" spans="1:29" ht="15" x14ac:dyDescent="0.25">
      <c r="A2394" t="s">
        <v>143</v>
      </c>
      <c r="B2394" s="137" t="s">
        <v>213</v>
      </c>
      <c r="C2394" s="155">
        <v>41571</v>
      </c>
      <c r="D2394" s="155">
        <v>41807</v>
      </c>
      <c r="E2394">
        <v>2014</v>
      </c>
      <c r="F2394">
        <v>3</v>
      </c>
      <c r="G2394">
        <v>11</v>
      </c>
      <c r="H2394" s="194">
        <v>32.708073120000002</v>
      </c>
      <c r="J2394" s="14" t="s">
        <v>17</v>
      </c>
      <c r="K2394" s="14" t="s">
        <v>17</v>
      </c>
      <c r="M2394" s="14" t="s">
        <v>17</v>
      </c>
      <c r="T2394" s="198">
        <v>0.18090699999999998</v>
      </c>
      <c r="U2394" s="14">
        <v>63</v>
      </c>
      <c r="X2394" s="195">
        <v>0.23147000000000001</v>
      </c>
      <c r="Y2394" s="14">
        <v>76</v>
      </c>
      <c r="Z2394" s="201">
        <v>0.39965499999999998</v>
      </c>
      <c r="AA2394" s="14">
        <v>94</v>
      </c>
      <c r="AB2394" s="202">
        <v>0.49378500000000003</v>
      </c>
      <c r="AC2394" s="14">
        <v>105</v>
      </c>
    </row>
    <row r="2395" spans="1:29" ht="15" x14ac:dyDescent="0.25">
      <c r="A2395" t="s">
        <v>143</v>
      </c>
      <c r="B2395" s="137" t="s">
        <v>213</v>
      </c>
      <c r="C2395" s="155">
        <v>41571</v>
      </c>
      <c r="D2395" s="155">
        <v>41807</v>
      </c>
      <c r="E2395">
        <v>2014</v>
      </c>
      <c r="F2395">
        <v>3</v>
      </c>
      <c r="G2395">
        <v>12</v>
      </c>
      <c r="H2395" s="194">
        <v>30.227498650000001</v>
      </c>
      <c r="J2395" s="14" t="s">
        <v>17</v>
      </c>
      <c r="K2395" s="14" t="s">
        <v>17</v>
      </c>
      <c r="M2395" s="14" t="s">
        <v>17</v>
      </c>
      <c r="T2395" s="198">
        <v>0.188585</v>
      </c>
      <c r="U2395" s="14">
        <v>63</v>
      </c>
      <c r="X2395" s="195">
        <v>0.26161000000000001</v>
      </c>
      <c r="Y2395" s="14">
        <v>76</v>
      </c>
      <c r="Z2395" s="201">
        <v>0.48121000000000003</v>
      </c>
      <c r="AA2395" s="14">
        <v>94</v>
      </c>
      <c r="AB2395" s="202">
        <v>0.55495000000000005</v>
      </c>
      <c r="AC2395" s="14">
        <v>105</v>
      </c>
    </row>
    <row r="2396" spans="1:29" ht="15" x14ac:dyDescent="0.25">
      <c r="A2396" t="s">
        <v>143</v>
      </c>
      <c r="B2396" s="137" t="s">
        <v>213</v>
      </c>
      <c r="C2396" s="155">
        <v>41571</v>
      </c>
      <c r="D2396" s="155">
        <v>41807</v>
      </c>
      <c r="E2396">
        <v>2014</v>
      </c>
      <c r="F2396">
        <v>3</v>
      </c>
      <c r="G2396">
        <v>13</v>
      </c>
      <c r="H2396" s="194">
        <v>25.30655896</v>
      </c>
      <c r="J2396" s="14" t="s">
        <v>17</v>
      </c>
      <c r="K2396" s="14" t="s">
        <v>17</v>
      </c>
      <c r="M2396" s="14" t="s">
        <v>17</v>
      </c>
      <c r="T2396" s="198">
        <v>0.187</v>
      </c>
      <c r="U2396" s="14">
        <v>63</v>
      </c>
      <c r="X2396" s="195">
        <v>0.23952499999999999</v>
      </c>
      <c r="Y2396" s="14">
        <v>76</v>
      </c>
      <c r="Z2396" s="201">
        <v>0.42961499999999997</v>
      </c>
      <c r="AA2396" s="14">
        <v>94</v>
      </c>
      <c r="AB2396" s="202">
        <v>0.57372000000000001</v>
      </c>
      <c r="AC2396" s="14">
        <v>105</v>
      </c>
    </row>
    <row r="2397" spans="1:29" ht="15" x14ac:dyDescent="0.25">
      <c r="A2397" t="s">
        <v>143</v>
      </c>
      <c r="B2397" s="137" t="s">
        <v>213</v>
      </c>
      <c r="C2397" s="155">
        <v>41571</v>
      </c>
      <c r="D2397" s="155">
        <v>41807</v>
      </c>
      <c r="E2397">
        <v>2014</v>
      </c>
      <c r="F2397">
        <v>3</v>
      </c>
      <c r="G2397">
        <v>14</v>
      </c>
      <c r="H2397" s="194">
        <v>32.617319629999997</v>
      </c>
      <c r="J2397" s="14" t="s">
        <v>17</v>
      </c>
      <c r="K2397" s="14" t="s">
        <v>17</v>
      </c>
      <c r="M2397" s="14" t="s">
        <v>17</v>
      </c>
      <c r="T2397" s="198">
        <v>0.220605</v>
      </c>
      <c r="U2397" s="14">
        <v>63</v>
      </c>
      <c r="X2397" s="195">
        <v>0.313975</v>
      </c>
      <c r="Y2397" s="14">
        <v>76</v>
      </c>
      <c r="Z2397" s="201">
        <v>0.53224499999999997</v>
      </c>
      <c r="AA2397" s="14">
        <v>94</v>
      </c>
      <c r="AB2397" s="202">
        <v>0.53820500000000004</v>
      </c>
      <c r="AC2397" s="14">
        <v>105</v>
      </c>
    </row>
    <row r="2398" spans="1:29" ht="15" x14ac:dyDescent="0.25">
      <c r="A2398" t="s">
        <v>143</v>
      </c>
      <c r="B2398" s="137" t="s">
        <v>213</v>
      </c>
      <c r="C2398" s="155">
        <v>41571</v>
      </c>
      <c r="D2398" s="155">
        <v>41807</v>
      </c>
      <c r="E2398">
        <v>2014</v>
      </c>
      <c r="F2398">
        <v>4</v>
      </c>
      <c r="G2398">
        <v>1</v>
      </c>
      <c r="H2398" s="194">
        <v>33.790413460000003</v>
      </c>
      <c r="J2398" s="14" t="s">
        <v>17</v>
      </c>
      <c r="K2398" s="14" t="s">
        <v>17</v>
      </c>
      <c r="M2398" s="14" t="s">
        <v>17</v>
      </c>
      <c r="T2398" s="198">
        <v>0.26143222222222218</v>
      </c>
      <c r="U2398" s="14">
        <v>63</v>
      </c>
      <c r="X2398" s="195">
        <v>0.34985500000000003</v>
      </c>
      <c r="Y2398" s="14">
        <v>76</v>
      </c>
      <c r="Z2398" s="201">
        <v>0.42316500000000001</v>
      </c>
      <c r="AA2398" s="14">
        <v>94</v>
      </c>
      <c r="AB2398" s="202">
        <v>0.374865</v>
      </c>
      <c r="AC2398" s="14">
        <v>105</v>
      </c>
    </row>
    <row r="2399" spans="1:29" ht="15" x14ac:dyDescent="0.25">
      <c r="A2399" t="s">
        <v>143</v>
      </c>
      <c r="B2399" s="137" t="s">
        <v>213</v>
      </c>
      <c r="C2399" s="155">
        <v>41571</v>
      </c>
      <c r="D2399" s="155">
        <v>41807</v>
      </c>
      <c r="E2399">
        <v>2014</v>
      </c>
      <c r="F2399">
        <v>4</v>
      </c>
      <c r="G2399">
        <v>2</v>
      </c>
      <c r="H2399" s="194">
        <v>31.1985055</v>
      </c>
      <c r="J2399" s="14" t="s">
        <v>17</v>
      </c>
      <c r="K2399" s="14" t="s">
        <v>17</v>
      </c>
      <c r="M2399" s="14" t="s">
        <v>17</v>
      </c>
      <c r="T2399" s="198">
        <v>0.230075</v>
      </c>
      <c r="U2399" s="14">
        <v>63</v>
      </c>
      <c r="X2399" s="195">
        <v>0.32515499999999997</v>
      </c>
      <c r="Y2399" s="14">
        <v>76</v>
      </c>
      <c r="Z2399" s="201">
        <v>0.421765</v>
      </c>
      <c r="AA2399" s="14">
        <v>94</v>
      </c>
      <c r="AB2399" s="202">
        <v>0.36782999999999999</v>
      </c>
      <c r="AC2399" s="14">
        <v>105</v>
      </c>
    </row>
    <row r="2400" spans="1:29" ht="15" x14ac:dyDescent="0.25">
      <c r="A2400" t="s">
        <v>143</v>
      </c>
      <c r="B2400" s="137" t="s">
        <v>213</v>
      </c>
      <c r="C2400" s="155">
        <v>41571</v>
      </c>
      <c r="D2400" s="155">
        <v>41807</v>
      </c>
      <c r="E2400">
        <v>2014</v>
      </c>
      <c r="F2400">
        <v>4</v>
      </c>
      <c r="G2400">
        <v>3</v>
      </c>
      <c r="H2400" s="194">
        <v>29.793548909999998</v>
      </c>
      <c r="J2400" s="14" t="s">
        <v>17</v>
      </c>
      <c r="K2400" s="14" t="s">
        <v>17</v>
      </c>
      <c r="M2400" s="14" t="s">
        <v>17</v>
      </c>
      <c r="T2400" s="198">
        <v>0.25365499999999996</v>
      </c>
      <c r="U2400" s="14">
        <v>63</v>
      </c>
      <c r="X2400" s="195">
        <v>0.332675</v>
      </c>
      <c r="Y2400" s="14">
        <v>76</v>
      </c>
      <c r="Z2400" s="201">
        <v>0.40007499999999996</v>
      </c>
      <c r="AA2400" s="14">
        <v>94</v>
      </c>
      <c r="AB2400" s="202">
        <v>0.34042499999999998</v>
      </c>
      <c r="AC2400" s="14">
        <v>105</v>
      </c>
    </row>
    <row r="2401" spans="1:29" ht="15" x14ac:dyDescent="0.25">
      <c r="A2401" t="s">
        <v>143</v>
      </c>
      <c r="B2401" s="137" t="s">
        <v>213</v>
      </c>
      <c r="C2401" s="155">
        <v>41571</v>
      </c>
      <c r="D2401" s="155">
        <v>41807</v>
      </c>
      <c r="E2401">
        <v>2014</v>
      </c>
      <c r="F2401">
        <v>4</v>
      </c>
      <c r="G2401">
        <v>4</v>
      </c>
      <c r="H2401" s="194">
        <v>25.933383169999999</v>
      </c>
      <c r="J2401" s="14" t="s">
        <v>17</v>
      </c>
      <c r="K2401" s="14" t="s">
        <v>17</v>
      </c>
      <c r="M2401" s="14" t="s">
        <v>17</v>
      </c>
      <c r="T2401" s="198">
        <v>0.22478500000000001</v>
      </c>
      <c r="U2401" s="14">
        <v>63</v>
      </c>
      <c r="X2401" s="195">
        <v>0.29947500000000005</v>
      </c>
      <c r="Y2401" s="14">
        <v>76</v>
      </c>
      <c r="Z2401" s="201">
        <v>0.45879000000000003</v>
      </c>
      <c r="AA2401" s="14">
        <v>94</v>
      </c>
      <c r="AB2401" s="202">
        <v>0.45464499999999997</v>
      </c>
      <c r="AC2401" s="14">
        <v>105</v>
      </c>
    </row>
    <row r="2402" spans="1:29" ht="15" x14ac:dyDescent="0.25">
      <c r="A2402" t="s">
        <v>143</v>
      </c>
      <c r="B2402" s="137" t="s">
        <v>213</v>
      </c>
      <c r="C2402" s="155">
        <v>41571</v>
      </c>
      <c r="D2402" s="155">
        <v>41807</v>
      </c>
      <c r="E2402">
        <v>2014</v>
      </c>
      <c r="F2402">
        <v>4</v>
      </c>
      <c r="G2402">
        <v>5</v>
      </c>
      <c r="H2402" s="194">
        <v>26.859852020000002</v>
      </c>
      <c r="J2402" s="14" t="s">
        <v>17</v>
      </c>
      <c r="K2402" s="14" t="s">
        <v>17</v>
      </c>
      <c r="M2402" s="14" t="s">
        <v>17</v>
      </c>
      <c r="T2402" s="198">
        <v>0.23981</v>
      </c>
      <c r="U2402" s="14">
        <v>63</v>
      </c>
      <c r="X2402" s="195">
        <v>0.31254499999999996</v>
      </c>
      <c r="Y2402" s="14">
        <v>76</v>
      </c>
      <c r="Z2402" s="201">
        <v>0.52232499999999993</v>
      </c>
      <c r="AA2402" s="14">
        <v>94</v>
      </c>
      <c r="AB2402" s="202">
        <v>0.51703999999999994</v>
      </c>
      <c r="AC2402" s="14">
        <v>105</v>
      </c>
    </row>
    <row r="2403" spans="1:29" ht="15" x14ac:dyDescent="0.25">
      <c r="A2403" t="s">
        <v>143</v>
      </c>
      <c r="B2403" s="137" t="s">
        <v>213</v>
      </c>
      <c r="C2403" s="155">
        <v>41571</v>
      </c>
      <c r="D2403" s="155">
        <v>41807</v>
      </c>
      <c r="E2403">
        <v>2014</v>
      </c>
      <c r="F2403">
        <v>4</v>
      </c>
      <c r="G2403">
        <v>6</v>
      </c>
      <c r="H2403" s="194">
        <v>26.83322806</v>
      </c>
      <c r="J2403" s="14" t="s">
        <v>17</v>
      </c>
      <c r="K2403" s="14" t="s">
        <v>17</v>
      </c>
      <c r="M2403" s="14" t="s">
        <v>17</v>
      </c>
      <c r="T2403" s="198">
        <v>0.20158500000000001</v>
      </c>
      <c r="U2403" s="14">
        <v>63</v>
      </c>
      <c r="X2403" s="195">
        <v>0.263345</v>
      </c>
      <c r="Y2403" s="14">
        <v>76</v>
      </c>
      <c r="Z2403" s="201">
        <v>0.53023500000000001</v>
      </c>
      <c r="AA2403" s="14">
        <v>94</v>
      </c>
      <c r="AB2403" s="202">
        <v>0.58243500000000004</v>
      </c>
      <c r="AC2403" s="14">
        <v>105</v>
      </c>
    </row>
    <row r="2404" spans="1:29" ht="15" x14ac:dyDescent="0.25">
      <c r="A2404" t="s">
        <v>143</v>
      </c>
      <c r="B2404" s="137" t="s">
        <v>213</v>
      </c>
      <c r="C2404" s="155">
        <v>41571</v>
      </c>
      <c r="D2404" s="155">
        <v>41807</v>
      </c>
      <c r="E2404">
        <v>2014</v>
      </c>
      <c r="F2404">
        <v>4</v>
      </c>
      <c r="G2404">
        <v>7</v>
      </c>
      <c r="H2404" s="194">
        <v>27.173821190000002</v>
      </c>
      <c r="J2404" s="14" t="s">
        <v>17</v>
      </c>
      <c r="K2404" s="14" t="s">
        <v>17</v>
      </c>
      <c r="M2404" s="14" t="s">
        <v>17</v>
      </c>
      <c r="T2404" s="198">
        <v>0.20021</v>
      </c>
      <c r="U2404" s="14">
        <v>63</v>
      </c>
      <c r="X2404" s="195">
        <v>0.25904499999999997</v>
      </c>
      <c r="Y2404" s="14">
        <v>76</v>
      </c>
      <c r="Z2404" s="201">
        <v>0.48316000000000003</v>
      </c>
      <c r="AA2404" s="14">
        <v>94</v>
      </c>
      <c r="AB2404" s="202">
        <v>0.56087500000000001</v>
      </c>
      <c r="AC2404" s="14">
        <v>105</v>
      </c>
    </row>
    <row r="2405" spans="1:29" ht="15" x14ac:dyDescent="0.25">
      <c r="A2405" t="s">
        <v>143</v>
      </c>
      <c r="B2405" s="137" t="s">
        <v>213</v>
      </c>
      <c r="C2405" s="155">
        <v>41571</v>
      </c>
      <c r="D2405" s="155">
        <v>41807</v>
      </c>
      <c r="E2405">
        <v>2014</v>
      </c>
      <c r="F2405">
        <v>4</v>
      </c>
      <c r="G2405">
        <v>8</v>
      </c>
      <c r="H2405" s="194">
        <v>28.135466829999999</v>
      </c>
      <c r="J2405" s="14" t="s">
        <v>17</v>
      </c>
      <c r="K2405" s="14" t="s">
        <v>17</v>
      </c>
      <c r="M2405" s="14" t="s">
        <v>17</v>
      </c>
      <c r="T2405" s="198">
        <v>0.21506999999999998</v>
      </c>
      <c r="U2405" s="14">
        <v>63</v>
      </c>
      <c r="X2405" s="195">
        <v>0.30047500000000005</v>
      </c>
      <c r="Y2405" s="14">
        <v>76</v>
      </c>
      <c r="Z2405" s="201">
        <v>0.45013500000000001</v>
      </c>
      <c r="AA2405" s="14">
        <v>94</v>
      </c>
      <c r="AB2405" s="202">
        <v>0.47982999999999998</v>
      </c>
      <c r="AC2405" s="14">
        <v>105</v>
      </c>
    </row>
    <row r="2406" spans="1:29" ht="15" x14ac:dyDescent="0.25">
      <c r="A2406" t="s">
        <v>143</v>
      </c>
      <c r="B2406" s="137" t="s">
        <v>213</v>
      </c>
      <c r="C2406" s="155">
        <v>41571</v>
      </c>
      <c r="D2406" s="155">
        <v>41807</v>
      </c>
      <c r="E2406">
        <v>2014</v>
      </c>
      <c r="F2406">
        <v>4</v>
      </c>
      <c r="G2406">
        <v>9</v>
      </c>
      <c r="H2406" s="194">
        <v>31.316603369999999</v>
      </c>
      <c r="J2406" s="14" t="s">
        <v>17</v>
      </c>
      <c r="K2406" s="14" t="s">
        <v>17</v>
      </c>
      <c r="M2406" s="14" t="s">
        <v>17</v>
      </c>
      <c r="T2406" s="198">
        <v>0.21490500000000001</v>
      </c>
      <c r="U2406" s="14">
        <v>63</v>
      </c>
      <c r="X2406" s="195">
        <v>0.29066499999999995</v>
      </c>
      <c r="Y2406" s="14">
        <v>76</v>
      </c>
      <c r="Z2406" s="201">
        <v>0.49087999999999998</v>
      </c>
      <c r="AA2406" s="14">
        <v>94</v>
      </c>
      <c r="AB2406" s="202">
        <v>0.49287999999999998</v>
      </c>
      <c r="AC2406" s="14">
        <v>105</v>
      </c>
    </row>
    <row r="2407" spans="1:29" ht="15" x14ac:dyDescent="0.25">
      <c r="A2407" t="s">
        <v>143</v>
      </c>
      <c r="B2407" s="137" t="s">
        <v>213</v>
      </c>
      <c r="C2407" s="155">
        <v>41571</v>
      </c>
      <c r="D2407" s="155">
        <v>41807</v>
      </c>
      <c r="E2407">
        <v>2014</v>
      </c>
      <c r="F2407">
        <v>4</v>
      </c>
      <c r="G2407">
        <v>10</v>
      </c>
      <c r="H2407" s="194">
        <v>28.873444429999999</v>
      </c>
      <c r="J2407" s="14" t="s">
        <v>17</v>
      </c>
      <c r="K2407" s="14" t="s">
        <v>17</v>
      </c>
      <c r="M2407" s="14" t="s">
        <v>17</v>
      </c>
      <c r="T2407" s="198">
        <v>0.20538000000000001</v>
      </c>
      <c r="U2407" s="14">
        <v>63</v>
      </c>
      <c r="X2407" s="195">
        <v>0.27008500000000002</v>
      </c>
      <c r="Y2407" s="14">
        <v>76</v>
      </c>
      <c r="Z2407" s="201">
        <v>0.48355999999999999</v>
      </c>
      <c r="AA2407" s="14">
        <v>94</v>
      </c>
      <c r="AB2407" s="202">
        <v>0.52292499999999997</v>
      </c>
      <c r="AC2407" s="14">
        <v>105</v>
      </c>
    </row>
    <row r="2408" spans="1:29" ht="15" x14ac:dyDescent="0.25">
      <c r="A2408" t="s">
        <v>143</v>
      </c>
      <c r="B2408" s="137" t="s">
        <v>213</v>
      </c>
      <c r="C2408" s="155">
        <v>41571</v>
      </c>
      <c r="D2408" s="155">
        <v>41807</v>
      </c>
      <c r="E2408">
        <v>2014</v>
      </c>
      <c r="F2408">
        <v>4</v>
      </c>
      <c r="G2408">
        <v>11</v>
      </c>
      <c r="H2408" s="194">
        <v>32.634012740000003</v>
      </c>
      <c r="J2408" s="14" t="s">
        <v>17</v>
      </c>
      <c r="K2408" s="14" t="s">
        <v>17</v>
      </c>
      <c r="M2408" s="14" t="s">
        <v>17</v>
      </c>
      <c r="T2408" s="198">
        <v>0.24466666666666667</v>
      </c>
      <c r="U2408" s="14">
        <v>63</v>
      </c>
      <c r="X2408" s="195">
        <v>0.31825000000000003</v>
      </c>
      <c r="Y2408" s="14">
        <v>76</v>
      </c>
      <c r="Z2408" s="201">
        <v>0.52598500000000004</v>
      </c>
      <c r="AA2408" s="14">
        <v>94</v>
      </c>
      <c r="AB2408" s="202">
        <v>0.53202499999999997</v>
      </c>
      <c r="AC2408" s="14">
        <v>105</v>
      </c>
    </row>
    <row r="2409" spans="1:29" ht="15" x14ac:dyDescent="0.25">
      <c r="A2409" t="s">
        <v>143</v>
      </c>
      <c r="B2409" s="137" t="s">
        <v>213</v>
      </c>
      <c r="C2409" s="155">
        <v>41571</v>
      </c>
      <c r="D2409" s="155">
        <v>41807</v>
      </c>
      <c r="E2409">
        <v>2014</v>
      </c>
      <c r="F2409">
        <v>4</v>
      </c>
      <c r="G2409">
        <v>12</v>
      </c>
      <c r="H2409" s="194">
        <v>27.762850820000001</v>
      </c>
      <c r="J2409" s="14" t="s">
        <v>17</v>
      </c>
      <c r="K2409" s="14" t="s">
        <v>17</v>
      </c>
      <c r="M2409" s="14" t="s">
        <v>17</v>
      </c>
      <c r="T2409" s="198">
        <v>0.21626499999999999</v>
      </c>
      <c r="U2409" s="14">
        <v>63</v>
      </c>
      <c r="X2409" s="195">
        <v>0.28276499999999999</v>
      </c>
      <c r="Y2409" s="14">
        <v>76</v>
      </c>
      <c r="Z2409" s="201">
        <v>0.51253499999999996</v>
      </c>
      <c r="AA2409" s="14">
        <v>94</v>
      </c>
      <c r="AB2409" s="202">
        <v>0.54801999999999995</v>
      </c>
      <c r="AC2409" s="14">
        <v>105</v>
      </c>
    </row>
    <row r="2410" spans="1:29" ht="15" x14ac:dyDescent="0.25">
      <c r="A2410" t="s">
        <v>143</v>
      </c>
      <c r="B2410" s="137" t="s">
        <v>213</v>
      </c>
      <c r="C2410" s="155">
        <v>41571</v>
      </c>
      <c r="D2410" s="155">
        <v>41807</v>
      </c>
      <c r="E2410">
        <v>2014</v>
      </c>
      <c r="F2410">
        <v>4</v>
      </c>
      <c r="G2410">
        <v>13</v>
      </c>
      <c r="H2410" s="194">
        <v>24.112654750000001</v>
      </c>
      <c r="J2410" s="14" t="s">
        <v>17</v>
      </c>
      <c r="K2410" s="14" t="s">
        <v>17</v>
      </c>
      <c r="M2410" s="14" t="s">
        <v>17</v>
      </c>
      <c r="T2410" s="198">
        <v>0.19616500000000001</v>
      </c>
      <c r="U2410" s="14">
        <v>63</v>
      </c>
      <c r="X2410" s="195">
        <v>0.254915</v>
      </c>
      <c r="Y2410" s="14">
        <v>76</v>
      </c>
      <c r="Z2410" s="201">
        <v>0.48831000000000002</v>
      </c>
      <c r="AA2410" s="14">
        <v>94</v>
      </c>
      <c r="AB2410" s="202">
        <v>0.57511000000000001</v>
      </c>
      <c r="AC2410" s="14">
        <v>105</v>
      </c>
    </row>
    <row r="2411" spans="1:29" ht="15" x14ac:dyDescent="0.25">
      <c r="A2411" t="s">
        <v>143</v>
      </c>
      <c r="B2411" s="137" t="s">
        <v>213</v>
      </c>
      <c r="C2411" s="155">
        <v>41571</v>
      </c>
      <c r="D2411" s="155">
        <v>41807</v>
      </c>
      <c r="E2411">
        <v>2014</v>
      </c>
      <c r="F2411">
        <v>4</v>
      </c>
      <c r="G2411">
        <v>14</v>
      </c>
      <c r="H2411" s="194">
        <v>37.850808600000001</v>
      </c>
      <c r="J2411" s="14" t="s">
        <v>17</v>
      </c>
      <c r="K2411" s="14" t="s">
        <v>17</v>
      </c>
      <c r="M2411" s="14" t="s">
        <v>17</v>
      </c>
      <c r="T2411" s="198">
        <v>0.22005666666666668</v>
      </c>
      <c r="U2411" s="14">
        <v>63</v>
      </c>
      <c r="X2411" s="195">
        <v>0.29600499999999996</v>
      </c>
      <c r="Y2411" s="14">
        <v>76</v>
      </c>
      <c r="Z2411" s="201">
        <v>0.54102499999999998</v>
      </c>
      <c r="AA2411" s="14">
        <v>94</v>
      </c>
      <c r="AB2411" s="202">
        <v>0.56041999999999992</v>
      </c>
      <c r="AC2411" s="14">
        <v>105</v>
      </c>
    </row>
  </sheetData>
  <phoneticPr fontId="0" type="noConversion"/>
  <printOptions gridLines="1"/>
  <pageMargins left="0.5" right="0.5" top="0.5" bottom="0.5" header="0.5" footer="0.5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9"/>
  <sheetViews>
    <sheetView topLeftCell="A2298" workbookViewId="0">
      <selection activeCell="A3" sqref="A3"/>
    </sheetView>
  </sheetViews>
  <sheetFormatPr defaultRowHeight="12.75" x14ac:dyDescent="0.2"/>
  <sheetData>
    <row r="1" spans="1:7" x14ac:dyDescent="0.2">
      <c r="A1" t="s">
        <v>21</v>
      </c>
    </row>
    <row r="3" spans="1:7" x14ac:dyDescent="0.2">
      <c r="A3" t="s">
        <v>137</v>
      </c>
      <c r="B3" t="s">
        <v>124</v>
      </c>
      <c r="C3" t="s">
        <v>5</v>
      </c>
      <c r="D3" t="s">
        <v>6</v>
      </c>
      <c r="E3" t="s">
        <v>7</v>
      </c>
      <c r="F3" t="s">
        <v>8</v>
      </c>
      <c r="G3" s="137" t="s">
        <v>138</v>
      </c>
    </row>
    <row r="4" spans="1:7" x14ac:dyDescent="0.2">
      <c r="A4" t="s">
        <v>143</v>
      </c>
      <c r="B4" t="s">
        <v>184</v>
      </c>
      <c r="C4">
        <v>1971</v>
      </c>
      <c r="D4">
        <v>1</v>
      </c>
      <c r="E4">
        <v>1</v>
      </c>
      <c r="F4">
        <v>31.4</v>
      </c>
    </row>
    <row r="5" spans="1:7" x14ac:dyDescent="0.2">
      <c r="A5" t="s">
        <v>143</v>
      </c>
      <c r="B5" t="s">
        <v>184</v>
      </c>
      <c r="C5">
        <v>1971</v>
      </c>
      <c r="D5">
        <v>1</v>
      </c>
      <c r="E5">
        <v>2</v>
      </c>
      <c r="F5">
        <v>34</v>
      </c>
    </row>
    <row r="6" spans="1:7" x14ac:dyDescent="0.2">
      <c r="A6" t="s">
        <v>143</v>
      </c>
      <c r="B6" t="s">
        <v>184</v>
      </c>
      <c r="C6">
        <v>1971</v>
      </c>
      <c r="D6">
        <v>1</v>
      </c>
      <c r="E6">
        <v>3</v>
      </c>
      <c r="F6">
        <v>37.799999999999997</v>
      </c>
    </row>
    <row r="7" spans="1:7" x14ac:dyDescent="0.2">
      <c r="A7" t="s">
        <v>143</v>
      </c>
      <c r="B7" t="s">
        <v>184</v>
      </c>
      <c r="C7">
        <v>1971</v>
      </c>
      <c r="D7">
        <v>1</v>
      </c>
      <c r="E7">
        <v>4</v>
      </c>
      <c r="F7">
        <v>27.8</v>
      </c>
    </row>
    <row r="8" spans="1:7" x14ac:dyDescent="0.2">
      <c r="A8" t="s">
        <v>143</v>
      </c>
      <c r="B8" t="s">
        <v>184</v>
      </c>
      <c r="C8">
        <v>1971</v>
      </c>
      <c r="D8">
        <v>1</v>
      </c>
      <c r="E8">
        <v>5</v>
      </c>
      <c r="F8">
        <v>35.799999999999997</v>
      </c>
    </row>
    <row r="9" spans="1:7" x14ac:dyDescent="0.2">
      <c r="A9" t="s">
        <v>143</v>
      </c>
      <c r="B9" t="s">
        <v>184</v>
      </c>
      <c r="C9">
        <v>1971</v>
      </c>
      <c r="D9">
        <v>1</v>
      </c>
      <c r="E9">
        <v>6</v>
      </c>
      <c r="F9">
        <v>32.4</v>
      </c>
    </row>
    <row r="10" spans="1:7" x14ac:dyDescent="0.2">
      <c r="A10" t="s">
        <v>143</v>
      </c>
      <c r="B10" t="s">
        <v>184</v>
      </c>
      <c r="C10">
        <v>1971</v>
      </c>
      <c r="D10">
        <v>1</v>
      </c>
      <c r="E10">
        <v>7</v>
      </c>
      <c r="F10">
        <v>35.200000000000003</v>
      </c>
    </row>
    <row r="11" spans="1:7" x14ac:dyDescent="0.2">
      <c r="A11" t="s">
        <v>143</v>
      </c>
      <c r="B11" t="s">
        <v>184</v>
      </c>
      <c r="C11">
        <v>1971</v>
      </c>
      <c r="D11">
        <v>1</v>
      </c>
      <c r="E11">
        <v>8</v>
      </c>
      <c r="F11">
        <v>28.7</v>
      </c>
    </row>
    <row r="12" spans="1:7" x14ac:dyDescent="0.2">
      <c r="A12" t="s">
        <v>143</v>
      </c>
      <c r="B12" t="s">
        <v>184</v>
      </c>
      <c r="C12">
        <v>1971</v>
      </c>
      <c r="D12">
        <v>1</v>
      </c>
      <c r="E12">
        <v>9</v>
      </c>
      <c r="F12">
        <v>30.2</v>
      </c>
    </row>
    <row r="13" spans="1:7" x14ac:dyDescent="0.2">
      <c r="A13" t="s">
        <v>143</v>
      </c>
      <c r="B13" t="s">
        <v>184</v>
      </c>
      <c r="C13">
        <v>1971</v>
      </c>
      <c r="D13">
        <v>1</v>
      </c>
      <c r="E13">
        <v>10</v>
      </c>
      <c r="F13">
        <v>30.2</v>
      </c>
    </row>
    <row r="14" spans="1:7" x14ac:dyDescent="0.2">
      <c r="A14" t="s">
        <v>143</v>
      </c>
      <c r="B14" t="s">
        <v>184</v>
      </c>
      <c r="C14">
        <v>1971</v>
      </c>
      <c r="D14">
        <v>1</v>
      </c>
      <c r="E14">
        <v>11</v>
      </c>
      <c r="F14">
        <v>35.200000000000003</v>
      </c>
    </row>
    <row r="15" spans="1:7" x14ac:dyDescent="0.2">
      <c r="A15" t="s">
        <v>143</v>
      </c>
      <c r="B15" t="s">
        <v>184</v>
      </c>
      <c r="C15">
        <v>1971</v>
      </c>
      <c r="D15">
        <v>1</v>
      </c>
      <c r="E15">
        <v>12</v>
      </c>
      <c r="F15">
        <v>40.5</v>
      </c>
    </row>
    <row r="16" spans="1:7" x14ac:dyDescent="0.2">
      <c r="A16" t="s">
        <v>143</v>
      </c>
      <c r="B16" t="s">
        <v>184</v>
      </c>
      <c r="C16">
        <v>1971</v>
      </c>
      <c r="D16">
        <v>1</v>
      </c>
      <c r="E16">
        <v>13</v>
      </c>
      <c r="F16">
        <v>42.2</v>
      </c>
    </row>
    <row r="17" spans="1:6" x14ac:dyDescent="0.2">
      <c r="A17" t="s">
        <v>143</v>
      </c>
      <c r="B17" t="s">
        <v>184</v>
      </c>
      <c r="C17">
        <v>1971</v>
      </c>
      <c r="D17">
        <v>1</v>
      </c>
      <c r="E17">
        <v>14</v>
      </c>
      <c r="F17">
        <v>31.9</v>
      </c>
    </row>
    <row r="18" spans="1:6" x14ac:dyDescent="0.2">
      <c r="A18" t="s">
        <v>143</v>
      </c>
      <c r="B18" t="s">
        <v>184</v>
      </c>
      <c r="C18">
        <v>1971</v>
      </c>
      <c r="D18">
        <v>2</v>
      </c>
      <c r="E18">
        <v>1</v>
      </c>
      <c r="F18">
        <v>33.4</v>
      </c>
    </row>
    <row r="19" spans="1:6" x14ac:dyDescent="0.2">
      <c r="A19" t="s">
        <v>143</v>
      </c>
      <c r="B19" t="s">
        <v>184</v>
      </c>
      <c r="C19">
        <v>1971</v>
      </c>
      <c r="D19">
        <v>2</v>
      </c>
      <c r="E19">
        <v>2</v>
      </c>
      <c r="F19">
        <v>36</v>
      </c>
    </row>
    <row r="20" spans="1:6" x14ac:dyDescent="0.2">
      <c r="A20" t="s">
        <v>143</v>
      </c>
      <c r="B20" t="s">
        <v>184</v>
      </c>
      <c r="C20">
        <v>1971</v>
      </c>
      <c r="D20">
        <v>2</v>
      </c>
      <c r="E20">
        <v>3</v>
      </c>
      <c r="F20">
        <v>33.299999999999997</v>
      </c>
    </row>
    <row r="21" spans="1:6" x14ac:dyDescent="0.2">
      <c r="A21" t="s">
        <v>143</v>
      </c>
      <c r="B21" t="s">
        <v>184</v>
      </c>
      <c r="C21">
        <v>1971</v>
      </c>
      <c r="D21">
        <v>2</v>
      </c>
      <c r="E21">
        <v>4</v>
      </c>
      <c r="F21">
        <v>35.4</v>
      </c>
    </row>
    <row r="22" spans="1:6" x14ac:dyDescent="0.2">
      <c r="A22" t="s">
        <v>143</v>
      </c>
      <c r="B22" t="s">
        <v>184</v>
      </c>
      <c r="C22">
        <v>1971</v>
      </c>
      <c r="D22">
        <v>2</v>
      </c>
      <c r="E22">
        <v>5</v>
      </c>
      <c r="F22">
        <v>32.4</v>
      </c>
    </row>
    <row r="23" spans="1:6" x14ac:dyDescent="0.2">
      <c r="A23" t="s">
        <v>143</v>
      </c>
      <c r="B23" t="s">
        <v>184</v>
      </c>
      <c r="C23">
        <v>1971</v>
      </c>
      <c r="D23">
        <v>2</v>
      </c>
      <c r="E23">
        <v>6</v>
      </c>
      <c r="F23">
        <v>37</v>
      </c>
    </row>
    <row r="24" spans="1:6" x14ac:dyDescent="0.2">
      <c r="A24" t="s">
        <v>143</v>
      </c>
      <c r="B24" t="s">
        <v>184</v>
      </c>
      <c r="C24">
        <v>1971</v>
      </c>
      <c r="D24">
        <v>2</v>
      </c>
      <c r="E24">
        <v>7</v>
      </c>
      <c r="F24">
        <v>38.1</v>
      </c>
    </row>
    <row r="25" spans="1:6" x14ac:dyDescent="0.2">
      <c r="A25" t="s">
        <v>143</v>
      </c>
      <c r="B25" t="s">
        <v>184</v>
      </c>
      <c r="C25">
        <v>1971</v>
      </c>
      <c r="D25">
        <v>2</v>
      </c>
      <c r="E25">
        <v>8</v>
      </c>
      <c r="F25">
        <v>29.2</v>
      </c>
    </row>
    <row r="26" spans="1:6" x14ac:dyDescent="0.2">
      <c r="A26" t="s">
        <v>143</v>
      </c>
      <c r="B26" t="s">
        <v>184</v>
      </c>
      <c r="C26">
        <v>1971</v>
      </c>
      <c r="D26">
        <v>2</v>
      </c>
      <c r="E26">
        <v>9</v>
      </c>
      <c r="F26">
        <v>33.1</v>
      </c>
    </row>
    <row r="27" spans="1:6" x14ac:dyDescent="0.2">
      <c r="A27" t="s">
        <v>143</v>
      </c>
      <c r="B27" t="s">
        <v>184</v>
      </c>
      <c r="C27">
        <v>1971</v>
      </c>
      <c r="D27">
        <v>2</v>
      </c>
      <c r="E27">
        <v>10</v>
      </c>
      <c r="F27">
        <v>37.799999999999997</v>
      </c>
    </row>
    <row r="28" spans="1:6" x14ac:dyDescent="0.2">
      <c r="A28" t="s">
        <v>143</v>
      </c>
      <c r="B28" t="s">
        <v>184</v>
      </c>
      <c r="C28">
        <v>1971</v>
      </c>
      <c r="D28">
        <v>2</v>
      </c>
      <c r="E28">
        <v>11</v>
      </c>
      <c r="F28">
        <v>39.5</v>
      </c>
    </row>
    <row r="29" spans="1:6" x14ac:dyDescent="0.2">
      <c r="A29" t="s">
        <v>143</v>
      </c>
      <c r="B29" t="s">
        <v>184</v>
      </c>
      <c r="C29">
        <v>1971</v>
      </c>
      <c r="D29">
        <v>2</v>
      </c>
      <c r="E29">
        <v>12</v>
      </c>
      <c r="F29">
        <v>38.299999999999997</v>
      </c>
    </row>
    <row r="30" spans="1:6" x14ac:dyDescent="0.2">
      <c r="A30" t="s">
        <v>143</v>
      </c>
      <c r="B30" t="s">
        <v>184</v>
      </c>
      <c r="C30">
        <v>1971</v>
      </c>
      <c r="D30">
        <v>2</v>
      </c>
      <c r="E30">
        <v>13</v>
      </c>
      <c r="F30">
        <v>34.799999999999997</v>
      </c>
    </row>
    <row r="31" spans="1:6" x14ac:dyDescent="0.2">
      <c r="A31" t="s">
        <v>143</v>
      </c>
      <c r="B31" t="s">
        <v>184</v>
      </c>
      <c r="C31">
        <v>1971</v>
      </c>
      <c r="D31">
        <v>2</v>
      </c>
      <c r="E31">
        <v>14</v>
      </c>
      <c r="F31">
        <v>38</v>
      </c>
    </row>
    <row r="32" spans="1:6" x14ac:dyDescent="0.2">
      <c r="A32" t="s">
        <v>143</v>
      </c>
      <c r="B32" t="s">
        <v>184</v>
      </c>
      <c r="C32">
        <v>1971</v>
      </c>
      <c r="D32">
        <v>3</v>
      </c>
      <c r="E32">
        <v>1</v>
      </c>
      <c r="F32">
        <v>35.5</v>
      </c>
    </row>
    <row r="33" spans="1:6" x14ac:dyDescent="0.2">
      <c r="A33" t="s">
        <v>143</v>
      </c>
      <c r="B33" t="s">
        <v>184</v>
      </c>
      <c r="C33">
        <v>1971</v>
      </c>
      <c r="D33">
        <v>3</v>
      </c>
      <c r="E33">
        <v>2</v>
      </c>
      <c r="F33">
        <v>37.6</v>
      </c>
    </row>
    <row r="34" spans="1:6" x14ac:dyDescent="0.2">
      <c r="A34" t="s">
        <v>143</v>
      </c>
      <c r="B34" t="s">
        <v>184</v>
      </c>
      <c r="C34">
        <v>1971</v>
      </c>
      <c r="D34">
        <v>3</v>
      </c>
      <c r="E34">
        <v>3</v>
      </c>
      <c r="F34">
        <v>36.6</v>
      </c>
    </row>
    <row r="35" spans="1:6" x14ac:dyDescent="0.2">
      <c r="A35" t="s">
        <v>143</v>
      </c>
      <c r="B35" t="s">
        <v>184</v>
      </c>
      <c r="C35">
        <v>1971</v>
      </c>
      <c r="D35">
        <v>3</v>
      </c>
      <c r="E35">
        <v>4</v>
      </c>
      <c r="F35">
        <v>39.299999999999997</v>
      </c>
    </row>
    <row r="36" spans="1:6" x14ac:dyDescent="0.2">
      <c r="A36" t="s">
        <v>143</v>
      </c>
      <c r="B36" t="s">
        <v>184</v>
      </c>
      <c r="C36">
        <v>1971</v>
      </c>
      <c r="D36">
        <v>3</v>
      </c>
      <c r="E36">
        <v>5</v>
      </c>
      <c r="F36">
        <v>37.6</v>
      </c>
    </row>
    <row r="37" spans="1:6" x14ac:dyDescent="0.2">
      <c r="A37" t="s">
        <v>143</v>
      </c>
      <c r="B37" t="s">
        <v>184</v>
      </c>
      <c r="C37">
        <v>1971</v>
      </c>
      <c r="D37">
        <v>3</v>
      </c>
      <c r="E37">
        <v>6</v>
      </c>
      <c r="F37">
        <v>33.700000000000003</v>
      </c>
    </row>
    <row r="38" spans="1:6" x14ac:dyDescent="0.2">
      <c r="A38" t="s">
        <v>143</v>
      </c>
      <c r="B38" t="s">
        <v>184</v>
      </c>
      <c r="C38">
        <v>1971</v>
      </c>
      <c r="D38">
        <v>3</v>
      </c>
      <c r="E38">
        <v>7</v>
      </c>
      <c r="F38">
        <v>36.200000000000003</v>
      </c>
    </row>
    <row r="39" spans="1:6" x14ac:dyDescent="0.2">
      <c r="A39" t="s">
        <v>143</v>
      </c>
      <c r="B39" t="s">
        <v>184</v>
      </c>
      <c r="C39">
        <v>1971</v>
      </c>
      <c r="D39">
        <v>3</v>
      </c>
      <c r="E39">
        <v>8</v>
      </c>
      <c r="F39">
        <v>34.299999999999997</v>
      </c>
    </row>
    <row r="40" spans="1:6" x14ac:dyDescent="0.2">
      <c r="A40" t="s">
        <v>143</v>
      </c>
      <c r="B40" t="s">
        <v>184</v>
      </c>
      <c r="C40">
        <v>1971</v>
      </c>
      <c r="D40">
        <v>3</v>
      </c>
      <c r="E40">
        <v>9</v>
      </c>
      <c r="F40">
        <v>36.1</v>
      </c>
    </row>
    <row r="41" spans="1:6" x14ac:dyDescent="0.2">
      <c r="A41" t="s">
        <v>143</v>
      </c>
      <c r="B41" t="s">
        <v>184</v>
      </c>
      <c r="C41">
        <v>1971</v>
      </c>
      <c r="D41">
        <v>3</v>
      </c>
      <c r="E41">
        <v>10</v>
      </c>
      <c r="F41">
        <v>37.799999999999997</v>
      </c>
    </row>
    <row r="42" spans="1:6" x14ac:dyDescent="0.2">
      <c r="A42" t="s">
        <v>143</v>
      </c>
      <c r="B42" t="s">
        <v>184</v>
      </c>
      <c r="C42">
        <v>1971</v>
      </c>
      <c r="D42">
        <v>3</v>
      </c>
      <c r="E42">
        <v>11</v>
      </c>
      <c r="F42">
        <v>39.299999999999997</v>
      </c>
    </row>
    <row r="43" spans="1:6" x14ac:dyDescent="0.2">
      <c r="A43" t="s">
        <v>143</v>
      </c>
      <c r="B43" t="s">
        <v>184</v>
      </c>
      <c r="C43">
        <v>1971</v>
      </c>
      <c r="D43">
        <v>3</v>
      </c>
      <c r="E43">
        <v>12</v>
      </c>
      <c r="F43">
        <v>36.6</v>
      </c>
    </row>
    <row r="44" spans="1:6" x14ac:dyDescent="0.2">
      <c r="A44" t="s">
        <v>143</v>
      </c>
      <c r="B44" t="s">
        <v>184</v>
      </c>
      <c r="C44">
        <v>1971</v>
      </c>
      <c r="D44">
        <v>3</v>
      </c>
      <c r="E44">
        <v>13</v>
      </c>
      <c r="F44">
        <v>41.1</v>
      </c>
    </row>
    <row r="45" spans="1:6" x14ac:dyDescent="0.2">
      <c r="A45" t="s">
        <v>143</v>
      </c>
      <c r="B45" t="s">
        <v>184</v>
      </c>
      <c r="C45">
        <v>1971</v>
      </c>
      <c r="D45">
        <v>3</v>
      </c>
      <c r="E45">
        <v>14</v>
      </c>
      <c r="F45">
        <v>36.299999999999997</v>
      </c>
    </row>
    <row r="46" spans="1:6" x14ac:dyDescent="0.2">
      <c r="A46" t="s">
        <v>143</v>
      </c>
      <c r="B46" t="s">
        <v>184</v>
      </c>
      <c r="C46">
        <v>1971</v>
      </c>
      <c r="D46">
        <v>4</v>
      </c>
      <c r="E46">
        <v>1</v>
      </c>
      <c r="F46">
        <v>34.5</v>
      </c>
    </row>
    <row r="47" spans="1:6" x14ac:dyDescent="0.2">
      <c r="A47" t="s">
        <v>143</v>
      </c>
      <c r="B47" t="s">
        <v>184</v>
      </c>
      <c r="C47">
        <v>1971</v>
      </c>
      <c r="D47">
        <v>4</v>
      </c>
      <c r="E47">
        <v>2</v>
      </c>
      <c r="F47">
        <v>39.299999999999997</v>
      </c>
    </row>
    <row r="48" spans="1:6" x14ac:dyDescent="0.2">
      <c r="A48" t="s">
        <v>143</v>
      </c>
      <c r="B48" t="s">
        <v>184</v>
      </c>
      <c r="C48">
        <v>1971</v>
      </c>
      <c r="D48">
        <v>4</v>
      </c>
      <c r="E48">
        <v>3</v>
      </c>
      <c r="F48">
        <v>35.1</v>
      </c>
    </row>
    <row r="49" spans="1:6" x14ac:dyDescent="0.2">
      <c r="A49" t="s">
        <v>143</v>
      </c>
      <c r="B49" t="s">
        <v>184</v>
      </c>
      <c r="C49">
        <v>1971</v>
      </c>
      <c r="D49">
        <v>4</v>
      </c>
      <c r="E49">
        <v>4</v>
      </c>
      <c r="F49">
        <v>39.6</v>
      </c>
    </row>
    <row r="50" spans="1:6" x14ac:dyDescent="0.2">
      <c r="A50" t="s">
        <v>143</v>
      </c>
      <c r="B50" t="s">
        <v>184</v>
      </c>
      <c r="C50">
        <v>1971</v>
      </c>
      <c r="D50">
        <v>4</v>
      </c>
      <c r="E50">
        <v>5</v>
      </c>
      <c r="F50">
        <v>35.1</v>
      </c>
    </row>
    <row r="51" spans="1:6" x14ac:dyDescent="0.2">
      <c r="A51" t="s">
        <v>143</v>
      </c>
      <c r="B51" t="s">
        <v>184</v>
      </c>
      <c r="C51">
        <v>1971</v>
      </c>
      <c r="D51">
        <v>4</v>
      </c>
      <c r="E51">
        <v>6</v>
      </c>
      <c r="F51">
        <v>38.6</v>
      </c>
    </row>
    <row r="52" spans="1:6" x14ac:dyDescent="0.2">
      <c r="A52" t="s">
        <v>143</v>
      </c>
      <c r="B52" t="s">
        <v>184</v>
      </c>
      <c r="C52">
        <v>1971</v>
      </c>
      <c r="D52">
        <v>4</v>
      </c>
      <c r="E52">
        <v>7</v>
      </c>
      <c r="F52">
        <v>40.200000000000003</v>
      </c>
    </row>
    <row r="53" spans="1:6" x14ac:dyDescent="0.2">
      <c r="A53" t="s">
        <v>143</v>
      </c>
      <c r="B53" t="s">
        <v>184</v>
      </c>
      <c r="C53">
        <v>1971</v>
      </c>
      <c r="D53">
        <v>4</v>
      </c>
      <c r="E53">
        <v>8</v>
      </c>
      <c r="F53">
        <v>30.8</v>
      </c>
    </row>
    <row r="54" spans="1:6" x14ac:dyDescent="0.2">
      <c r="A54" t="s">
        <v>143</v>
      </c>
      <c r="B54" t="s">
        <v>184</v>
      </c>
      <c r="C54">
        <v>1971</v>
      </c>
      <c r="D54">
        <v>4</v>
      </c>
      <c r="E54">
        <v>9</v>
      </c>
      <c r="F54">
        <v>28</v>
      </c>
    </row>
    <row r="55" spans="1:6" x14ac:dyDescent="0.2">
      <c r="A55" t="s">
        <v>143</v>
      </c>
      <c r="B55" t="s">
        <v>184</v>
      </c>
      <c r="C55">
        <v>1971</v>
      </c>
      <c r="D55">
        <v>4</v>
      </c>
      <c r="E55">
        <v>10</v>
      </c>
      <c r="F55">
        <v>36.4</v>
      </c>
    </row>
    <row r="56" spans="1:6" x14ac:dyDescent="0.2">
      <c r="A56" t="s">
        <v>143</v>
      </c>
      <c r="B56" t="s">
        <v>184</v>
      </c>
      <c r="C56">
        <v>1971</v>
      </c>
      <c r="D56">
        <v>4</v>
      </c>
      <c r="E56">
        <v>11</v>
      </c>
      <c r="F56">
        <v>29.8</v>
      </c>
    </row>
    <row r="57" spans="1:6" x14ac:dyDescent="0.2">
      <c r="A57" t="s">
        <v>143</v>
      </c>
      <c r="B57" t="s">
        <v>184</v>
      </c>
      <c r="C57">
        <v>1971</v>
      </c>
      <c r="D57">
        <v>4</v>
      </c>
      <c r="E57">
        <v>12</v>
      </c>
      <c r="F57">
        <v>40.200000000000003</v>
      </c>
    </row>
    <row r="58" spans="1:6" x14ac:dyDescent="0.2">
      <c r="A58" t="s">
        <v>143</v>
      </c>
      <c r="B58" t="s">
        <v>184</v>
      </c>
      <c r="C58">
        <v>1971</v>
      </c>
      <c r="D58">
        <v>4</v>
      </c>
      <c r="E58">
        <v>13</v>
      </c>
      <c r="F58">
        <v>34.799999999999997</v>
      </c>
    </row>
    <row r="59" spans="1:6" x14ac:dyDescent="0.2">
      <c r="A59" t="s">
        <v>143</v>
      </c>
      <c r="B59" t="s">
        <v>184</v>
      </c>
      <c r="C59">
        <v>1971</v>
      </c>
      <c r="D59">
        <v>4</v>
      </c>
      <c r="E59">
        <v>14</v>
      </c>
      <c r="F59">
        <v>31</v>
      </c>
    </row>
    <row r="60" spans="1:6" x14ac:dyDescent="0.2">
      <c r="A60" t="s">
        <v>143</v>
      </c>
      <c r="B60" t="s">
        <v>184</v>
      </c>
      <c r="C60">
        <v>1972</v>
      </c>
      <c r="D60">
        <v>1</v>
      </c>
      <c r="E60">
        <v>1</v>
      </c>
      <c r="F60">
        <v>29.64</v>
      </c>
    </row>
    <row r="61" spans="1:6" x14ac:dyDescent="0.2">
      <c r="A61" t="s">
        <v>143</v>
      </c>
      <c r="B61" t="s">
        <v>184</v>
      </c>
      <c r="C61">
        <v>1972</v>
      </c>
      <c r="D61">
        <v>1</v>
      </c>
      <c r="E61">
        <v>2</v>
      </c>
      <c r="F61">
        <v>28.31</v>
      </c>
    </row>
    <row r="62" spans="1:6" x14ac:dyDescent="0.2">
      <c r="A62" t="s">
        <v>143</v>
      </c>
      <c r="B62" t="s">
        <v>184</v>
      </c>
      <c r="C62">
        <v>1972</v>
      </c>
      <c r="D62">
        <v>1</v>
      </c>
      <c r="E62">
        <v>3</v>
      </c>
      <c r="F62">
        <v>30.98</v>
      </c>
    </row>
    <row r="63" spans="1:6" x14ac:dyDescent="0.2">
      <c r="A63" t="s">
        <v>143</v>
      </c>
      <c r="B63" t="s">
        <v>184</v>
      </c>
      <c r="C63">
        <v>1972</v>
      </c>
      <c r="D63">
        <v>1</v>
      </c>
      <c r="E63">
        <v>4</v>
      </c>
      <c r="F63">
        <v>28.31</v>
      </c>
    </row>
    <row r="64" spans="1:6" x14ac:dyDescent="0.2">
      <c r="A64" t="s">
        <v>143</v>
      </c>
      <c r="B64" t="s">
        <v>184</v>
      </c>
      <c r="C64">
        <v>1972</v>
      </c>
      <c r="D64">
        <v>1</v>
      </c>
      <c r="E64">
        <v>5</v>
      </c>
      <c r="F64">
        <v>30.85</v>
      </c>
    </row>
    <row r="65" spans="1:6" x14ac:dyDescent="0.2">
      <c r="A65" t="s">
        <v>143</v>
      </c>
      <c r="B65" t="s">
        <v>184</v>
      </c>
      <c r="C65">
        <v>1972</v>
      </c>
      <c r="D65">
        <v>1</v>
      </c>
      <c r="E65">
        <v>6</v>
      </c>
      <c r="F65">
        <v>24.2</v>
      </c>
    </row>
    <row r="66" spans="1:6" x14ac:dyDescent="0.2">
      <c r="A66" t="s">
        <v>143</v>
      </c>
      <c r="B66" t="s">
        <v>184</v>
      </c>
      <c r="C66">
        <v>1972</v>
      </c>
      <c r="D66">
        <v>1</v>
      </c>
      <c r="E66">
        <v>7</v>
      </c>
      <c r="F66">
        <v>25.05</v>
      </c>
    </row>
    <row r="67" spans="1:6" x14ac:dyDescent="0.2">
      <c r="A67" t="s">
        <v>143</v>
      </c>
      <c r="B67" t="s">
        <v>184</v>
      </c>
      <c r="C67">
        <v>1972</v>
      </c>
      <c r="D67">
        <v>1</v>
      </c>
      <c r="E67">
        <v>8</v>
      </c>
      <c r="F67">
        <v>28.43</v>
      </c>
    </row>
    <row r="68" spans="1:6" x14ac:dyDescent="0.2">
      <c r="A68" t="s">
        <v>143</v>
      </c>
      <c r="B68" t="s">
        <v>184</v>
      </c>
      <c r="C68">
        <v>1972</v>
      </c>
      <c r="D68">
        <v>1</v>
      </c>
      <c r="E68">
        <v>9</v>
      </c>
      <c r="F68">
        <v>26.86</v>
      </c>
    </row>
    <row r="69" spans="1:6" x14ac:dyDescent="0.2">
      <c r="A69" t="s">
        <v>143</v>
      </c>
      <c r="B69" t="s">
        <v>184</v>
      </c>
      <c r="C69">
        <v>1972</v>
      </c>
      <c r="D69">
        <v>1</v>
      </c>
      <c r="E69">
        <v>10</v>
      </c>
      <c r="F69">
        <v>29.04</v>
      </c>
    </row>
    <row r="70" spans="1:6" x14ac:dyDescent="0.2">
      <c r="A70" t="s">
        <v>143</v>
      </c>
      <c r="B70" t="s">
        <v>184</v>
      </c>
      <c r="C70">
        <v>1972</v>
      </c>
      <c r="D70">
        <v>1</v>
      </c>
      <c r="E70">
        <v>11</v>
      </c>
      <c r="F70">
        <v>27.95</v>
      </c>
    </row>
    <row r="71" spans="1:6" x14ac:dyDescent="0.2">
      <c r="A71" t="s">
        <v>143</v>
      </c>
      <c r="B71" t="s">
        <v>184</v>
      </c>
      <c r="C71">
        <v>1972</v>
      </c>
      <c r="D71">
        <v>1</v>
      </c>
      <c r="E71">
        <v>12</v>
      </c>
      <c r="F71">
        <v>29.89</v>
      </c>
    </row>
    <row r="72" spans="1:6" x14ac:dyDescent="0.2">
      <c r="A72" t="s">
        <v>143</v>
      </c>
      <c r="B72" t="s">
        <v>184</v>
      </c>
      <c r="C72">
        <v>1972</v>
      </c>
      <c r="D72">
        <v>1</v>
      </c>
      <c r="E72">
        <v>13</v>
      </c>
      <c r="F72">
        <v>24.2</v>
      </c>
    </row>
    <row r="73" spans="1:6" x14ac:dyDescent="0.2">
      <c r="A73" t="s">
        <v>143</v>
      </c>
      <c r="B73" t="s">
        <v>184</v>
      </c>
      <c r="C73">
        <v>1972</v>
      </c>
      <c r="D73">
        <v>1</v>
      </c>
      <c r="E73">
        <v>14</v>
      </c>
      <c r="F73">
        <v>26.62</v>
      </c>
    </row>
    <row r="74" spans="1:6" x14ac:dyDescent="0.2">
      <c r="A74" t="s">
        <v>143</v>
      </c>
      <c r="B74" t="s">
        <v>184</v>
      </c>
      <c r="C74">
        <v>1972</v>
      </c>
      <c r="D74">
        <v>2</v>
      </c>
      <c r="E74">
        <v>1</v>
      </c>
      <c r="F74">
        <v>29.52</v>
      </c>
    </row>
    <row r="75" spans="1:6" x14ac:dyDescent="0.2">
      <c r="A75" t="s">
        <v>143</v>
      </c>
      <c r="B75" t="s">
        <v>184</v>
      </c>
      <c r="C75">
        <v>1972</v>
      </c>
      <c r="D75">
        <v>2</v>
      </c>
      <c r="E75">
        <v>2</v>
      </c>
      <c r="F75">
        <v>27.1</v>
      </c>
    </row>
    <row r="76" spans="1:6" x14ac:dyDescent="0.2">
      <c r="A76" t="s">
        <v>143</v>
      </c>
      <c r="B76" t="s">
        <v>184</v>
      </c>
      <c r="C76">
        <v>1972</v>
      </c>
      <c r="D76">
        <v>2</v>
      </c>
      <c r="E76">
        <v>3</v>
      </c>
      <c r="F76">
        <v>28.43</v>
      </c>
    </row>
    <row r="77" spans="1:6" x14ac:dyDescent="0.2">
      <c r="A77" t="s">
        <v>143</v>
      </c>
      <c r="B77" t="s">
        <v>184</v>
      </c>
      <c r="C77">
        <v>1972</v>
      </c>
      <c r="D77">
        <v>2</v>
      </c>
      <c r="E77">
        <v>4</v>
      </c>
      <c r="F77">
        <v>26.01</v>
      </c>
    </row>
    <row r="78" spans="1:6" x14ac:dyDescent="0.2">
      <c r="A78" t="s">
        <v>143</v>
      </c>
      <c r="B78" t="s">
        <v>184</v>
      </c>
      <c r="C78">
        <v>1972</v>
      </c>
      <c r="D78">
        <v>2</v>
      </c>
      <c r="E78">
        <v>5</v>
      </c>
      <c r="F78">
        <v>26.14</v>
      </c>
    </row>
    <row r="79" spans="1:6" x14ac:dyDescent="0.2">
      <c r="A79" t="s">
        <v>143</v>
      </c>
      <c r="B79" t="s">
        <v>184</v>
      </c>
      <c r="C79">
        <v>1972</v>
      </c>
      <c r="D79">
        <v>2</v>
      </c>
      <c r="E79">
        <v>6</v>
      </c>
      <c r="F79">
        <v>21.05</v>
      </c>
    </row>
    <row r="80" spans="1:6" x14ac:dyDescent="0.2">
      <c r="A80" t="s">
        <v>143</v>
      </c>
      <c r="B80" t="s">
        <v>184</v>
      </c>
      <c r="C80">
        <v>1972</v>
      </c>
      <c r="D80">
        <v>2</v>
      </c>
      <c r="E80">
        <v>7</v>
      </c>
      <c r="F80">
        <v>22.99</v>
      </c>
    </row>
    <row r="81" spans="1:6" x14ac:dyDescent="0.2">
      <c r="A81" t="s">
        <v>143</v>
      </c>
      <c r="B81" t="s">
        <v>184</v>
      </c>
      <c r="C81">
        <v>1972</v>
      </c>
      <c r="D81">
        <v>2</v>
      </c>
      <c r="E81">
        <v>8</v>
      </c>
      <c r="F81">
        <v>28.31</v>
      </c>
    </row>
    <row r="82" spans="1:6" x14ac:dyDescent="0.2">
      <c r="A82" t="s">
        <v>143</v>
      </c>
      <c r="B82" t="s">
        <v>184</v>
      </c>
      <c r="C82">
        <v>1972</v>
      </c>
      <c r="D82">
        <v>2</v>
      </c>
      <c r="E82">
        <v>9</v>
      </c>
      <c r="F82">
        <v>21.78</v>
      </c>
    </row>
    <row r="83" spans="1:6" x14ac:dyDescent="0.2">
      <c r="A83" t="s">
        <v>143</v>
      </c>
      <c r="B83" t="s">
        <v>184</v>
      </c>
      <c r="C83">
        <v>1972</v>
      </c>
      <c r="D83">
        <v>2</v>
      </c>
      <c r="E83">
        <v>10</v>
      </c>
      <c r="F83">
        <v>23.59</v>
      </c>
    </row>
    <row r="84" spans="1:6" x14ac:dyDescent="0.2">
      <c r="A84" t="s">
        <v>143</v>
      </c>
      <c r="B84" t="s">
        <v>184</v>
      </c>
      <c r="C84">
        <v>1972</v>
      </c>
      <c r="D84">
        <v>2</v>
      </c>
      <c r="E84">
        <v>11</v>
      </c>
      <c r="F84">
        <v>24.2</v>
      </c>
    </row>
    <row r="85" spans="1:6" x14ac:dyDescent="0.2">
      <c r="A85" t="s">
        <v>143</v>
      </c>
      <c r="B85" t="s">
        <v>184</v>
      </c>
      <c r="C85">
        <v>1972</v>
      </c>
      <c r="D85">
        <v>2</v>
      </c>
      <c r="E85">
        <v>12</v>
      </c>
      <c r="F85">
        <v>24.32</v>
      </c>
    </row>
    <row r="86" spans="1:6" x14ac:dyDescent="0.2">
      <c r="A86" t="s">
        <v>143</v>
      </c>
      <c r="B86" t="s">
        <v>184</v>
      </c>
      <c r="C86">
        <v>1972</v>
      </c>
      <c r="D86">
        <v>2</v>
      </c>
      <c r="E86">
        <v>13</v>
      </c>
      <c r="F86">
        <v>21.3</v>
      </c>
    </row>
    <row r="87" spans="1:6" x14ac:dyDescent="0.2">
      <c r="A87" t="s">
        <v>143</v>
      </c>
      <c r="B87" t="s">
        <v>184</v>
      </c>
      <c r="C87">
        <v>1972</v>
      </c>
      <c r="D87">
        <v>2</v>
      </c>
      <c r="E87">
        <v>14</v>
      </c>
      <c r="F87">
        <v>23.84</v>
      </c>
    </row>
    <row r="88" spans="1:6" x14ac:dyDescent="0.2">
      <c r="A88" t="s">
        <v>143</v>
      </c>
      <c r="B88" t="s">
        <v>184</v>
      </c>
      <c r="C88">
        <v>1972</v>
      </c>
      <c r="D88">
        <v>3</v>
      </c>
      <c r="E88">
        <v>1</v>
      </c>
      <c r="F88">
        <v>25.41</v>
      </c>
    </row>
    <row r="89" spans="1:6" x14ac:dyDescent="0.2">
      <c r="A89" t="s">
        <v>143</v>
      </c>
      <c r="B89" t="s">
        <v>184</v>
      </c>
      <c r="C89">
        <v>1972</v>
      </c>
      <c r="D89">
        <v>3</v>
      </c>
      <c r="E89">
        <v>2</v>
      </c>
      <c r="F89">
        <v>27.83</v>
      </c>
    </row>
    <row r="90" spans="1:6" x14ac:dyDescent="0.2">
      <c r="A90" t="s">
        <v>143</v>
      </c>
      <c r="B90" t="s">
        <v>184</v>
      </c>
      <c r="C90">
        <v>1972</v>
      </c>
      <c r="D90">
        <v>3</v>
      </c>
      <c r="E90">
        <v>3</v>
      </c>
      <c r="F90">
        <v>27.83</v>
      </c>
    </row>
    <row r="91" spans="1:6" x14ac:dyDescent="0.2">
      <c r="A91" t="s">
        <v>143</v>
      </c>
      <c r="B91" t="s">
        <v>184</v>
      </c>
      <c r="C91">
        <v>1972</v>
      </c>
      <c r="D91">
        <v>3</v>
      </c>
      <c r="E91">
        <v>4</v>
      </c>
      <c r="F91">
        <v>23.35</v>
      </c>
    </row>
    <row r="92" spans="1:6" x14ac:dyDescent="0.2">
      <c r="A92" t="s">
        <v>143</v>
      </c>
      <c r="B92" t="s">
        <v>184</v>
      </c>
      <c r="C92">
        <v>1972</v>
      </c>
      <c r="D92">
        <v>3</v>
      </c>
      <c r="E92">
        <v>5</v>
      </c>
      <c r="F92">
        <v>22.51</v>
      </c>
    </row>
    <row r="93" spans="1:6" x14ac:dyDescent="0.2">
      <c r="A93" t="s">
        <v>143</v>
      </c>
      <c r="B93" t="s">
        <v>184</v>
      </c>
      <c r="C93">
        <v>1972</v>
      </c>
      <c r="D93">
        <v>3</v>
      </c>
      <c r="E93">
        <v>6</v>
      </c>
      <c r="F93">
        <v>24.8</v>
      </c>
    </row>
    <row r="94" spans="1:6" x14ac:dyDescent="0.2">
      <c r="A94" t="s">
        <v>143</v>
      </c>
      <c r="B94" t="s">
        <v>184</v>
      </c>
      <c r="C94">
        <v>1972</v>
      </c>
      <c r="D94">
        <v>3</v>
      </c>
      <c r="E94">
        <v>7</v>
      </c>
      <c r="F94">
        <v>21.05</v>
      </c>
    </row>
    <row r="95" spans="1:6" x14ac:dyDescent="0.2">
      <c r="A95" t="s">
        <v>143</v>
      </c>
      <c r="B95" t="s">
        <v>184</v>
      </c>
      <c r="C95">
        <v>1972</v>
      </c>
      <c r="D95">
        <v>3</v>
      </c>
      <c r="E95">
        <v>8</v>
      </c>
      <c r="F95">
        <v>28.19</v>
      </c>
    </row>
    <row r="96" spans="1:6" x14ac:dyDescent="0.2">
      <c r="A96" t="s">
        <v>143</v>
      </c>
      <c r="B96" t="s">
        <v>184</v>
      </c>
      <c r="C96">
        <v>1972</v>
      </c>
      <c r="D96">
        <v>3</v>
      </c>
      <c r="E96">
        <v>9</v>
      </c>
      <c r="F96">
        <v>20.69</v>
      </c>
    </row>
    <row r="97" spans="1:6" x14ac:dyDescent="0.2">
      <c r="A97" t="s">
        <v>143</v>
      </c>
      <c r="B97" t="s">
        <v>184</v>
      </c>
      <c r="C97">
        <v>1972</v>
      </c>
      <c r="D97">
        <v>3</v>
      </c>
      <c r="E97">
        <v>10</v>
      </c>
      <c r="F97">
        <v>25.53</v>
      </c>
    </row>
    <row r="98" spans="1:6" x14ac:dyDescent="0.2">
      <c r="A98" t="s">
        <v>143</v>
      </c>
      <c r="B98" t="s">
        <v>184</v>
      </c>
      <c r="C98">
        <v>1972</v>
      </c>
      <c r="D98">
        <v>3</v>
      </c>
      <c r="E98">
        <v>11</v>
      </c>
      <c r="F98">
        <v>24.2</v>
      </c>
    </row>
    <row r="99" spans="1:6" x14ac:dyDescent="0.2">
      <c r="A99" t="s">
        <v>143</v>
      </c>
      <c r="B99" t="s">
        <v>184</v>
      </c>
      <c r="C99">
        <v>1972</v>
      </c>
      <c r="D99">
        <v>3</v>
      </c>
      <c r="E99">
        <v>12</v>
      </c>
      <c r="F99">
        <v>21.54</v>
      </c>
    </row>
    <row r="100" spans="1:6" x14ac:dyDescent="0.2">
      <c r="A100" t="s">
        <v>143</v>
      </c>
      <c r="B100" t="s">
        <v>184</v>
      </c>
      <c r="C100">
        <v>1972</v>
      </c>
      <c r="D100">
        <v>3</v>
      </c>
      <c r="E100">
        <v>13</v>
      </c>
      <c r="F100">
        <v>21.3</v>
      </c>
    </row>
    <row r="101" spans="1:6" x14ac:dyDescent="0.2">
      <c r="A101" t="s">
        <v>143</v>
      </c>
      <c r="B101" t="s">
        <v>184</v>
      </c>
      <c r="C101">
        <v>1972</v>
      </c>
      <c r="D101">
        <v>3</v>
      </c>
      <c r="E101">
        <v>14</v>
      </c>
      <c r="F101">
        <v>23.47</v>
      </c>
    </row>
    <row r="102" spans="1:6" x14ac:dyDescent="0.2">
      <c r="A102" t="s">
        <v>143</v>
      </c>
      <c r="B102" t="s">
        <v>184</v>
      </c>
      <c r="C102">
        <v>1972</v>
      </c>
      <c r="D102">
        <v>4</v>
      </c>
      <c r="E102">
        <v>1</v>
      </c>
      <c r="F102">
        <v>27.35</v>
      </c>
    </row>
    <row r="103" spans="1:6" x14ac:dyDescent="0.2">
      <c r="A103" t="s">
        <v>143</v>
      </c>
      <c r="B103" t="s">
        <v>184</v>
      </c>
      <c r="C103">
        <v>1972</v>
      </c>
      <c r="D103">
        <v>4</v>
      </c>
      <c r="E103">
        <v>2</v>
      </c>
      <c r="F103">
        <v>28.56</v>
      </c>
    </row>
    <row r="104" spans="1:6" x14ac:dyDescent="0.2">
      <c r="A104" t="s">
        <v>143</v>
      </c>
      <c r="B104" t="s">
        <v>184</v>
      </c>
      <c r="C104">
        <v>1972</v>
      </c>
      <c r="D104">
        <v>4</v>
      </c>
      <c r="E104">
        <v>3</v>
      </c>
      <c r="F104">
        <v>22.99</v>
      </c>
    </row>
    <row r="105" spans="1:6" x14ac:dyDescent="0.2">
      <c r="A105" t="s">
        <v>143</v>
      </c>
      <c r="B105" t="s">
        <v>184</v>
      </c>
      <c r="C105">
        <v>1972</v>
      </c>
      <c r="D105">
        <v>4</v>
      </c>
      <c r="E105">
        <v>4</v>
      </c>
      <c r="F105">
        <v>23.84</v>
      </c>
    </row>
    <row r="106" spans="1:6" x14ac:dyDescent="0.2">
      <c r="A106" t="s">
        <v>143</v>
      </c>
      <c r="B106" t="s">
        <v>184</v>
      </c>
      <c r="C106">
        <v>1972</v>
      </c>
      <c r="D106">
        <v>4</v>
      </c>
      <c r="E106">
        <v>5</v>
      </c>
      <c r="F106">
        <v>20.57</v>
      </c>
    </row>
    <row r="107" spans="1:6" x14ac:dyDescent="0.2">
      <c r="A107" t="s">
        <v>143</v>
      </c>
      <c r="B107" t="s">
        <v>184</v>
      </c>
      <c r="C107">
        <v>1972</v>
      </c>
      <c r="D107">
        <v>4</v>
      </c>
      <c r="E107">
        <v>6</v>
      </c>
      <c r="F107">
        <v>22.14</v>
      </c>
    </row>
    <row r="108" spans="1:6" x14ac:dyDescent="0.2">
      <c r="A108" t="s">
        <v>143</v>
      </c>
      <c r="B108" t="s">
        <v>184</v>
      </c>
      <c r="C108">
        <v>1972</v>
      </c>
      <c r="D108">
        <v>4</v>
      </c>
      <c r="E108">
        <v>7</v>
      </c>
      <c r="F108">
        <v>18.27</v>
      </c>
    </row>
    <row r="109" spans="1:6" x14ac:dyDescent="0.2">
      <c r="A109" t="s">
        <v>143</v>
      </c>
      <c r="B109" t="s">
        <v>184</v>
      </c>
      <c r="C109">
        <v>1972</v>
      </c>
      <c r="D109">
        <v>4</v>
      </c>
      <c r="E109">
        <v>8</v>
      </c>
      <c r="F109">
        <v>24.68</v>
      </c>
    </row>
    <row r="110" spans="1:6" x14ac:dyDescent="0.2">
      <c r="A110" t="s">
        <v>143</v>
      </c>
      <c r="B110" t="s">
        <v>184</v>
      </c>
      <c r="C110">
        <v>1972</v>
      </c>
      <c r="D110">
        <v>4</v>
      </c>
      <c r="E110">
        <v>9</v>
      </c>
      <c r="F110">
        <v>32.67</v>
      </c>
    </row>
    <row r="111" spans="1:6" x14ac:dyDescent="0.2">
      <c r="A111" t="s">
        <v>143</v>
      </c>
      <c r="B111" t="s">
        <v>184</v>
      </c>
      <c r="C111">
        <v>1972</v>
      </c>
      <c r="D111">
        <v>4</v>
      </c>
      <c r="E111">
        <v>10</v>
      </c>
      <c r="F111">
        <v>24.44</v>
      </c>
    </row>
    <row r="112" spans="1:6" x14ac:dyDescent="0.2">
      <c r="A112" t="s">
        <v>143</v>
      </c>
      <c r="B112" t="s">
        <v>184</v>
      </c>
      <c r="C112">
        <v>1972</v>
      </c>
      <c r="D112">
        <v>4</v>
      </c>
      <c r="E112">
        <v>11</v>
      </c>
      <c r="F112">
        <v>31.94</v>
      </c>
    </row>
    <row r="113" spans="1:6" x14ac:dyDescent="0.2">
      <c r="A113" t="s">
        <v>143</v>
      </c>
      <c r="B113" t="s">
        <v>184</v>
      </c>
      <c r="C113">
        <v>1972</v>
      </c>
      <c r="D113">
        <v>4</v>
      </c>
      <c r="E113">
        <v>12</v>
      </c>
      <c r="F113">
        <v>23.72</v>
      </c>
    </row>
    <row r="114" spans="1:6" x14ac:dyDescent="0.2">
      <c r="A114" t="s">
        <v>143</v>
      </c>
      <c r="B114" t="s">
        <v>184</v>
      </c>
      <c r="C114">
        <v>1972</v>
      </c>
      <c r="D114">
        <v>4</v>
      </c>
      <c r="E114">
        <v>13</v>
      </c>
      <c r="F114">
        <v>18.510000000000002</v>
      </c>
    </row>
    <row r="115" spans="1:6" x14ac:dyDescent="0.2">
      <c r="A115" t="s">
        <v>143</v>
      </c>
      <c r="B115" t="s">
        <v>184</v>
      </c>
      <c r="C115">
        <v>1972</v>
      </c>
      <c r="D115">
        <v>4</v>
      </c>
      <c r="E115">
        <v>14</v>
      </c>
      <c r="F115">
        <v>27.83</v>
      </c>
    </row>
    <row r="116" spans="1:6" x14ac:dyDescent="0.2">
      <c r="A116" t="s">
        <v>143</v>
      </c>
      <c r="B116" t="s">
        <v>184</v>
      </c>
      <c r="C116">
        <v>1974</v>
      </c>
      <c r="D116">
        <v>1</v>
      </c>
      <c r="E116">
        <v>1</v>
      </c>
      <c r="F116">
        <v>15.972</v>
      </c>
    </row>
    <row r="117" spans="1:6" x14ac:dyDescent="0.2">
      <c r="A117" t="s">
        <v>143</v>
      </c>
      <c r="B117" t="s">
        <v>184</v>
      </c>
      <c r="C117">
        <v>1974</v>
      </c>
      <c r="D117">
        <v>1</v>
      </c>
      <c r="E117">
        <v>2</v>
      </c>
      <c r="F117">
        <v>18.149999999999999</v>
      </c>
    </row>
    <row r="118" spans="1:6" x14ac:dyDescent="0.2">
      <c r="A118" t="s">
        <v>143</v>
      </c>
      <c r="B118" t="s">
        <v>184</v>
      </c>
      <c r="C118">
        <v>1974</v>
      </c>
      <c r="D118">
        <v>1</v>
      </c>
      <c r="E118">
        <v>3</v>
      </c>
      <c r="F118">
        <v>27.225000000000001</v>
      </c>
    </row>
    <row r="119" spans="1:6" x14ac:dyDescent="0.2">
      <c r="A119" t="s">
        <v>143</v>
      </c>
      <c r="B119" t="s">
        <v>184</v>
      </c>
      <c r="C119">
        <v>1974</v>
      </c>
      <c r="D119">
        <v>1</v>
      </c>
      <c r="E119">
        <v>4</v>
      </c>
      <c r="F119">
        <v>35.573999999999998</v>
      </c>
    </row>
    <row r="120" spans="1:6" x14ac:dyDescent="0.2">
      <c r="A120" t="s">
        <v>143</v>
      </c>
      <c r="B120" t="s">
        <v>184</v>
      </c>
      <c r="C120">
        <v>1974</v>
      </c>
      <c r="D120">
        <v>1</v>
      </c>
      <c r="E120">
        <v>5</v>
      </c>
      <c r="F120">
        <v>33.759</v>
      </c>
    </row>
    <row r="121" spans="1:6" x14ac:dyDescent="0.2">
      <c r="A121" t="s">
        <v>143</v>
      </c>
      <c r="B121" t="s">
        <v>184</v>
      </c>
      <c r="C121">
        <v>1974</v>
      </c>
      <c r="D121">
        <v>1</v>
      </c>
      <c r="E121">
        <v>6</v>
      </c>
      <c r="F121">
        <v>35.332000000000001</v>
      </c>
    </row>
    <row r="122" spans="1:6" x14ac:dyDescent="0.2">
      <c r="A122" t="s">
        <v>143</v>
      </c>
      <c r="B122" t="s">
        <v>184</v>
      </c>
      <c r="C122">
        <v>1974</v>
      </c>
      <c r="D122">
        <v>1</v>
      </c>
      <c r="E122">
        <v>7</v>
      </c>
      <c r="F122">
        <v>30.975999999999999</v>
      </c>
    </row>
    <row r="123" spans="1:6" x14ac:dyDescent="0.2">
      <c r="A123" t="s">
        <v>143</v>
      </c>
      <c r="B123" t="s">
        <v>184</v>
      </c>
      <c r="C123">
        <v>1974</v>
      </c>
      <c r="D123">
        <v>1</v>
      </c>
      <c r="E123">
        <v>8</v>
      </c>
      <c r="F123">
        <v>26.378</v>
      </c>
    </row>
    <row r="124" spans="1:6" x14ac:dyDescent="0.2">
      <c r="A124" t="s">
        <v>143</v>
      </c>
      <c r="B124" t="s">
        <v>184</v>
      </c>
      <c r="C124">
        <v>1974</v>
      </c>
      <c r="D124">
        <v>1</v>
      </c>
      <c r="E124">
        <v>9</v>
      </c>
      <c r="F124">
        <v>29.524000000000001</v>
      </c>
    </row>
    <row r="125" spans="1:6" x14ac:dyDescent="0.2">
      <c r="A125" t="s">
        <v>143</v>
      </c>
      <c r="B125" t="s">
        <v>184</v>
      </c>
      <c r="C125">
        <v>1974</v>
      </c>
      <c r="D125">
        <v>1</v>
      </c>
      <c r="E125">
        <v>10</v>
      </c>
      <c r="F125">
        <v>37.872999999999998</v>
      </c>
    </row>
    <row r="126" spans="1:6" x14ac:dyDescent="0.2">
      <c r="A126" t="s">
        <v>143</v>
      </c>
      <c r="B126" t="s">
        <v>184</v>
      </c>
      <c r="C126">
        <v>1974</v>
      </c>
      <c r="D126">
        <v>1</v>
      </c>
      <c r="E126">
        <v>11</v>
      </c>
      <c r="F126">
        <v>35.695</v>
      </c>
    </row>
    <row r="127" spans="1:6" x14ac:dyDescent="0.2">
      <c r="A127" t="s">
        <v>143</v>
      </c>
      <c r="B127" t="s">
        <v>184</v>
      </c>
      <c r="C127">
        <v>1974</v>
      </c>
      <c r="D127">
        <v>1</v>
      </c>
      <c r="E127">
        <v>12</v>
      </c>
      <c r="F127">
        <v>34.484999999999999</v>
      </c>
    </row>
    <row r="128" spans="1:6" x14ac:dyDescent="0.2">
      <c r="A128" t="s">
        <v>143</v>
      </c>
      <c r="B128" t="s">
        <v>184</v>
      </c>
      <c r="C128">
        <v>1974</v>
      </c>
      <c r="D128">
        <v>1</v>
      </c>
      <c r="E128">
        <v>13</v>
      </c>
      <c r="F128">
        <v>35.210999999999999</v>
      </c>
    </row>
    <row r="129" spans="1:6" x14ac:dyDescent="0.2">
      <c r="A129" t="s">
        <v>143</v>
      </c>
      <c r="B129" t="s">
        <v>184</v>
      </c>
      <c r="C129">
        <v>1974</v>
      </c>
      <c r="D129">
        <v>1</v>
      </c>
      <c r="E129">
        <v>14</v>
      </c>
      <c r="F129">
        <v>33.396000000000001</v>
      </c>
    </row>
    <row r="130" spans="1:6" x14ac:dyDescent="0.2">
      <c r="A130" t="s">
        <v>143</v>
      </c>
      <c r="B130" t="s">
        <v>184</v>
      </c>
      <c r="C130">
        <v>1974</v>
      </c>
      <c r="D130">
        <v>2</v>
      </c>
      <c r="E130">
        <v>1</v>
      </c>
      <c r="F130">
        <v>13.673</v>
      </c>
    </row>
    <row r="131" spans="1:6" x14ac:dyDescent="0.2">
      <c r="A131" t="s">
        <v>143</v>
      </c>
      <c r="B131" t="s">
        <v>184</v>
      </c>
      <c r="C131">
        <v>1974</v>
      </c>
      <c r="D131">
        <v>2</v>
      </c>
      <c r="E131">
        <v>2</v>
      </c>
      <c r="F131">
        <v>14.398999999999999</v>
      </c>
    </row>
    <row r="132" spans="1:6" x14ac:dyDescent="0.2">
      <c r="A132" t="s">
        <v>143</v>
      </c>
      <c r="B132" t="s">
        <v>184</v>
      </c>
      <c r="C132">
        <v>1974</v>
      </c>
      <c r="D132">
        <v>2</v>
      </c>
      <c r="E132">
        <v>3</v>
      </c>
      <c r="F132">
        <v>23.716000000000001</v>
      </c>
    </row>
    <row r="133" spans="1:6" x14ac:dyDescent="0.2">
      <c r="A133" t="s">
        <v>143</v>
      </c>
      <c r="B133" t="s">
        <v>184</v>
      </c>
      <c r="C133">
        <v>1974</v>
      </c>
      <c r="D133">
        <v>2</v>
      </c>
      <c r="E133">
        <v>4</v>
      </c>
      <c r="F133">
        <v>30.613</v>
      </c>
    </row>
    <row r="134" spans="1:6" x14ac:dyDescent="0.2">
      <c r="A134" t="s">
        <v>143</v>
      </c>
      <c r="B134" t="s">
        <v>184</v>
      </c>
      <c r="C134">
        <v>1974</v>
      </c>
      <c r="D134">
        <v>2</v>
      </c>
      <c r="E134">
        <v>5</v>
      </c>
      <c r="F134">
        <v>32.186</v>
      </c>
    </row>
    <row r="135" spans="1:6" x14ac:dyDescent="0.2">
      <c r="A135" t="s">
        <v>143</v>
      </c>
      <c r="B135" t="s">
        <v>184</v>
      </c>
      <c r="C135">
        <v>1974</v>
      </c>
      <c r="D135">
        <v>2</v>
      </c>
      <c r="E135">
        <v>6</v>
      </c>
      <c r="F135">
        <v>28.797999999999998</v>
      </c>
    </row>
    <row r="136" spans="1:6" x14ac:dyDescent="0.2">
      <c r="A136" t="s">
        <v>143</v>
      </c>
      <c r="B136" t="s">
        <v>184</v>
      </c>
      <c r="C136">
        <v>1974</v>
      </c>
      <c r="D136">
        <v>2</v>
      </c>
      <c r="E136">
        <v>7</v>
      </c>
      <c r="F136">
        <v>25.773</v>
      </c>
    </row>
    <row r="137" spans="1:6" x14ac:dyDescent="0.2">
      <c r="A137" t="s">
        <v>143</v>
      </c>
      <c r="B137" t="s">
        <v>184</v>
      </c>
      <c r="C137">
        <v>1974</v>
      </c>
      <c r="D137">
        <v>2</v>
      </c>
      <c r="E137">
        <v>8</v>
      </c>
      <c r="F137">
        <v>22.748000000000001</v>
      </c>
    </row>
    <row r="138" spans="1:6" x14ac:dyDescent="0.2">
      <c r="A138" t="s">
        <v>143</v>
      </c>
      <c r="B138" t="s">
        <v>184</v>
      </c>
      <c r="C138">
        <v>1974</v>
      </c>
      <c r="D138">
        <v>2</v>
      </c>
      <c r="E138">
        <v>9</v>
      </c>
      <c r="F138">
        <v>34.122</v>
      </c>
    </row>
    <row r="139" spans="1:6" x14ac:dyDescent="0.2">
      <c r="A139" t="s">
        <v>143</v>
      </c>
      <c r="B139" t="s">
        <v>184</v>
      </c>
      <c r="C139">
        <v>1974</v>
      </c>
      <c r="D139">
        <v>2</v>
      </c>
      <c r="E139">
        <v>10</v>
      </c>
      <c r="F139">
        <v>31.823</v>
      </c>
    </row>
    <row r="140" spans="1:6" x14ac:dyDescent="0.2">
      <c r="A140" t="s">
        <v>143</v>
      </c>
      <c r="B140" t="s">
        <v>184</v>
      </c>
      <c r="C140">
        <v>1974</v>
      </c>
      <c r="D140">
        <v>2</v>
      </c>
      <c r="E140">
        <v>11</v>
      </c>
      <c r="F140">
        <v>35.453000000000003</v>
      </c>
    </row>
    <row r="141" spans="1:6" x14ac:dyDescent="0.2">
      <c r="A141" t="s">
        <v>143</v>
      </c>
      <c r="B141" t="s">
        <v>184</v>
      </c>
      <c r="C141">
        <v>1974</v>
      </c>
      <c r="D141">
        <v>2</v>
      </c>
      <c r="E141">
        <v>12</v>
      </c>
      <c r="F141">
        <v>31.218</v>
      </c>
    </row>
    <row r="142" spans="1:6" x14ac:dyDescent="0.2">
      <c r="A142" t="s">
        <v>143</v>
      </c>
      <c r="B142" t="s">
        <v>184</v>
      </c>
      <c r="C142">
        <v>1974</v>
      </c>
      <c r="D142">
        <v>2</v>
      </c>
      <c r="E142">
        <v>13</v>
      </c>
      <c r="F142">
        <v>29.161000000000001</v>
      </c>
    </row>
    <row r="143" spans="1:6" x14ac:dyDescent="0.2">
      <c r="A143" t="s">
        <v>143</v>
      </c>
      <c r="B143" t="s">
        <v>184</v>
      </c>
      <c r="C143">
        <v>1974</v>
      </c>
      <c r="D143">
        <v>2</v>
      </c>
      <c r="E143">
        <v>14</v>
      </c>
      <c r="F143">
        <v>33.759</v>
      </c>
    </row>
    <row r="144" spans="1:6" x14ac:dyDescent="0.2">
      <c r="A144" t="s">
        <v>143</v>
      </c>
      <c r="B144" t="s">
        <v>184</v>
      </c>
      <c r="C144">
        <v>1974</v>
      </c>
      <c r="D144">
        <v>3</v>
      </c>
      <c r="E144">
        <v>1</v>
      </c>
      <c r="F144">
        <v>18.997</v>
      </c>
    </row>
    <row r="145" spans="1:6" x14ac:dyDescent="0.2">
      <c r="A145" t="s">
        <v>143</v>
      </c>
      <c r="B145" t="s">
        <v>184</v>
      </c>
      <c r="C145">
        <v>1974</v>
      </c>
      <c r="D145">
        <v>3</v>
      </c>
      <c r="E145">
        <v>2</v>
      </c>
      <c r="F145">
        <v>15.851000000000001</v>
      </c>
    </row>
    <row r="146" spans="1:6" x14ac:dyDescent="0.2">
      <c r="A146" t="s">
        <v>143</v>
      </c>
      <c r="B146" t="s">
        <v>184</v>
      </c>
      <c r="C146">
        <v>1974</v>
      </c>
      <c r="D146">
        <v>3</v>
      </c>
      <c r="E146">
        <v>3</v>
      </c>
      <c r="F146">
        <v>24.079000000000001</v>
      </c>
    </row>
    <row r="147" spans="1:6" x14ac:dyDescent="0.2">
      <c r="A147" t="s">
        <v>143</v>
      </c>
      <c r="B147" t="s">
        <v>184</v>
      </c>
      <c r="C147">
        <v>1974</v>
      </c>
      <c r="D147">
        <v>3</v>
      </c>
      <c r="E147">
        <v>4</v>
      </c>
      <c r="F147">
        <v>34.847999999999999</v>
      </c>
    </row>
    <row r="148" spans="1:6" x14ac:dyDescent="0.2">
      <c r="A148" t="s">
        <v>143</v>
      </c>
      <c r="B148" t="s">
        <v>184</v>
      </c>
      <c r="C148">
        <v>1974</v>
      </c>
      <c r="D148">
        <v>3</v>
      </c>
      <c r="E148">
        <v>5</v>
      </c>
      <c r="F148">
        <v>28.677</v>
      </c>
    </row>
    <row r="149" spans="1:6" x14ac:dyDescent="0.2">
      <c r="A149" t="s">
        <v>143</v>
      </c>
      <c r="B149" t="s">
        <v>184</v>
      </c>
      <c r="C149">
        <v>1974</v>
      </c>
      <c r="D149">
        <v>3</v>
      </c>
      <c r="E149">
        <v>6</v>
      </c>
      <c r="F149">
        <v>28.677</v>
      </c>
    </row>
    <row r="150" spans="1:6" x14ac:dyDescent="0.2">
      <c r="A150" t="s">
        <v>143</v>
      </c>
      <c r="B150" t="s">
        <v>184</v>
      </c>
      <c r="C150">
        <v>1974</v>
      </c>
      <c r="D150">
        <v>3</v>
      </c>
      <c r="E150">
        <v>7</v>
      </c>
      <c r="F150">
        <v>26.257000000000001</v>
      </c>
    </row>
    <row r="151" spans="1:6" x14ac:dyDescent="0.2">
      <c r="A151" t="s">
        <v>143</v>
      </c>
      <c r="B151" t="s">
        <v>184</v>
      </c>
      <c r="C151">
        <v>1974</v>
      </c>
      <c r="D151">
        <v>3</v>
      </c>
      <c r="E151">
        <v>8</v>
      </c>
      <c r="F151">
        <v>22.748000000000001</v>
      </c>
    </row>
    <row r="152" spans="1:6" x14ac:dyDescent="0.2">
      <c r="A152" t="s">
        <v>143</v>
      </c>
      <c r="B152" t="s">
        <v>184</v>
      </c>
      <c r="C152">
        <v>1974</v>
      </c>
      <c r="D152">
        <v>3</v>
      </c>
      <c r="E152">
        <v>9</v>
      </c>
      <c r="F152">
        <v>30.007999999999999</v>
      </c>
    </row>
    <row r="153" spans="1:6" x14ac:dyDescent="0.2">
      <c r="A153" t="s">
        <v>143</v>
      </c>
      <c r="B153" t="s">
        <v>184</v>
      </c>
      <c r="C153">
        <v>1974</v>
      </c>
      <c r="D153">
        <v>3</v>
      </c>
      <c r="E153">
        <v>10</v>
      </c>
      <c r="F153">
        <v>35.695</v>
      </c>
    </row>
    <row r="154" spans="1:6" x14ac:dyDescent="0.2">
      <c r="A154" t="s">
        <v>143</v>
      </c>
      <c r="B154" t="s">
        <v>184</v>
      </c>
      <c r="C154">
        <v>1974</v>
      </c>
      <c r="D154">
        <v>3</v>
      </c>
      <c r="E154">
        <v>11</v>
      </c>
      <c r="F154">
        <v>30.855</v>
      </c>
    </row>
    <row r="155" spans="1:6" x14ac:dyDescent="0.2">
      <c r="A155" t="s">
        <v>143</v>
      </c>
      <c r="B155" t="s">
        <v>184</v>
      </c>
      <c r="C155">
        <v>1974</v>
      </c>
      <c r="D155">
        <v>3</v>
      </c>
      <c r="E155">
        <v>12</v>
      </c>
      <c r="F155">
        <v>26.861999999999998</v>
      </c>
    </row>
    <row r="156" spans="1:6" x14ac:dyDescent="0.2">
      <c r="A156" t="s">
        <v>143</v>
      </c>
      <c r="B156" t="s">
        <v>184</v>
      </c>
      <c r="C156">
        <v>1974</v>
      </c>
      <c r="D156">
        <v>3</v>
      </c>
      <c r="E156">
        <v>13</v>
      </c>
      <c r="F156">
        <v>25.047000000000001</v>
      </c>
    </row>
    <row r="157" spans="1:6" x14ac:dyDescent="0.2">
      <c r="A157" t="s">
        <v>143</v>
      </c>
      <c r="B157" t="s">
        <v>184</v>
      </c>
      <c r="C157">
        <v>1974</v>
      </c>
      <c r="D157">
        <v>3</v>
      </c>
      <c r="E157">
        <v>14</v>
      </c>
      <c r="F157">
        <v>30.25</v>
      </c>
    </row>
    <row r="158" spans="1:6" x14ac:dyDescent="0.2">
      <c r="A158" t="s">
        <v>143</v>
      </c>
      <c r="B158" t="s">
        <v>184</v>
      </c>
      <c r="C158">
        <v>1974</v>
      </c>
      <c r="D158">
        <v>4</v>
      </c>
      <c r="E158">
        <v>1</v>
      </c>
      <c r="F158">
        <v>19.602</v>
      </c>
    </row>
    <row r="159" spans="1:6" x14ac:dyDescent="0.2">
      <c r="A159" t="s">
        <v>143</v>
      </c>
      <c r="B159" t="s">
        <v>184</v>
      </c>
      <c r="C159">
        <v>1974</v>
      </c>
      <c r="D159">
        <v>4</v>
      </c>
      <c r="E159">
        <v>2</v>
      </c>
      <c r="F159">
        <v>17.786999999999999</v>
      </c>
    </row>
    <row r="160" spans="1:6" x14ac:dyDescent="0.2">
      <c r="A160" t="s">
        <v>143</v>
      </c>
      <c r="B160" t="s">
        <v>184</v>
      </c>
      <c r="C160">
        <v>1974</v>
      </c>
      <c r="D160">
        <v>4</v>
      </c>
      <c r="E160">
        <v>3</v>
      </c>
      <c r="F160">
        <v>33.154000000000003</v>
      </c>
    </row>
    <row r="161" spans="1:6" x14ac:dyDescent="0.2">
      <c r="A161" t="s">
        <v>143</v>
      </c>
      <c r="B161" t="s">
        <v>184</v>
      </c>
      <c r="C161">
        <v>1974</v>
      </c>
      <c r="D161">
        <v>4</v>
      </c>
      <c r="E161">
        <v>4</v>
      </c>
      <c r="F161">
        <v>29.402999999999999</v>
      </c>
    </row>
    <row r="162" spans="1:6" x14ac:dyDescent="0.2">
      <c r="A162" t="s">
        <v>143</v>
      </c>
      <c r="B162" t="s">
        <v>184</v>
      </c>
      <c r="C162">
        <v>1974</v>
      </c>
      <c r="D162">
        <v>4</v>
      </c>
      <c r="E162">
        <v>5</v>
      </c>
      <c r="F162">
        <v>26.62</v>
      </c>
    </row>
    <row r="163" spans="1:6" x14ac:dyDescent="0.2">
      <c r="A163" t="s">
        <v>143</v>
      </c>
      <c r="B163" t="s">
        <v>184</v>
      </c>
      <c r="C163">
        <v>1974</v>
      </c>
      <c r="D163">
        <v>4</v>
      </c>
      <c r="E163">
        <v>6</v>
      </c>
      <c r="F163">
        <v>25.773</v>
      </c>
    </row>
    <row r="164" spans="1:6" x14ac:dyDescent="0.2">
      <c r="A164" t="s">
        <v>143</v>
      </c>
      <c r="B164" t="s">
        <v>184</v>
      </c>
      <c r="C164">
        <v>1974</v>
      </c>
      <c r="D164">
        <v>4</v>
      </c>
      <c r="E164">
        <v>7</v>
      </c>
      <c r="F164">
        <v>28.193000000000001</v>
      </c>
    </row>
    <row r="165" spans="1:6" x14ac:dyDescent="0.2">
      <c r="A165" t="s">
        <v>143</v>
      </c>
      <c r="B165" t="s">
        <v>184</v>
      </c>
      <c r="C165">
        <v>1974</v>
      </c>
      <c r="D165">
        <v>4</v>
      </c>
      <c r="E165">
        <v>8</v>
      </c>
      <c r="F165">
        <v>25.047000000000001</v>
      </c>
    </row>
    <row r="166" spans="1:6" x14ac:dyDescent="0.2">
      <c r="A166" t="s">
        <v>143</v>
      </c>
      <c r="B166" t="s">
        <v>184</v>
      </c>
      <c r="C166">
        <v>1974</v>
      </c>
      <c r="D166">
        <v>4</v>
      </c>
      <c r="E166">
        <v>9</v>
      </c>
      <c r="F166">
        <v>33.637999999999998</v>
      </c>
    </row>
    <row r="167" spans="1:6" x14ac:dyDescent="0.2">
      <c r="A167" t="s">
        <v>143</v>
      </c>
      <c r="B167" t="s">
        <v>184</v>
      </c>
      <c r="C167">
        <v>1974</v>
      </c>
      <c r="D167">
        <v>4</v>
      </c>
      <c r="E167">
        <v>10</v>
      </c>
      <c r="F167">
        <v>29.524000000000001</v>
      </c>
    </row>
    <row r="168" spans="1:6" x14ac:dyDescent="0.2">
      <c r="A168" t="s">
        <v>143</v>
      </c>
      <c r="B168" t="s">
        <v>184</v>
      </c>
      <c r="C168">
        <v>1974</v>
      </c>
      <c r="D168">
        <v>4</v>
      </c>
      <c r="E168">
        <v>11</v>
      </c>
      <c r="F168">
        <v>35.090000000000003</v>
      </c>
    </row>
    <row r="169" spans="1:6" x14ac:dyDescent="0.2">
      <c r="A169" t="s">
        <v>143</v>
      </c>
      <c r="B169" t="s">
        <v>184</v>
      </c>
      <c r="C169">
        <v>1974</v>
      </c>
      <c r="D169">
        <v>4</v>
      </c>
      <c r="E169">
        <v>12</v>
      </c>
      <c r="F169">
        <v>30.734000000000002</v>
      </c>
    </row>
    <row r="170" spans="1:6" x14ac:dyDescent="0.2">
      <c r="A170" t="s">
        <v>143</v>
      </c>
      <c r="B170" t="s">
        <v>184</v>
      </c>
      <c r="C170">
        <v>1974</v>
      </c>
      <c r="D170">
        <v>4</v>
      </c>
      <c r="E170">
        <v>13</v>
      </c>
      <c r="F170">
        <v>27.103999999999999</v>
      </c>
    </row>
    <row r="171" spans="1:6" x14ac:dyDescent="0.2">
      <c r="A171" t="s">
        <v>143</v>
      </c>
      <c r="B171" t="s">
        <v>184</v>
      </c>
      <c r="C171">
        <v>1974</v>
      </c>
      <c r="D171">
        <v>4</v>
      </c>
      <c r="E171">
        <v>14</v>
      </c>
      <c r="F171">
        <v>30.370999999999999</v>
      </c>
    </row>
    <row r="172" spans="1:6" x14ac:dyDescent="0.2">
      <c r="A172" t="s">
        <v>143</v>
      </c>
      <c r="B172" t="s">
        <v>185</v>
      </c>
      <c r="C172">
        <v>1975</v>
      </c>
      <c r="D172">
        <v>1</v>
      </c>
      <c r="E172">
        <v>1</v>
      </c>
      <c r="F172">
        <v>23.353000000000002</v>
      </c>
    </row>
    <row r="173" spans="1:6" x14ac:dyDescent="0.2">
      <c r="A173" t="s">
        <v>143</v>
      </c>
      <c r="B173" t="s">
        <v>185</v>
      </c>
      <c r="C173">
        <v>1975</v>
      </c>
      <c r="D173">
        <v>1</v>
      </c>
      <c r="E173">
        <v>2</v>
      </c>
      <c r="F173">
        <v>24.442</v>
      </c>
    </row>
    <row r="174" spans="1:6" x14ac:dyDescent="0.2">
      <c r="A174" t="s">
        <v>143</v>
      </c>
      <c r="B174" t="s">
        <v>185</v>
      </c>
      <c r="C174">
        <v>1975</v>
      </c>
      <c r="D174">
        <v>1</v>
      </c>
      <c r="E174">
        <v>3</v>
      </c>
      <c r="F174">
        <v>33.033000000000001</v>
      </c>
    </row>
    <row r="175" spans="1:6" x14ac:dyDescent="0.2">
      <c r="A175" t="s">
        <v>143</v>
      </c>
      <c r="B175" t="s">
        <v>185</v>
      </c>
      <c r="C175">
        <v>1975</v>
      </c>
      <c r="D175">
        <v>1</v>
      </c>
      <c r="E175">
        <v>4</v>
      </c>
      <c r="F175">
        <v>34.969000000000001</v>
      </c>
    </row>
    <row r="176" spans="1:6" x14ac:dyDescent="0.2">
      <c r="A176" t="s">
        <v>143</v>
      </c>
      <c r="B176" t="s">
        <v>185</v>
      </c>
      <c r="C176">
        <v>1975</v>
      </c>
      <c r="D176">
        <v>1</v>
      </c>
      <c r="E176">
        <v>5</v>
      </c>
      <c r="F176">
        <v>41.624000000000002</v>
      </c>
    </row>
    <row r="177" spans="1:6" x14ac:dyDescent="0.2">
      <c r="A177" t="s">
        <v>143</v>
      </c>
      <c r="B177" t="s">
        <v>185</v>
      </c>
      <c r="C177">
        <v>1975</v>
      </c>
      <c r="D177">
        <v>1</v>
      </c>
      <c r="E177">
        <v>6</v>
      </c>
      <c r="F177">
        <v>53.119</v>
      </c>
    </row>
    <row r="178" spans="1:6" x14ac:dyDescent="0.2">
      <c r="A178" t="s">
        <v>143</v>
      </c>
      <c r="B178" t="s">
        <v>185</v>
      </c>
      <c r="C178">
        <v>1975</v>
      </c>
      <c r="D178">
        <v>1</v>
      </c>
      <c r="E178">
        <v>7</v>
      </c>
      <c r="F178">
        <v>47.552999999999997</v>
      </c>
    </row>
    <row r="179" spans="1:6" x14ac:dyDescent="0.2">
      <c r="A179" t="s">
        <v>143</v>
      </c>
      <c r="B179" t="s">
        <v>185</v>
      </c>
      <c r="C179">
        <v>1975</v>
      </c>
      <c r="D179">
        <v>1</v>
      </c>
      <c r="E179">
        <v>8</v>
      </c>
      <c r="F179">
        <v>49.368000000000002</v>
      </c>
    </row>
    <row r="180" spans="1:6" x14ac:dyDescent="0.2">
      <c r="A180" t="s">
        <v>143</v>
      </c>
      <c r="B180" t="s">
        <v>185</v>
      </c>
      <c r="C180">
        <v>1975</v>
      </c>
      <c r="D180">
        <v>1</v>
      </c>
      <c r="E180">
        <v>9</v>
      </c>
      <c r="F180">
        <v>43.680999999999997</v>
      </c>
    </row>
    <row r="181" spans="1:6" x14ac:dyDescent="0.2">
      <c r="A181" t="s">
        <v>143</v>
      </c>
      <c r="B181" t="s">
        <v>185</v>
      </c>
      <c r="C181">
        <v>1975</v>
      </c>
      <c r="D181">
        <v>1</v>
      </c>
      <c r="E181">
        <v>10</v>
      </c>
      <c r="F181">
        <v>42.591999999999999</v>
      </c>
    </row>
    <row r="182" spans="1:6" x14ac:dyDescent="0.2">
      <c r="A182" t="s">
        <v>143</v>
      </c>
      <c r="B182" t="s">
        <v>185</v>
      </c>
      <c r="C182">
        <v>1975</v>
      </c>
      <c r="D182">
        <v>1</v>
      </c>
      <c r="E182">
        <v>11</v>
      </c>
      <c r="F182">
        <v>49.005000000000003</v>
      </c>
    </row>
    <row r="183" spans="1:6" x14ac:dyDescent="0.2">
      <c r="A183" t="s">
        <v>143</v>
      </c>
      <c r="B183" t="s">
        <v>185</v>
      </c>
      <c r="C183">
        <v>1975</v>
      </c>
      <c r="D183">
        <v>1</v>
      </c>
      <c r="E183">
        <v>12</v>
      </c>
      <c r="F183">
        <v>45.253999999999998</v>
      </c>
    </row>
    <row r="184" spans="1:6" x14ac:dyDescent="0.2">
      <c r="A184" t="s">
        <v>143</v>
      </c>
      <c r="B184" t="s">
        <v>185</v>
      </c>
      <c r="C184">
        <v>1975</v>
      </c>
      <c r="D184">
        <v>1</v>
      </c>
      <c r="E184">
        <v>13</v>
      </c>
      <c r="F184">
        <v>52.151000000000003</v>
      </c>
    </row>
    <row r="185" spans="1:6" x14ac:dyDescent="0.2">
      <c r="A185" t="s">
        <v>143</v>
      </c>
      <c r="B185" t="s">
        <v>185</v>
      </c>
      <c r="C185">
        <v>1975</v>
      </c>
      <c r="D185">
        <v>1</v>
      </c>
      <c r="E185">
        <v>14</v>
      </c>
      <c r="F185">
        <v>46.706000000000003</v>
      </c>
    </row>
    <row r="186" spans="1:6" x14ac:dyDescent="0.2">
      <c r="A186" t="s">
        <v>143</v>
      </c>
      <c r="B186" t="s">
        <v>185</v>
      </c>
      <c r="C186">
        <v>1975</v>
      </c>
      <c r="D186">
        <v>2</v>
      </c>
      <c r="E186">
        <v>1</v>
      </c>
      <c r="F186">
        <v>27.103999999999999</v>
      </c>
    </row>
    <row r="187" spans="1:6" x14ac:dyDescent="0.2">
      <c r="A187" t="s">
        <v>143</v>
      </c>
      <c r="B187" t="s">
        <v>185</v>
      </c>
      <c r="C187">
        <v>1975</v>
      </c>
      <c r="D187">
        <v>2</v>
      </c>
      <c r="E187">
        <v>2</v>
      </c>
      <c r="F187">
        <v>26.135999999999999</v>
      </c>
    </row>
    <row r="188" spans="1:6" x14ac:dyDescent="0.2">
      <c r="A188" t="s">
        <v>143</v>
      </c>
      <c r="B188" t="s">
        <v>185</v>
      </c>
      <c r="C188">
        <v>1975</v>
      </c>
      <c r="D188">
        <v>2</v>
      </c>
      <c r="E188">
        <v>3</v>
      </c>
      <c r="F188">
        <v>31.46</v>
      </c>
    </row>
    <row r="189" spans="1:6" x14ac:dyDescent="0.2">
      <c r="A189" t="s">
        <v>143</v>
      </c>
      <c r="B189" t="s">
        <v>185</v>
      </c>
      <c r="C189">
        <v>1975</v>
      </c>
      <c r="D189">
        <v>2</v>
      </c>
      <c r="E189">
        <v>4</v>
      </c>
      <c r="F189">
        <v>43.317999999999998</v>
      </c>
    </row>
    <row r="190" spans="1:6" x14ac:dyDescent="0.2">
      <c r="A190" t="s">
        <v>143</v>
      </c>
      <c r="B190" t="s">
        <v>185</v>
      </c>
      <c r="C190">
        <v>1975</v>
      </c>
      <c r="D190">
        <v>2</v>
      </c>
      <c r="E190">
        <v>5</v>
      </c>
      <c r="F190">
        <v>46.706000000000003</v>
      </c>
    </row>
    <row r="191" spans="1:6" x14ac:dyDescent="0.2">
      <c r="A191" t="s">
        <v>143</v>
      </c>
      <c r="B191" t="s">
        <v>185</v>
      </c>
      <c r="C191">
        <v>1975</v>
      </c>
      <c r="D191">
        <v>2</v>
      </c>
      <c r="E191">
        <v>6</v>
      </c>
      <c r="F191">
        <v>52.393000000000001</v>
      </c>
    </row>
    <row r="192" spans="1:6" x14ac:dyDescent="0.2">
      <c r="A192" t="s">
        <v>143</v>
      </c>
      <c r="B192" t="s">
        <v>185</v>
      </c>
      <c r="C192">
        <v>1975</v>
      </c>
      <c r="D192">
        <v>2</v>
      </c>
      <c r="E192">
        <v>7</v>
      </c>
      <c r="F192">
        <v>52.514000000000003</v>
      </c>
    </row>
    <row r="193" spans="1:6" x14ac:dyDescent="0.2">
      <c r="A193" t="s">
        <v>143</v>
      </c>
      <c r="B193" t="s">
        <v>185</v>
      </c>
      <c r="C193">
        <v>1975</v>
      </c>
      <c r="D193">
        <v>2</v>
      </c>
      <c r="E193">
        <v>8</v>
      </c>
      <c r="F193">
        <v>50.82</v>
      </c>
    </row>
    <row r="194" spans="1:6" x14ac:dyDescent="0.2">
      <c r="A194" t="s">
        <v>143</v>
      </c>
      <c r="B194" t="s">
        <v>185</v>
      </c>
      <c r="C194">
        <v>1975</v>
      </c>
      <c r="D194">
        <v>2</v>
      </c>
      <c r="E194">
        <v>9</v>
      </c>
      <c r="F194">
        <v>45.375</v>
      </c>
    </row>
    <row r="195" spans="1:6" x14ac:dyDescent="0.2">
      <c r="A195" t="s">
        <v>143</v>
      </c>
      <c r="B195" t="s">
        <v>185</v>
      </c>
      <c r="C195">
        <v>1975</v>
      </c>
      <c r="D195">
        <v>2</v>
      </c>
      <c r="E195">
        <v>10</v>
      </c>
      <c r="F195">
        <v>46.100999999999999</v>
      </c>
    </row>
    <row r="196" spans="1:6" x14ac:dyDescent="0.2">
      <c r="A196" t="s">
        <v>143</v>
      </c>
      <c r="B196" t="s">
        <v>185</v>
      </c>
      <c r="C196">
        <v>1975</v>
      </c>
      <c r="D196">
        <v>2</v>
      </c>
      <c r="E196">
        <v>11</v>
      </c>
      <c r="F196">
        <v>43.802</v>
      </c>
    </row>
    <row r="197" spans="1:6" x14ac:dyDescent="0.2">
      <c r="A197" t="s">
        <v>143</v>
      </c>
      <c r="B197" t="s">
        <v>185</v>
      </c>
      <c r="C197">
        <v>1975</v>
      </c>
      <c r="D197">
        <v>2</v>
      </c>
      <c r="E197">
        <v>12</v>
      </c>
      <c r="F197">
        <v>49.005000000000003</v>
      </c>
    </row>
    <row r="198" spans="1:6" x14ac:dyDescent="0.2">
      <c r="A198" t="s">
        <v>143</v>
      </c>
      <c r="B198" t="s">
        <v>185</v>
      </c>
      <c r="C198">
        <v>1975</v>
      </c>
      <c r="D198">
        <v>2</v>
      </c>
      <c r="E198">
        <v>13</v>
      </c>
      <c r="F198">
        <v>48.4</v>
      </c>
    </row>
    <row r="199" spans="1:6" x14ac:dyDescent="0.2">
      <c r="A199" t="s">
        <v>143</v>
      </c>
      <c r="B199" t="s">
        <v>185</v>
      </c>
      <c r="C199">
        <v>1975</v>
      </c>
      <c r="D199">
        <v>2</v>
      </c>
      <c r="E199">
        <v>14</v>
      </c>
      <c r="F199">
        <v>45.859000000000002</v>
      </c>
    </row>
    <row r="200" spans="1:6" x14ac:dyDescent="0.2">
      <c r="A200" t="s">
        <v>143</v>
      </c>
      <c r="B200" t="s">
        <v>185</v>
      </c>
      <c r="C200">
        <v>1975</v>
      </c>
      <c r="D200">
        <v>3</v>
      </c>
      <c r="E200">
        <v>1</v>
      </c>
      <c r="F200">
        <v>31.218</v>
      </c>
    </row>
    <row r="201" spans="1:6" x14ac:dyDescent="0.2">
      <c r="A201" t="s">
        <v>143</v>
      </c>
      <c r="B201" t="s">
        <v>185</v>
      </c>
      <c r="C201">
        <v>1975</v>
      </c>
      <c r="D201">
        <v>3</v>
      </c>
      <c r="E201">
        <v>2</v>
      </c>
      <c r="F201">
        <v>26.741</v>
      </c>
    </row>
    <row r="202" spans="1:6" x14ac:dyDescent="0.2">
      <c r="A202" t="s">
        <v>143</v>
      </c>
      <c r="B202" t="s">
        <v>185</v>
      </c>
      <c r="C202">
        <v>1975</v>
      </c>
      <c r="D202">
        <v>3</v>
      </c>
      <c r="E202">
        <v>3</v>
      </c>
      <c r="F202">
        <v>34.122</v>
      </c>
    </row>
    <row r="203" spans="1:6" x14ac:dyDescent="0.2">
      <c r="A203" t="s">
        <v>143</v>
      </c>
      <c r="B203" t="s">
        <v>185</v>
      </c>
      <c r="C203">
        <v>1975</v>
      </c>
      <c r="D203">
        <v>3</v>
      </c>
      <c r="E203">
        <v>4</v>
      </c>
      <c r="F203">
        <v>38.478000000000002</v>
      </c>
    </row>
    <row r="204" spans="1:6" x14ac:dyDescent="0.2">
      <c r="A204" t="s">
        <v>143</v>
      </c>
      <c r="B204" t="s">
        <v>185</v>
      </c>
      <c r="C204">
        <v>1975</v>
      </c>
      <c r="D204">
        <v>3</v>
      </c>
      <c r="E204">
        <v>5</v>
      </c>
      <c r="F204">
        <v>48.762999999999998</v>
      </c>
    </row>
    <row r="205" spans="1:6" x14ac:dyDescent="0.2">
      <c r="A205" t="s">
        <v>143</v>
      </c>
      <c r="B205" t="s">
        <v>185</v>
      </c>
      <c r="C205">
        <v>1975</v>
      </c>
      <c r="D205">
        <v>3</v>
      </c>
      <c r="E205">
        <v>6</v>
      </c>
      <c r="F205">
        <v>45.98</v>
      </c>
    </row>
    <row r="206" spans="1:6" x14ac:dyDescent="0.2">
      <c r="A206" t="s">
        <v>143</v>
      </c>
      <c r="B206" t="s">
        <v>185</v>
      </c>
      <c r="C206">
        <v>1975</v>
      </c>
      <c r="D206">
        <v>3</v>
      </c>
      <c r="E206">
        <v>7</v>
      </c>
      <c r="F206">
        <v>49.851999999999997</v>
      </c>
    </row>
    <row r="207" spans="1:6" x14ac:dyDescent="0.2">
      <c r="A207" t="s">
        <v>143</v>
      </c>
      <c r="B207" t="s">
        <v>185</v>
      </c>
      <c r="C207">
        <v>1975</v>
      </c>
      <c r="D207">
        <v>3</v>
      </c>
      <c r="E207">
        <v>8</v>
      </c>
      <c r="F207">
        <v>54.087000000000003</v>
      </c>
    </row>
    <row r="208" spans="1:6" x14ac:dyDescent="0.2">
      <c r="A208" t="s">
        <v>143</v>
      </c>
      <c r="B208" t="s">
        <v>185</v>
      </c>
      <c r="C208">
        <v>1975</v>
      </c>
      <c r="D208">
        <v>3</v>
      </c>
      <c r="E208">
        <v>9</v>
      </c>
      <c r="F208">
        <v>36.662999999999997</v>
      </c>
    </row>
    <row r="209" spans="1:6" x14ac:dyDescent="0.2">
      <c r="A209" t="s">
        <v>143</v>
      </c>
      <c r="B209" t="s">
        <v>185</v>
      </c>
      <c r="C209">
        <v>1975</v>
      </c>
      <c r="D209">
        <v>3</v>
      </c>
      <c r="E209">
        <v>10</v>
      </c>
      <c r="F209">
        <v>47.069000000000003</v>
      </c>
    </row>
    <row r="210" spans="1:6" x14ac:dyDescent="0.2">
      <c r="A210" t="s">
        <v>143</v>
      </c>
      <c r="B210" t="s">
        <v>185</v>
      </c>
      <c r="C210">
        <v>1975</v>
      </c>
      <c r="D210">
        <v>3</v>
      </c>
      <c r="E210">
        <v>11</v>
      </c>
      <c r="F210">
        <v>46.826999999999998</v>
      </c>
    </row>
    <row r="211" spans="1:6" x14ac:dyDescent="0.2">
      <c r="A211" t="s">
        <v>143</v>
      </c>
      <c r="B211" t="s">
        <v>185</v>
      </c>
      <c r="C211">
        <v>1975</v>
      </c>
      <c r="D211">
        <v>3</v>
      </c>
      <c r="E211">
        <v>12</v>
      </c>
      <c r="F211">
        <v>46.948</v>
      </c>
    </row>
    <row r="212" spans="1:6" x14ac:dyDescent="0.2">
      <c r="A212" t="s">
        <v>143</v>
      </c>
      <c r="B212" t="s">
        <v>185</v>
      </c>
      <c r="C212">
        <v>1975</v>
      </c>
      <c r="D212">
        <v>3</v>
      </c>
      <c r="E212">
        <v>13</v>
      </c>
      <c r="F212">
        <v>44.649000000000001</v>
      </c>
    </row>
    <row r="213" spans="1:6" x14ac:dyDescent="0.2">
      <c r="A213" t="s">
        <v>143</v>
      </c>
      <c r="B213" t="s">
        <v>185</v>
      </c>
      <c r="C213">
        <v>1975</v>
      </c>
      <c r="D213">
        <v>3</v>
      </c>
      <c r="E213">
        <v>14</v>
      </c>
      <c r="F213">
        <v>45.012</v>
      </c>
    </row>
    <row r="214" spans="1:6" x14ac:dyDescent="0.2">
      <c r="A214" t="s">
        <v>143</v>
      </c>
      <c r="B214" t="s">
        <v>185</v>
      </c>
      <c r="C214">
        <v>1975</v>
      </c>
      <c r="D214">
        <v>4</v>
      </c>
      <c r="E214">
        <v>1</v>
      </c>
      <c r="F214">
        <v>33.517000000000003</v>
      </c>
    </row>
    <row r="215" spans="1:6" x14ac:dyDescent="0.2">
      <c r="A215" t="s">
        <v>143</v>
      </c>
      <c r="B215" t="s">
        <v>185</v>
      </c>
      <c r="C215">
        <v>1975</v>
      </c>
      <c r="D215">
        <v>4</v>
      </c>
      <c r="E215">
        <v>2</v>
      </c>
      <c r="F215">
        <v>30.129000000000001</v>
      </c>
    </row>
    <row r="216" spans="1:6" x14ac:dyDescent="0.2">
      <c r="A216" t="s">
        <v>143</v>
      </c>
      <c r="B216" t="s">
        <v>185</v>
      </c>
      <c r="C216">
        <v>1975</v>
      </c>
      <c r="D216">
        <v>4</v>
      </c>
      <c r="E216">
        <v>3</v>
      </c>
      <c r="F216">
        <v>40.898000000000003</v>
      </c>
    </row>
    <row r="217" spans="1:6" x14ac:dyDescent="0.2">
      <c r="A217" t="s">
        <v>143</v>
      </c>
      <c r="B217" t="s">
        <v>185</v>
      </c>
      <c r="C217">
        <v>1975</v>
      </c>
      <c r="D217">
        <v>4</v>
      </c>
      <c r="E217">
        <v>4</v>
      </c>
      <c r="F217">
        <v>42.107999999999997</v>
      </c>
    </row>
    <row r="218" spans="1:6" x14ac:dyDescent="0.2">
      <c r="A218" t="s">
        <v>143</v>
      </c>
      <c r="B218" t="s">
        <v>185</v>
      </c>
      <c r="C218">
        <v>1975</v>
      </c>
      <c r="D218">
        <v>4</v>
      </c>
      <c r="E218">
        <v>5</v>
      </c>
      <c r="F218">
        <v>50.335999999999999</v>
      </c>
    </row>
    <row r="219" spans="1:6" x14ac:dyDescent="0.2">
      <c r="A219" t="s">
        <v>143</v>
      </c>
      <c r="B219" t="s">
        <v>185</v>
      </c>
      <c r="C219">
        <v>1975</v>
      </c>
      <c r="D219">
        <v>4</v>
      </c>
      <c r="E219">
        <v>6</v>
      </c>
      <c r="F219">
        <v>53.603000000000002</v>
      </c>
    </row>
    <row r="220" spans="1:6" x14ac:dyDescent="0.2">
      <c r="A220" t="s">
        <v>143</v>
      </c>
      <c r="B220" t="s">
        <v>185</v>
      </c>
      <c r="C220">
        <v>1975</v>
      </c>
      <c r="D220">
        <v>4</v>
      </c>
      <c r="E220">
        <v>7</v>
      </c>
      <c r="F220">
        <v>52.271999999999998</v>
      </c>
    </row>
    <row r="221" spans="1:6" x14ac:dyDescent="0.2">
      <c r="A221" t="s">
        <v>143</v>
      </c>
      <c r="B221" t="s">
        <v>185</v>
      </c>
      <c r="C221">
        <v>1975</v>
      </c>
      <c r="D221">
        <v>4</v>
      </c>
      <c r="E221">
        <v>8</v>
      </c>
      <c r="F221">
        <v>50.457000000000001</v>
      </c>
    </row>
    <row r="222" spans="1:6" x14ac:dyDescent="0.2">
      <c r="A222" t="s">
        <v>143</v>
      </c>
      <c r="B222" t="s">
        <v>185</v>
      </c>
      <c r="C222">
        <v>1975</v>
      </c>
      <c r="D222">
        <v>4</v>
      </c>
      <c r="E222">
        <v>9</v>
      </c>
      <c r="F222">
        <v>49.731000000000002</v>
      </c>
    </row>
    <row r="223" spans="1:6" x14ac:dyDescent="0.2">
      <c r="A223" t="s">
        <v>143</v>
      </c>
      <c r="B223" t="s">
        <v>185</v>
      </c>
      <c r="C223">
        <v>1975</v>
      </c>
      <c r="D223">
        <v>4</v>
      </c>
      <c r="E223">
        <v>10</v>
      </c>
      <c r="F223">
        <v>45.133000000000003</v>
      </c>
    </row>
    <row r="224" spans="1:6" x14ac:dyDescent="0.2">
      <c r="A224" t="s">
        <v>143</v>
      </c>
      <c r="B224" t="s">
        <v>185</v>
      </c>
      <c r="C224">
        <v>1975</v>
      </c>
      <c r="D224">
        <v>4</v>
      </c>
      <c r="E224">
        <v>11</v>
      </c>
      <c r="F224">
        <v>47.673999999999999</v>
      </c>
    </row>
    <row r="225" spans="1:6" x14ac:dyDescent="0.2">
      <c r="A225" t="s">
        <v>143</v>
      </c>
      <c r="B225" t="s">
        <v>185</v>
      </c>
      <c r="C225">
        <v>1975</v>
      </c>
      <c r="D225">
        <v>4</v>
      </c>
      <c r="E225">
        <v>12</v>
      </c>
      <c r="F225">
        <v>47.552999999999997</v>
      </c>
    </row>
    <row r="226" spans="1:6" x14ac:dyDescent="0.2">
      <c r="A226" t="s">
        <v>143</v>
      </c>
      <c r="B226" t="s">
        <v>185</v>
      </c>
      <c r="C226">
        <v>1975</v>
      </c>
      <c r="D226">
        <v>4</v>
      </c>
      <c r="E226">
        <v>13</v>
      </c>
      <c r="F226">
        <v>49.731000000000002</v>
      </c>
    </row>
    <row r="227" spans="1:6" x14ac:dyDescent="0.2">
      <c r="A227" t="s">
        <v>143</v>
      </c>
      <c r="B227" t="s">
        <v>185</v>
      </c>
      <c r="C227">
        <v>1975</v>
      </c>
      <c r="D227">
        <v>4</v>
      </c>
      <c r="E227">
        <v>14</v>
      </c>
      <c r="F227">
        <v>54.087000000000003</v>
      </c>
    </row>
    <row r="228" spans="1:6" x14ac:dyDescent="0.2">
      <c r="A228" t="s">
        <v>143</v>
      </c>
      <c r="B228" t="s">
        <v>185</v>
      </c>
      <c r="C228">
        <v>1976</v>
      </c>
      <c r="D228">
        <v>1</v>
      </c>
      <c r="E228">
        <v>1</v>
      </c>
      <c r="F228">
        <v>21.78</v>
      </c>
    </row>
    <row r="229" spans="1:6" x14ac:dyDescent="0.2">
      <c r="A229" t="s">
        <v>143</v>
      </c>
      <c r="B229" t="s">
        <v>185</v>
      </c>
      <c r="C229">
        <v>1976</v>
      </c>
      <c r="D229">
        <v>1</v>
      </c>
      <c r="E229">
        <v>2</v>
      </c>
      <c r="F229">
        <v>19.239000000000001</v>
      </c>
    </row>
    <row r="230" spans="1:6" x14ac:dyDescent="0.2">
      <c r="A230" t="s">
        <v>143</v>
      </c>
      <c r="B230" t="s">
        <v>185</v>
      </c>
      <c r="C230">
        <v>1976</v>
      </c>
      <c r="D230">
        <v>1</v>
      </c>
      <c r="E230">
        <v>3</v>
      </c>
      <c r="F230">
        <v>24.805</v>
      </c>
    </row>
    <row r="231" spans="1:6" x14ac:dyDescent="0.2">
      <c r="A231" t="s">
        <v>143</v>
      </c>
      <c r="B231" t="s">
        <v>185</v>
      </c>
      <c r="C231">
        <v>1976</v>
      </c>
      <c r="D231">
        <v>1</v>
      </c>
      <c r="E231">
        <v>4</v>
      </c>
      <c r="F231">
        <v>29.04</v>
      </c>
    </row>
    <row r="232" spans="1:6" x14ac:dyDescent="0.2">
      <c r="A232" t="s">
        <v>143</v>
      </c>
      <c r="B232" t="s">
        <v>185</v>
      </c>
      <c r="C232">
        <v>1976</v>
      </c>
      <c r="D232">
        <v>1</v>
      </c>
      <c r="E232">
        <v>5</v>
      </c>
      <c r="F232">
        <v>39.808999999999997</v>
      </c>
    </row>
    <row r="233" spans="1:6" x14ac:dyDescent="0.2">
      <c r="A233" t="s">
        <v>143</v>
      </c>
      <c r="B233" t="s">
        <v>185</v>
      </c>
      <c r="C233">
        <v>1976</v>
      </c>
      <c r="D233">
        <v>1</v>
      </c>
      <c r="E233">
        <v>6</v>
      </c>
      <c r="F233">
        <v>40.898000000000003</v>
      </c>
    </row>
    <row r="234" spans="1:6" x14ac:dyDescent="0.2">
      <c r="A234" t="s">
        <v>143</v>
      </c>
      <c r="B234" t="s">
        <v>185</v>
      </c>
      <c r="C234">
        <v>1976</v>
      </c>
      <c r="D234">
        <v>1</v>
      </c>
      <c r="E234">
        <v>7</v>
      </c>
      <c r="F234">
        <v>47.915999999999997</v>
      </c>
    </row>
    <row r="235" spans="1:6" x14ac:dyDescent="0.2">
      <c r="A235" t="s">
        <v>143</v>
      </c>
      <c r="B235" t="s">
        <v>185</v>
      </c>
      <c r="C235">
        <v>1976</v>
      </c>
      <c r="D235">
        <v>1</v>
      </c>
      <c r="E235">
        <v>8</v>
      </c>
      <c r="F235">
        <v>34.606000000000002</v>
      </c>
    </row>
    <row r="236" spans="1:6" x14ac:dyDescent="0.2">
      <c r="A236" t="s">
        <v>143</v>
      </c>
      <c r="B236" t="s">
        <v>185</v>
      </c>
      <c r="C236">
        <v>1976</v>
      </c>
      <c r="D236">
        <v>1</v>
      </c>
      <c r="E236">
        <v>9</v>
      </c>
      <c r="F236">
        <v>37.026000000000003</v>
      </c>
    </row>
    <row r="237" spans="1:6" x14ac:dyDescent="0.2">
      <c r="A237" t="s">
        <v>143</v>
      </c>
      <c r="B237" t="s">
        <v>185</v>
      </c>
      <c r="C237">
        <v>1976</v>
      </c>
      <c r="D237">
        <v>1</v>
      </c>
      <c r="E237">
        <v>10</v>
      </c>
      <c r="F237">
        <v>37.872999999999998</v>
      </c>
    </row>
    <row r="238" spans="1:6" x14ac:dyDescent="0.2">
      <c r="A238" t="s">
        <v>143</v>
      </c>
      <c r="B238" t="s">
        <v>185</v>
      </c>
      <c r="C238">
        <v>1976</v>
      </c>
      <c r="D238">
        <v>1</v>
      </c>
      <c r="E238">
        <v>11</v>
      </c>
      <c r="F238">
        <v>42.107999999999997</v>
      </c>
    </row>
    <row r="239" spans="1:6" x14ac:dyDescent="0.2">
      <c r="A239" t="s">
        <v>143</v>
      </c>
      <c r="B239" t="s">
        <v>185</v>
      </c>
      <c r="C239">
        <v>1976</v>
      </c>
      <c r="D239">
        <v>1</v>
      </c>
      <c r="E239">
        <v>12</v>
      </c>
      <c r="F239">
        <v>36.905000000000001</v>
      </c>
    </row>
    <row r="240" spans="1:6" x14ac:dyDescent="0.2">
      <c r="A240" t="s">
        <v>143</v>
      </c>
      <c r="B240" t="s">
        <v>185</v>
      </c>
      <c r="C240">
        <v>1976</v>
      </c>
      <c r="D240">
        <v>1</v>
      </c>
      <c r="E240">
        <v>13</v>
      </c>
      <c r="F240">
        <v>46.343000000000004</v>
      </c>
    </row>
    <row r="241" spans="1:6" x14ac:dyDescent="0.2">
      <c r="A241" t="s">
        <v>143</v>
      </c>
      <c r="B241" t="s">
        <v>185</v>
      </c>
      <c r="C241">
        <v>1976</v>
      </c>
      <c r="D241">
        <v>1</v>
      </c>
      <c r="E241">
        <v>14</v>
      </c>
      <c r="F241">
        <v>40.292999999999999</v>
      </c>
    </row>
    <row r="242" spans="1:6" x14ac:dyDescent="0.2">
      <c r="A242" t="s">
        <v>143</v>
      </c>
      <c r="B242" t="s">
        <v>185</v>
      </c>
      <c r="C242">
        <v>1976</v>
      </c>
      <c r="D242">
        <v>2</v>
      </c>
      <c r="E242">
        <v>1</v>
      </c>
      <c r="F242">
        <v>23.474</v>
      </c>
    </row>
    <row r="243" spans="1:6" x14ac:dyDescent="0.2">
      <c r="A243" t="s">
        <v>143</v>
      </c>
      <c r="B243" t="s">
        <v>185</v>
      </c>
      <c r="C243">
        <v>1976</v>
      </c>
      <c r="D243">
        <v>2</v>
      </c>
      <c r="E243">
        <v>2</v>
      </c>
      <c r="F243">
        <v>24.805</v>
      </c>
    </row>
    <row r="244" spans="1:6" x14ac:dyDescent="0.2">
      <c r="A244" t="s">
        <v>143</v>
      </c>
      <c r="B244" t="s">
        <v>185</v>
      </c>
      <c r="C244">
        <v>1976</v>
      </c>
      <c r="D244">
        <v>2</v>
      </c>
      <c r="E244">
        <v>3</v>
      </c>
      <c r="F244">
        <v>25.289000000000001</v>
      </c>
    </row>
    <row r="245" spans="1:6" x14ac:dyDescent="0.2">
      <c r="A245" t="s">
        <v>143</v>
      </c>
      <c r="B245" t="s">
        <v>185</v>
      </c>
      <c r="C245">
        <v>1976</v>
      </c>
      <c r="D245">
        <v>2</v>
      </c>
      <c r="E245">
        <v>4</v>
      </c>
      <c r="F245">
        <v>32.064999999999998</v>
      </c>
    </row>
    <row r="246" spans="1:6" x14ac:dyDescent="0.2">
      <c r="A246" t="s">
        <v>143</v>
      </c>
      <c r="B246" t="s">
        <v>185</v>
      </c>
      <c r="C246">
        <v>1976</v>
      </c>
      <c r="D246">
        <v>2</v>
      </c>
      <c r="E246">
        <v>5</v>
      </c>
      <c r="F246">
        <v>41.261000000000003</v>
      </c>
    </row>
    <row r="247" spans="1:6" x14ac:dyDescent="0.2">
      <c r="A247" t="s">
        <v>143</v>
      </c>
      <c r="B247" t="s">
        <v>185</v>
      </c>
      <c r="C247">
        <v>1976</v>
      </c>
      <c r="D247">
        <v>2</v>
      </c>
      <c r="E247">
        <v>6</v>
      </c>
      <c r="F247">
        <v>46.463999999999999</v>
      </c>
    </row>
    <row r="248" spans="1:6" x14ac:dyDescent="0.2">
      <c r="A248" t="s">
        <v>143</v>
      </c>
      <c r="B248" t="s">
        <v>185</v>
      </c>
      <c r="C248">
        <v>1976</v>
      </c>
      <c r="D248">
        <v>2</v>
      </c>
      <c r="E248">
        <v>7</v>
      </c>
      <c r="F248">
        <v>48.884</v>
      </c>
    </row>
    <row r="249" spans="1:6" x14ac:dyDescent="0.2">
      <c r="A249" t="s">
        <v>143</v>
      </c>
      <c r="B249" t="s">
        <v>185</v>
      </c>
      <c r="C249">
        <v>1976</v>
      </c>
      <c r="D249">
        <v>2</v>
      </c>
      <c r="E249">
        <v>8</v>
      </c>
      <c r="F249">
        <v>35.695</v>
      </c>
    </row>
    <row r="250" spans="1:6" x14ac:dyDescent="0.2">
      <c r="A250" t="s">
        <v>143</v>
      </c>
      <c r="B250" t="s">
        <v>185</v>
      </c>
      <c r="C250">
        <v>1976</v>
      </c>
      <c r="D250">
        <v>2</v>
      </c>
      <c r="E250">
        <v>9</v>
      </c>
      <c r="F250">
        <v>42.35</v>
      </c>
    </row>
    <row r="251" spans="1:6" x14ac:dyDescent="0.2">
      <c r="A251" t="s">
        <v>143</v>
      </c>
      <c r="B251" t="s">
        <v>185</v>
      </c>
      <c r="C251">
        <v>1976</v>
      </c>
      <c r="D251">
        <v>2</v>
      </c>
      <c r="E251">
        <v>10</v>
      </c>
      <c r="F251">
        <v>39.808999999999997</v>
      </c>
    </row>
    <row r="252" spans="1:6" x14ac:dyDescent="0.2">
      <c r="A252" t="s">
        <v>143</v>
      </c>
      <c r="B252" t="s">
        <v>185</v>
      </c>
      <c r="C252">
        <v>1976</v>
      </c>
      <c r="D252">
        <v>2</v>
      </c>
      <c r="E252">
        <v>11</v>
      </c>
      <c r="F252">
        <v>39.445999999999998</v>
      </c>
    </row>
    <row r="253" spans="1:6" x14ac:dyDescent="0.2">
      <c r="A253" t="s">
        <v>143</v>
      </c>
      <c r="B253" t="s">
        <v>185</v>
      </c>
      <c r="C253">
        <v>1976</v>
      </c>
      <c r="D253">
        <v>2</v>
      </c>
      <c r="E253">
        <v>12</v>
      </c>
      <c r="F253">
        <v>44.890999999999998</v>
      </c>
    </row>
    <row r="254" spans="1:6" x14ac:dyDescent="0.2">
      <c r="A254" t="s">
        <v>143</v>
      </c>
      <c r="B254" t="s">
        <v>185</v>
      </c>
      <c r="C254">
        <v>1976</v>
      </c>
      <c r="D254">
        <v>2</v>
      </c>
      <c r="E254">
        <v>13</v>
      </c>
      <c r="F254">
        <v>47.915999999999997</v>
      </c>
    </row>
    <row r="255" spans="1:6" x14ac:dyDescent="0.2">
      <c r="A255" t="s">
        <v>143</v>
      </c>
      <c r="B255" t="s">
        <v>185</v>
      </c>
      <c r="C255">
        <v>1976</v>
      </c>
      <c r="D255">
        <v>2</v>
      </c>
      <c r="E255">
        <v>14</v>
      </c>
      <c r="F255">
        <v>45.012</v>
      </c>
    </row>
    <row r="256" spans="1:6" x14ac:dyDescent="0.2">
      <c r="A256" t="s">
        <v>143</v>
      </c>
      <c r="B256" t="s">
        <v>185</v>
      </c>
      <c r="C256">
        <v>1976</v>
      </c>
      <c r="D256">
        <v>3</v>
      </c>
      <c r="E256">
        <v>1</v>
      </c>
      <c r="F256">
        <v>26.135999999999999</v>
      </c>
    </row>
    <row r="257" spans="1:6" x14ac:dyDescent="0.2">
      <c r="A257" t="s">
        <v>143</v>
      </c>
      <c r="B257" t="s">
        <v>185</v>
      </c>
      <c r="C257">
        <v>1976</v>
      </c>
      <c r="D257">
        <v>3</v>
      </c>
      <c r="E257">
        <v>2</v>
      </c>
      <c r="F257">
        <v>24.2</v>
      </c>
    </row>
    <row r="258" spans="1:6" x14ac:dyDescent="0.2">
      <c r="A258" t="s">
        <v>143</v>
      </c>
      <c r="B258" t="s">
        <v>185</v>
      </c>
      <c r="C258">
        <v>1976</v>
      </c>
      <c r="D258">
        <v>3</v>
      </c>
      <c r="E258">
        <v>3</v>
      </c>
      <c r="F258">
        <v>29.887</v>
      </c>
    </row>
    <row r="259" spans="1:6" x14ac:dyDescent="0.2">
      <c r="A259" t="s">
        <v>143</v>
      </c>
      <c r="B259" t="s">
        <v>185</v>
      </c>
      <c r="C259">
        <v>1976</v>
      </c>
      <c r="D259">
        <v>3</v>
      </c>
      <c r="E259">
        <v>4</v>
      </c>
      <c r="F259">
        <v>35.816000000000003</v>
      </c>
    </row>
    <row r="260" spans="1:6" x14ac:dyDescent="0.2">
      <c r="A260" t="s">
        <v>143</v>
      </c>
      <c r="B260" t="s">
        <v>185</v>
      </c>
      <c r="C260">
        <v>1976</v>
      </c>
      <c r="D260">
        <v>3</v>
      </c>
      <c r="E260">
        <v>5</v>
      </c>
      <c r="F260">
        <v>38.356999999999999</v>
      </c>
    </row>
    <row r="261" spans="1:6" x14ac:dyDescent="0.2">
      <c r="A261" t="s">
        <v>143</v>
      </c>
      <c r="B261" t="s">
        <v>185</v>
      </c>
      <c r="C261">
        <v>1976</v>
      </c>
      <c r="D261">
        <v>3</v>
      </c>
      <c r="E261">
        <v>6</v>
      </c>
      <c r="F261">
        <v>45.738</v>
      </c>
    </row>
    <row r="262" spans="1:6" x14ac:dyDescent="0.2">
      <c r="A262" t="s">
        <v>143</v>
      </c>
      <c r="B262" t="s">
        <v>185</v>
      </c>
      <c r="C262">
        <v>1976</v>
      </c>
      <c r="D262">
        <v>3</v>
      </c>
      <c r="E262">
        <v>7</v>
      </c>
      <c r="F262">
        <v>45.738</v>
      </c>
    </row>
    <row r="263" spans="1:6" x14ac:dyDescent="0.2">
      <c r="A263" t="s">
        <v>143</v>
      </c>
      <c r="B263" t="s">
        <v>185</v>
      </c>
      <c r="C263">
        <v>1976</v>
      </c>
      <c r="D263">
        <v>3</v>
      </c>
      <c r="E263">
        <v>8</v>
      </c>
      <c r="F263">
        <v>44.890999999999998</v>
      </c>
    </row>
    <row r="264" spans="1:6" x14ac:dyDescent="0.2">
      <c r="A264" t="s">
        <v>143</v>
      </c>
      <c r="B264" t="s">
        <v>185</v>
      </c>
      <c r="C264">
        <v>1976</v>
      </c>
      <c r="D264">
        <v>3</v>
      </c>
      <c r="E264">
        <v>9</v>
      </c>
      <c r="F264">
        <v>38.115000000000002</v>
      </c>
    </row>
    <row r="265" spans="1:6" x14ac:dyDescent="0.2">
      <c r="A265" t="s">
        <v>143</v>
      </c>
      <c r="B265" t="s">
        <v>185</v>
      </c>
      <c r="C265">
        <v>1976</v>
      </c>
      <c r="D265">
        <v>3</v>
      </c>
      <c r="E265">
        <v>10</v>
      </c>
      <c r="F265">
        <v>40.777000000000001</v>
      </c>
    </row>
    <row r="266" spans="1:6" x14ac:dyDescent="0.2">
      <c r="A266" t="s">
        <v>143</v>
      </c>
      <c r="B266" t="s">
        <v>185</v>
      </c>
      <c r="C266">
        <v>1976</v>
      </c>
      <c r="D266">
        <v>3</v>
      </c>
      <c r="E266">
        <v>11</v>
      </c>
      <c r="F266">
        <v>39.082999999999998</v>
      </c>
    </row>
    <row r="267" spans="1:6" x14ac:dyDescent="0.2">
      <c r="A267" t="s">
        <v>143</v>
      </c>
      <c r="B267" t="s">
        <v>185</v>
      </c>
      <c r="C267">
        <v>1976</v>
      </c>
      <c r="D267">
        <v>3</v>
      </c>
      <c r="E267">
        <v>12</v>
      </c>
      <c r="F267">
        <v>36.299999999999997</v>
      </c>
    </row>
    <row r="268" spans="1:6" x14ac:dyDescent="0.2">
      <c r="A268" t="s">
        <v>143</v>
      </c>
      <c r="B268" t="s">
        <v>185</v>
      </c>
      <c r="C268">
        <v>1976</v>
      </c>
      <c r="D268">
        <v>3</v>
      </c>
      <c r="E268">
        <v>13</v>
      </c>
      <c r="F268">
        <v>44.406999999999996</v>
      </c>
    </row>
    <row r="269" spans="1:6" x14ac:dyDescent="0.2">
      <c r="A269" t="s">
        <v>143</v>
      </c>
      <c r="B269" t="s">
        <v>185</v>
      </c>
      <c r="C269">
        <v>1976</v>
      </c>
      <c r="D269">
        <v>3</v>
      </c>
      <c r="E269">
        <v>14</v>
      </c>
      <c r="F269">
        <v>39.082999999999998</v>
      </c>
    </row>
    <row r="270" spans="1:6" x14ac:dyDescent="0.2">
      <c r="A270" t="s">
        <v>143</v>
      </c>
      <c r="B270" t="s">
        <v>185</v>
      </c>
      <c r="C270">
        <v>1976</v>
      </c>
      <c r="D270">
        <v>4</v>
      </c>
      <c r="E270">
        <v>1</v>
      </c>
      <c r="F270">
        <v>30.370999999999999</v>
      </c>
    </row>
    <row r="271" spans="1:6" x14ac:dyDescent="0.2">
      <c r="A271" t="s">
        <v>143</v>
      </c>
      <c r="B271" t="s">
        <v>185</v>
      </c>
      <c r="C271">
        <v>1976</v>
      </c>
      <c r="D271">
        <v>4</v>
      </c>
      <c r="E271">
        <v>2</v>
      </c>
      <c r="F271">
        <v>24.805</v>
      </c>
    </row>
    <row r="272" spans="1:6" x14ac:dyDescent="0.2">
      <c r="A272" t="s">
        <v>143</v>
      </c>
      <c r="B272" t="s">
        <v>185</v>
      </c>
      <c r="C272">
        <v>1976</v>
      </c>
      <c r="D272">
        <v>4</v>
      </c>
      <c r="E272">
        <v>3</v>
      </c>
      <c r="F272">
        <v>30.007999999999999</v>
      </c>
    </row>
    <row r="273" spans="1:6" x14ac:dyDescent="0.2">
      <c r="A273" t="s">
        <v>143</v>
      </c>
      <c r="B273" t="s">
        <v>185</v>
      </c>
      <c r="C273">
        <v>1976</v>
      </c>
      <c r="D273">
        <v>4</v>
      </c>
      <c r="E273">
        <v>4</v>
      </c>
      <c r="F273">
        <v>31.338999999999999</v>
      </c>
    </row>
    <row r="274" spans="1:6" x14ac:dyDescent="0.2">
      <c r="A274" t="s">
        <v>143</v>
      </c>
      <c r="B274" t="s">
        <v>185</v>
      </c>
      <c r="C274">
        <v>1976</v>
      </c>
      <c r="D274">
        <v>4</v>
      </c>
      <c r="E274">
        <v>5</v>
      </c>
      <c r="F274">
        <v>41.018999999999998</v>
      </c>
    </row>
    <row r="275" spans="1:6" x14ac:dyDescent="0.2">
      <c r="A275" t="s">
        <v>143</v>
      </c>
      <c r="B275" t="s">
        <v>185</v>
      </c>
      <c r="C275">
        <v>1976</v>
      </c>
      <c r="D275">
        <v>4</v>
      </c>
      <c r="E275">
        <v>6</v>
      </c>
      <c r="F275">
        <v>45.253999999999998</v>
      </c>
    </row>
    <row r="276" spans="1:6" x14ac:dyDescent="0.2">
      <c r="A276" t="s">
        <v>143</v>
      </c>
      <c r="B276" t="s">
        <v>185</v>
      </c>
      <c r="C276">
        <v>1976</v>
      </c>
      <c r="D276">
        <v>4</v>
      </c>
      <c r="E276">
        <v>7</v>
      </c>
      <c r="F276">
        <v>44.406999999999996</v>
      </c>
    </row>
    <row r="277" spans="1:6" x14ac:dyDescent="0.2">
      <c r="A277" t="s">
        <v>143</v>
      </c>
      <c r="B277" t="s">
        <v>185</v>
      </c>
      <c r="C277">
        <v>1976</v>
      </c>
      <c r="D277">
        <v>4</v>
      </c>
      <c r="E277">
        <v>8</v>
      </c>
      <c r="F277">
        <v>44.649000000000001</v>
      </c>
    </row>
    <row r="278" spans="1:6" x14ac:dyDescent="0.2">
      <c r="A278" t="s">
        <v>143</v>
      </c>
      <c r="B278" t="s">
        <v>185</v>
      </c>
      <c r="C278">
        <v>1976</v>
      </c>
      <c r="D278">
        <v>4</v>
      </c>
      <c r="E278">
        <v>9</v>
      </c>
      <c r="F278">
        <v>40.534999999999997</v>
      </c>
    </row>
    <row r="279" spans="1:6" x14ac:dyDescent="0.2">
      <c r="A279" t="s">
        <v>143</v>
      </c>
      <c r="B279" t="s">
        <v>185</v>
      </c>
      <c r="C279">
        <v>1976</v>
      </c>
      <c r="D279">
        <v>4</v>
      </c>
      <c r="E279">
        <v>10</v>
      </c>
      <c r="F279">
        <v>33.154000000000003</v>
      </c>
    </row>
    <row r="280" spans="1:6" x14ac:dyDescent="0.2">
      <c r="A280" t="s">
        <v>143</v>
      </c>
      <c r="B280" t="s">
        <v>185</v>
      </c>
      <c r="C280">
        <v>1976</v>
      </c>
      <c r="D280">
        <v>4</v>
      </c>
      <c r="E280">
        <v>11</v>
      </c>
      <c r="F280">
        <v>36.542000000000002</v>
      </c>
    </row>
    <row r="281" spans="1:6" x14ac:dyDescent="0.2">
      <c r="A281" t="s">
        <v>143</v>
      </c>
      <c r="B281" t="s">
        <v>185</v>
      </c>
      <c r="C281">
        <v>1976</v>
      </c>
      <c r="D281">
        <v>4</v>
      </c>
      <c r="E281">
        <v>12</v>
      </c>
      <c r="F281">
        <v>38.841000000000001</v>
      </c>
    </row>
    <row r="282" spans="1:6" x14ac:dyDescent="0.2">
      <c r="A282" t="s">
        <v>143</v>
      </c>
      <c r="B282" t="s">
        <v>185</v>
      </c>
      <c r="C282">
        <v>1976</v>
      </c>
      <c r="D282">
        <v>4</v>
      </c>
      <c r="E282">
        <v>13</v>
      </c>
      <c r="F282">
        <v>45.616999999999997</v>
      </c>
    </row>
    <row r="283" spans="1:6" x14ac:dyDescent="0.2">
      <c r="A283" t="s">
        <v>143</v>
      </c>
      <c r="B283" t="s">
        <v>185</v>
      </c>
      <c r="C283">
        <v>1976</v>
      </c>
      <c r="D283">
        <v>4</v>
      </c>
      <c r="E283">
        <v>14</v>
      </c>
      <c r="F283">
        <v>47.673999999999999</v>
      </c>
    </row>
    <row r="284" spans="1:6" x14ac:dyDescent="0.2">
      <c r="A284" t="s">
        <v>143</v>
      </c>
      <c r="B284" t="s">
        <v>131</v>
      </c>
      <c r="C284">
        <v>1977</v>
      </c>
      <c r="D284">
        <v>1</v>
      </c>
      <c r="E284">
        <v>1</v>
      </c>
      <c r="F284">
        <v>14.882999999999999</v>
      </c>
    </row>
    <row r="285" spans="1:6" x14ac:dyDescent="0.2">
      <c r="A285" t="s">
        <v>143</v>
      </c>
      <c r="B285" t="s">
        <v>131</v>
      </c>
      <c r="C285">
        <v>1977</v>
      </c>
      <c r="D285">
        <v>1</v>
      </c>
      <c r="E285">
        <v>2</v>
      </c>
      <c r="F285">
        <v>14.641</v>
      </c>
    </row>
    <row r="286" spans="1:6" x14ac:dyDescent="0.2">
      <c r="A286" t="s">
        <v>143</v>
      </c>
      <c r="B286" t="s">
        <v>131</v>
      </c>
      <c r="C286">
        <v>1977</v>
      </c>
      <c r="D286">
        <v>1</v>
      </c>
      <c r="E286">
        <v>3</v>
      </c>
      <c r="F286">
        <v>26.983000000000001</v>
      </c>
    </row>
    <row r="287" spans="1:6" x14ac:dyDescent="0.2">
      <c r="A287" t="s">
        <v>143</v>
      </c>
      <c r="B287" t="s">
        <v>131</v>
      </c>
      <c r="C287">
        <v>1977</v>
      </c>
      <c r="D287">
        <v>1</v>
      </c>
      <c r="E287">
        <v>4</v>
      </c>
      <c r="F287">
        <v>26.861999999999998</v>
      </c>
    </row>
    <row r="288" spans="1:6" x14ac:dyDescent="0.2">
      <c r="A288" t="s">
        <v>143</v>
      </c>
      <c r="B288" t="s">
        <v>131</v>
      </c>
      <c r="C288">
        <v>1977</v>
      </c>
      <c r="D288">
        <v>1</v>
      </c>
      <c r="E288">
        <v>5</v>
      </c>
      <c r="F288">
        <v>30.25</v>
      </c>
    </row>
    <row r="289" spans="1:6" x14ac:dyDescent="0.2">
      <c r="A289" t="s">
        <v>143</v>
      </c>
      <c r="B289" t="s">
        <v>131</v>
      </c>
      <c r="C289">
        <v>1977</v>
      </c>
      <c r="D289">
        <v>1</v>
      </c>
      <c r="E289">
        <v>6</v>
      </c>
      <c r="F289">
        <v>29.04</v>
      </c>
    </row>
    <row r="290" spans="1:6" x14ac:dyDescent="0.2">
      <c r="A290" t="s">
        <v>143</v>
      </c>
      <c r="B290" t="s">
        <v>131</v>
      </c>
      <c r="C290">
        <v>1977</v>
      </c>
      <c r="D290">
        <v>1</v>
      </c>
      <c r="E290">
        <v>7</v>
      </c>
      <c r="F290">
        <v>26.015000000000001</v>
      </c>
    </row>
    <row r="291" spans="1:6" x14ac:dyDescent="0.2">
      <c r="A291" t="s">
        <v>143</v>
      </c>
      <c r="B291" t="s">
        <v>131</v>
      </c>
      <c r="C291">
        <v>1977</v>
      </c>
      <c r="D291">
        <v>1</v>
      </c>
      <c r="E291">
        <v>8</v>
      </c>
      <c r="F291">
        <v>21.053999999999998</v>
      </c>
    </row>
    <row r="292" spans="1:6" x14ac:dyDescent="0.2">
      <c r="A292" t="s">
        <v>143</v>
      </c>
      <c r="B292" t="s">
        <v>131</v>
      </c>
      <c r="C292">
        <v>1977</v>
      </c>
      <c r="D292">
        <v>1</v>
      </c>
      <c r="E292">
        <v>9</v>
      </c>
      <c r="F292">
        <v>30.734000000000002</v>
      </c>
    </row>
    <row r="293" spans="1:6" x14ac:dyDescent="0.2">
      <c r="A293" t="s">
        <v>143</v>
      </c>
      <c r="B293" t="s">
        <v>131</v>
      </c>
      <c r="C293">
        <v>1977</v>
      </c>
      <c r="D293">
        <v>1</v>
      </c>
      <c r="E293">
        <v>10</v>
      </c>
      <c r="F293">
        <v>34.122</v>
      </c>
    </row>
    <row r="294" spans="1:6" x14ac:dyDescent="0.2">
      <c r="A294" t="s">
        <v>143</v>
      </c>
      <c r="B294" t="s">
        <v>131</v>
      </c>
      <c r="C294">
        <v>1977</v>
      </c>
      <c r="D294">
        <v>1</v>
      </c>
      <c r="E294">
        <v>11</v>
      </c>
      <c r="F294">
        <v>32.427999999999997</v>
      </c>
    </row>
    <row r="295" spans="1:6" x14ac:dyDescent="0.2">
      <c r="A295" t="s">
        <v>143</v>
      </c>
      <c r="B295" t="s">
        <v>131</v>
      </c>
      <c r="C295">
        <v>1977</v>
      </c>
      <c r="D295">
        <v>1</v>
      </c>
      <c r="E295">
        <v>12</v>
      </c>
      <c r="F295">
        <v>30.007999999999999</v>
      </c>
    </row>
    <row r="296" spans="1:6" x14ac:dyDescent="0.2">
      <c r="A296" t="s">
        <v>143</v>
      </c>
      <c r="B296" t="s">
        <v>131</v>
      </c>
      <c r="C296">
        <v>1977</v>
      </c>
      <c r="D296">
        <v>1</v>
      </c>
      <c r="E296">
        <v>13</v>
      </c>
      <c r="F296">
        <v>26.257000000000001</v>
      </c>
    </row>
    <row r="297" spans="1:6" x14ac:dyDescent="0.2">
      <c r="A297" t="s">
        <v>143</v>
      </c>
      <c r="B297" t="s">
        <v>131</v>
      </c>
      <c r="C297">
        <v>1977</v>
      </c>
      <c r="D297">
        <v>1</v>
      </c>
      <c r="E297">
        <v>14</v>
      </c>
      <c r="F297">
        <v>31.702000000000002</v>
      </c>
    </row>
    <row r="298" spans="1:6" x14ac:dyDescent="0.2">
      <c r="A298" t="s">
        <v>143</v>
      </c>
      <c r="B298" t="s">
        <v>131</v>
      </c>
      <c r="C298">
        <v>1977</v>
      </c>
      <c r="D298">
        <v>2</v>
      </c>
      <c r="E298">
        <v>1</v>
      </c>
      <c r="F298">
        <v>13.552</v>
      </c>
    </row>
    <row r="299" spans="1:6" x14ac:dyDescent="0.2">
      <c r="A299" t="s">
        <v>143</v>
      </c>
      <c r="B299" t="s">
        <v>131</v>
      </c>
      <c r="C299">
        <v>1977</v>
      </c>
      <c r="D299">
        <v>2</v>
      </c>
      <c r="E299">
        <v>2</v>
      </c>
      <c r="F299">
        <v>16.818999999999999</v>
      </c>
    </row>
    <row r="300" spans="1:6" x14ac:dyDescent="0.2">
      <c r="A300" t="s">
        <v>143</v>
      </c>
      <c r="B300" t="s">
        <v>131</v>
      </c>
      <c r="C300">
        <v>1977</v>
      </c>
      <c r="D300">
        <v>2</v>
      </c>
      <c r="E300">
        <v>3</v>
      </c>
      <c r="F300">
        <v>23.837</v>
      </c>
    </row>
    <row r="301" spans="1:6" x14ac:dyDescent="0.2">
      <c r="A301" t="s">
        <v>143</v>
      </c>
      <c r="B301" t="s">
        <v>131</v>
      </c>
      <c r="C301">
        <v>1977</v>
      </c>
      <c r="D301">
        <v>2</v>
      </c>
      <c r="E301">
        <v>4</v>
      </c>
      <c r="F301">
        <v>26.015000000000001</v>
      </c>
    </row>
    <row r="302" spans="1:6" x14ac:dyDescent="0.2">
      <c r="A302" t="s">
        <v>143</v>
      </c>
      <c r="B302" t="s">
        <v>131</v>
      </c>
      <c r="C302">
        <v>1977</v>
      </c>
      <c r="D302">
        <v>2</v>
      </c>
      <c r="E302">
        <v>5</v>
      </c>
      <c r="F302">
        <v>28.434999999999999</v>
      </c>
    </row>
    <row r="303" spans="1:6" x14ac:dyDescent="0.2">
      <c r="A303" t="s">
        <v>143</v>
      </c>
      <c r="B303" t="s">
        <v>131</v>
      </c>
      <c r="C303">
        <v>1977</v>
      </c>
      <c r="D303">
        <v>2</v>
      </c>
      <c r="E303">
        <v>6</v>
      </c>
      <c r="F303">
        <v>31.46</v>
      </c>
    </row>
    <row r="304" spans="1:6" x14ac:dyDescent="0.2">
      <c r="A304" t="s">
        <v>143</v>
      </c>
      <c r="B304" t="s">
        <v>131</v>
      </c>
      <c r="C304">
        <v>1977</v>
      </c>
      <c r="D304">
        <v>2</v>
      </c>
      <c r="E304">
        <v>7</v>
      </c>
      <c r="F304">
        <v>32.307000000000002</v>
      </c>
    </row>
    <row r="305" spans="1:6" x14ac:dyDescent="0.2">
      <c r="A305" t="s">
        <v>143</v>
      </c>
      <c r="B305" t="s">
        <v>131</v>
      </c>
      <c r="C305">
        <v>1977</v>
      </c>
      <c r="D305">
        <v>2</v>
      </c>
      <c r="E305">
        <v>8</v>
      </c>
      <c r="F305">
        <v>23.837</v>
      </c>
    </row>
    <row r="306" spans="1:6" x14ac:dyDescent="0.2">
      <c r="A306" t="s">
        <v>143</v>
      </c>
      <c r="B306" t="s">
        <v>131</v>
      </c>
      <c r="C306">
        <v>1977</v>
      </c>
      <c r="D306">
        <v>2</v>
      </c>
      <c r="E306">
        <v>9</v>
      </c>
      <c r="F306">
        <v>31.097000000000001</v>
      </c>
    </row>
    <row r="307" spans="1:6" x14ac:dyDescent="0.2">
      <c r="A307" t="s">
        <v>143</v>
      </c>
      <c r="B307" t="s">
        <v>131</v>
      </c>
      <c r="C307">
        <v>1977</v>
      </c>
      <c r="D307">
        <v>2</v>
      </c>
      <c r="E307">
        <v>10</v>
      </c>
      <c r="F307">
        <v>30.007999999999999</v>
      </c>
    </row>
    <row r="308" spans="1:6" x14ac:dyDescent="0.2">
      <c r="A308" t="s">
        <v>143</v>
      </c>
      <c r="B308" t="s">
        <v>131</v>
      </c>
      <c r="C308">
        <v>1977</v>
      </c>
      <c r="D308">
        <v>2</v>
      </c>
      <c r="E308">
        <v>11</v>
      </c>
      <c r="F308">
        <v>32.307000000000002</v>
      </c>
    </row>
    <row r="309" spans="1:6" x14ac:dyDescent="0.2">
      <c r="A309" t="s">
        <v>143</v>
      </c>
      <c r="B309" t="s">
        <v>131</v>
      </c>
      <c r="C309">
        <v>1977</v>
      </c>
      <c r="D309">
        <v>2</v>
      </c>
      <c r="E309">
        <v>12</v>
      </c>
      <c r="F309">
        <v>32.790999999999997</v>
      </c>
    </row>
    <row r="310" spans="1:6" x14ac:dyDescent="0.2">
      <c r="A310" t="s">
        <v>143</v>
      </c>
      <c r="B310" t="s">
        <v>131</v>
      </c>
      <c r="C310">
        <v>1977</v>
      </c>
      <c r="D310">
        <v>2</v>
      </c>
      <c r="E310">
        <v>13</v>
      </c>
      <c r="F310">
        <v>31.097000000000001</v>
      </c>
    </row>
    <row r="311" spans="1:6" x14ac:dyDescent="0.2">
      <c r="A311" t="s">
        <v>143</v>
      </c>
      <c r="B311" t="s">
        <v>131</v>
      </c>
      <c r="C311">
        <v>1977</v>
      </c>
      <c r="D311">
        <v>2</v>
      </c>
      <c r="E311">
        <v>14</v>
      </c>
      <c r="F311">
        <v>37.026000000000003</v>
      </c>
    </row>
    <row r="312" spans="1:6" x14ac:dyDescent="0.2">
      <c r="A312" t="s">
        <v>143</v>
      </c>
      <c r="B312" t="s">
        <v>131</v>
      </c>
      <c r="C312">
        <v>1977</v>
      </c>
      <c r="D312">
        <v>3</v>
      </c>
      <c r="E312">
        <v>1</v>
      </c>
      <c r="F312">
        <v>12.221</v>
      </c>
    </row>
    <row r="313" spans="1:6" x14ac:dyDescent="0.2">
      <c r="A313" t="s">
        <v>143</v>
      </c>
      <c r="B313" t="s">
        <v>131</v>
      </c>
      <c r="C313">
        <v>1977</v>
      </c>
      <c r="D313">
        <v>3</v>
      </c>
      <c r="E313">
        <v>2</v>
      </c>
      <c r="F313">
        <v>15.972</v>
      </c>
    </row>
    <row r="314" spans="1:6" x14ac:dyDescent="0.2">
      <c r="A314" t="s">
        <v>143</v>
      </c>
      <c r="B314" t="s">
        <v>131</v>
      </c>
      <c r="C314">
        <v>1977</v>
      </c>
      <c r="D314">
        <v>3</v>
      </c>
      <c r="E314">
        <v>3</v>
      </c>
      <c r="F314">
        <v>28.677</v>
      </c>
    </row>
    <row r="315" spans="1:6" x14ac:dyDescent="0.2">
      <c r="A315" t="s">
        <v>143</v>
      </c>
      <c r="B315" t="s">
        <v>131</v>
      </c>
      <c r="C315">
        <v>1977</v>
      </c>
      <c r="D315">
        <v>3</v>
      </c>
      <c r="E315">
        <v>4</v>
      </c>
      <c r="F315">
        <v>30.25</v>
      </c>
    </row>
    <row r="316" spans="1:6" x14ac:dyDescent="0.2">
      <c r="A316" t="s">
        <v>143</v>
      </c>
      <c r="B316" t="s">
        <v>131</v>
      </c>
      <c r="C316">
        <v>1977</v>
      </c>
      <c r="D316">
        <v>3</v>
      </c>
      <c r="E316">
        <v>5</v>
      </c>
      <c r="F316">
        <v>26.861999999999998</v>
      </c>
    </row>
    <row r="317" spans="1:6" x14ac:dyDescent="0.2">
      <c r="A317" t="s">
        <v>143</v>
      </c>
      <c r="B317" t="s">
        <v>131</v>
      </c>
      <c r="C317">
        <v>1977</v>
      </c>
      <c r="D317">
        <v>3</v>
      </c>
      <c r="E317">
        <v>6</v>
      </c>
      <c r="F317">
        <v>30.370999999999999</v>
      </c>
    </row>
    <row r="318" spans="1:6" x14ac:dyDescent="0.2">
      <c r="A318" t="s">
        <v>143</v>
      </c>
      <c r="B318" t="s">
        <v>131</v>
      </c>
      <c r="C318">
        <v>1977</v>
      </c>
      <c r="D318">
        <v>3</v>
      </c>
      <c r="E318">
        <v>7</v>
      </c>
      <c r="F318">
        <v>29.524000000000001</v>
      </c>
    </row>
    <row r="319" spans="1:6" x14ac:dyDescent="0.2">
      <c r="A319" t="s">
        <v>143</v>
      </c>
      <c r="B319" t="s">
        <v>131</v>
      </c>
      <c r="C319">
        <v>1977</v>
      </c>
      <c r="D319">
        <v>3</v>
      </c>
      <c r="E319">
        <v>8</v>
      </c>
      <c r="F319">
        <v>28.919</v>
      </c>
    </row>
    <row r="320" spans="1:6" x14ac:dyDescent="0.2">
      <c r="A320" t="s">
        <v>143</v>
      </c>
      <c r="B320" t="s">
        <v>131</v>
      </c>
      <c r="C320">
        <v>1977</v>
      </c>
      <c r="D320">
        <v>3</v>
      </c>
      <c r="E320">
        <v>9</v>
      </c>
      <c r="F320">
        <v>32.064999999999998</v>
      </c>
    </row>
    <row r="321" spans="1:6" x14ac:dyDescent="0.2">
      <c r="A321" t="s">
        <v>143</v>
      </c>
      <c r="B321" t="s">
        <v>131</v>
      </c>
      <c r="C321">
        <v>1977</v>
      </c>
      <c r="D321">
        <v>3</v>
      </c>
      <c r="E321">
        <v>10</v>
      </c>
      <c r="F321">
        <v>31.46</v>
      </c>
    </row>
    <row r="322" spans="1:6" x14ac:dyDescent="0.2">
      <c r="A322" t="s">
        <v>143</v>
      </c>
      <c r="B322" t="s">
        <v>131</v>
      </c>
      <c r="C322">
        <v>1977</v>
      </c>
      <c r="D322">
        <v>3</v>
      </c>
      <c r="E322">
        <v>11</v>
      </c>
      <c r="F322">
        <v>31.943999999999999</v>
      </c>
    </row>
    <row r="323" spans="1:6" x14ac:dyDescent="0.2">
      <c r="A323" t="s">
        <v>143</v>
      </c>
      <c r="B323" t="s">
        <v>131</v>
      </c>
      <c r="C323">
        <v>1977</v>
      </c>
      <c r="D323">
        <v>3</v>
      </c>
      <c r="E323">
        <v>12</v>
      </c>
      <c r="F323">
        <v>29.161000000000001</v>
      </c>
    </row>
    <row r="324" spans="1:6" x14ac:dyDescent="0.2">
      <c r="A324" t="s">
        <v>143</v>
      </c>
      <c r="B324" t="s">
        <v>131</v>
      </c>
      <c r="C324">
        <v>1977</v>
      </c>
      <c r="D324">
        <v>3</v>
      </c>
      <c r="E324">
        <v>13</v>
      </c>
      <c r="F324">
        <v>25.047000000000001</v>
      </c>
    </row>
    <row r="325" spans="1:6" x14ac:dyDescent="0.2">
      <c r="A325" t="s">
        <v>143</v>
      </c>
      <c r="B325" t="s">
        <v>131</v>
      </c>
      <c r="C325">
        <v>1977</v>
      </c>
      <c r="D325">
        <v>3</v>
      </c>
      <c r="E325">
        <v>14</v>
      </c>
      <c r="F325">
        <v>32.911999999999999</v>
      </c>
    </row>
    <row r="326" spans="1:6" x14ac:dyDescent="0.2">
      <c r="A326" t="s">
        <v>143</v>
      </c>
      <c r="B326" t="s">
        <v>131</v>
      </c>
      <c r="C326">
        <v>1977</v>
      </c>
      <c r="D326">
        <v>4</v>
      </c>
      <c r="E326">
        <v>1</v>
      </c>
      <c r="F326">
        <v>21.78</v>
      </c>
    </row>
    <row r="327" spans="1:6" x14ac:dyDescent="0.2">
      <c r="A327" t="s">
        <v>143</v>
      </c>
      <c r="B327" t="s">
        <v>131</v>
      </c>
      <c r="C327">
        <v>1977</v>
      </c>
      <c r="D327">
        <v>4</v>
      </c>
      <c r="E327">
        <v>2</v>
      </c>
      <c r="F327">
        <v>20.449000000000002</v>
      </c>
    </row>
    <row r="328" spans="1:6" x14ac:dyDescent="0.2">
      <c r="A328" t="s">
        <v>143</v>
      </c>
      <c r="B328" t="s">
        <v>131</v>
      </c>
      <c r="C328">
        <v>1977</v>
      </c>
      <c r="D328">
        <v>4</v>
      </c>
      <c r="E328">
        <v>3</v>
      </c>
      <c r="F328">
        <v>27.951000000000001</v>
      </c>
    </row>
    <row r="329" spans="1:6" x14ac:dyDescent="0.2">
      <c r="A329" t="s">
        <v>143</v>
      </c>
      <c r="B329" t="s">
        <v>131</v>
      </c>
      <c r="C329">
        <v>1977</v>
      </c>
      <c r="D329">
        <v>4</v>
      </c>
      <c r="E329">
        <v>4</v>
      </c>
      <c r="F329">
        <v>29.402999999999999</v>
      </c>
    </row>
    <row r="330" spans="1:6" x14ac:dyDescent="0.2">
      <c r="A330" t="s">
        <v>143</v>
      </c>
      <c r="B330" t="s">
        <v>131</v>
      </c>
      <c r="C330">
        <v>1977</v>
      </c>
      <c r="D330">
        <v>4</v>
      </c>
      <c r="E330">
        <v>5</v>
      </c>
      <c r="F330">
        <v>29.402999999999999</v>
      </c>
    </row>
    <row r="331" spans="1:6" x14ac:dyDescent="0.2">
      <c r="A331" t="s">
        <v>143</v>
      </c>
      <c r="B331" t="s">
        <v>131</v>
      </c>
      <c r="C331">
        <v>1977</v>
      </c>
      <c r="D331">
        <v>4</v>
      </c>
      <c r="E331">
        <v>6</v>
      </c>
      <c r="F331">
        <v>27.103999999999999</v>
      </c>
    </row>
    <row r="332" spans="1:6" x14ac:dyDescent="0.2">
      <c r="A332" t="s">
        <v>143</v>
      </c>
      <c r="B332" t="s">
        <v>131</v>
      </c>
      <c r="C332">
        <v>1977</v>
      </c>
      <c r="D332">
        <v>4</v>
      </c>
      <c r="E332">
        <v>7</v>
      </c>
      <c r="F332">
        <v>27.466999999999999</v>
      </c>
    </row>
    <row r="333" spans="1:6" x14ac:dyDescent="0.2">
      <c r="A333" t="s">
        <v>143</v>
      </c>
      <c r="B333" t="s">
        <v>131</v>
      </c>
      <c r="C333">
        <v>1977</v>
      </c>
      <c r="D333">
        <v>4</v>
      </c>
      <c r="E333">
        <v>8</v>
      </c>
      <c r="F333">
        <v>30.492000000000001</v>
      </c>
    </row>
    <row r="334" spans="1:6" x14ac:dyDescent="0.2">
      <c r="A334" t="s">
        <v>143</v>
      </c>
      <c r="B334" t="s">
        <v>131</v>
      </c>
      <c r="C334">
        <v>1977</v>
      </c>
      <c r="D334">
        <v>4</v>
      </c>
      <c r="E334">
        <v>9</v>
      </c>
      <c r="F334">
        <v>33.154000000000003</v>
      </c>
    </row>
    <row r="335" spans="1:6" x14ac:dyDescent="0.2">
      <c r="A335" t="s">
        <v>143</v>
      </c>
      <c r="B335" t="s">
        <v>131</v>
      </c>
      <c r="C335">
        <v>1977</v>
      </c>
      <c r="D335">
        <v>4</v>
      </c>
      <c r="E335">
        <v>10</v>
      </c>
      <c r="F335">
        <v>27.103999999999999</v>
      </c>
    </row>
    <row r="336" spans="1:6" x14ac:dyDescent="0.2">
      <c r="A336" t="s">
        <v>143</v>
      </c>
      <c r="B336" t="s">
        <v>131</v>
      </c>
      <c r="C336">
        <v>1977</v>
      </c>
      <c r="D336">
        <v>4</v>
      </c>
      <c r="E336">
        <v>11</v>
      </c>
      <c r="F336">
        <v>35.936999999999998</v>
      </c>
    </row>
    <row r="337" spans="1:6" x14ac:dyDescent="0.2">
      <c r="A337" t="s">
        <v>143</v>
      </c>
      <c r="B337" t="s">
        <v>131</v>
      </c>
      <c r="C337">
        <v>1977</v>
      </c>
      <c r="D337">
        <v>4</v>
      </c>
      <c r="E337">
        <v>12</v>
      </c>
      <c r="F337">
        <v>28.314</v>
      </c>
    </row>
    <row r="338" spans="1:6" x14ac:dyDescent="0.2">
      <c r="A338" t="s">
        <v>143</v>
      </c>
      <c r="B338" t="s">
        <v>131</v>
      </c>
      <c r="C338">
        <v>1977</v>
      </c>
      <c r="D338">
        <v>4</v>
      </c>
      <c r="E338">
        <v>13</v>
      </c>
      <c r="F338">
        <v>21.175000000000001</v>
      </c>
    </row>
    <row r="339" spans="1:6" x14ac:dyDescent="0.2">
      <c r="A339" t="s">
        <v>143</v>
      </c>
      <c r="B339" t="s">
        <v>131</v>
      </c>
      <c r="C339">
        <v>1977</v>
      </c>
      <c r="D339">
        <v>4</v>
      </c>
      <c r="E339">
        <v>14</v>
      </c>
      <c r="F339">
        <v>36.905000000000001</v>
      </c>
    </row>
    <row r="340" spans="1:6" x14ac:dyDescent="0.2">
      <c r="A340" t="s">
        <v>143</v>
      </c>
      <c r="B340" t="s">
        <v>185</v>
      </c>
      <c r="C340">
        <v>1978</v>
      </c>
      <c r="D340">
        <v>1</v>
      </c>
      <c r="E340">
        <v>1</v>
      </c>
      <c r="F340">
        <v>19.844000000000001</v>
      </c>
    </row>
    <row r="341" spans="1:6" x14ac:dyDescent="0.2">
      <c r="A341" t="s">
        <v>143</v>
      </c>
      <c r="B341" t="s">
        <v>185</v>
      </c>
      <c r="C341">
        <v>1978</v>
      </c>
      <c r="D341">
        <v>1</v>
      </c>
      <c r="E341">
        <v>2</v>
      </c>
      <c r="F341">
        <v>18.271000000000001</v>
      </c>
    </row>
    <row r="342" spans="1:6" x14ac:dyDescent="0.2">
      <c r="A342" t="s">
        <v>143</v>
      </c>
      <c r="B342" t="s">
        <v>185</v>
      </c>
      <c r="C342">
        <v>1978</v>
      </c>
      <c r="D342">
        <v>1</v>
      </c>
      <c r="E342">
        <v>3</v>
      </c>
      <c r="F342">
        <v>21.538</v>
      </c>
    </row>
    <row r="343" spans="1:6" x14ac:dyDescent="0.2">
      <c r="A343" t="s">
        <v>143</v>
      </c>
      <c r="B343" t="s">
        <v>185</v>
      </c>
      <c r="C343">
        <v>1978</v>
      </c>
      <c r="D343">
        <v>1</v>
      </c>
      <c r="E343">
        <v>4</v>
      </c>
      <c r="F343">
        <v>30.734000000000002</v>
      </c>
    </row>
    <row r="344" spans="1:6" x14ac:dyDescent="0.2">
      <c r="A344" t="s">
        <v>143</v>
      </c>
      <c r="B344" t="s">
        <v>185</v>
      </c>
      <c r="C344">
        <v>1978</v>
      </c>
      <c r="D344">
        <v>1</v>
      </c>
      <c r="E344">
        <v>5</v>
      </c>
      <c r="F344">
        <v>39.082999999999998</v>
      </c>
    </row>
    <row r="345" spans="1:6" x14ac:dyDescent="0.2">
      <c r="A345" t="s">
        <v>143</v>
      </c>
      <c r="B345" t="s">
        <v>185</v>
      </c>
      <c r="C345">
        <v>1978</v>
      </c>
      <c r="D345">
        <v>1</v>
      </c>
      <c r="E345">
        <v>6</v>
      </c>
      <c r="F345">
        <v>42.954999999999998</v>
      </c>
    </row>
    <row r="346" spans="1:6" x14ac:dyDescent="0.2">
      <c r="A346" t="s">
        <v>143</v>
      </c>
      <c r="B346" t="s">
        <v>185</v>
      </c>
      <c r="C346">
        <v>1978</v>
      </c>
      <c r="D346">
        <v>1</v>
      </c>
      <c r="E346">
        <v>7</v>
      </c>
      <c r="F346">
        <v>42.470999999999997</v>
      </c>
    </row>
    <row r="347" spans="1:6" x14ac:dyDescent="0.2">
      <c r="A347" t="s">
        <v>143</v>
      </c>
      <c r="B347" t="s">
        <v>185</v>
      </c>
      <c r="C347">
        <v>1978</v>
      </c>
      <c r="D347">
        <v>1</v>
      </c>
      <c r="E347">
        <v>8</v>
      </c>
      <c r="F347">
        <v>31.702000000000002</v>
      </c>
    </row>
    <row r="348" spans="1:6" x14ac:dyDescent="0.2">
      <c r="A348" t="s">
        <v>143</v>
      </c>
      <c r="B348" t="s">
        <v>185</v>
      </c>
      <c r="C348">
        <v>1978</v>
      </c>
      <c r="D348">
        <v>1</v>
      </c>
      <c r="E348">
        <v>9</v>
      </c>
      <c r="F348">
        <v>37.872999999999998</v>
      </c>
    </row>
    <row r="349" spans="1:6" x14ac:dyDescent="0.2">
      <c r="A349" t="s">
        <v>143</v>
      </c>
      <c r="B349" t="s">
        <v>185</v>
      </c>
      <c r="C349">
        <v>1978</v>
      </c>
      <c r="D349">
        <v>1</v>
      </c>
      <c r="E349">
        <v>10</v>
      </c>
      <c r="F349">
        <v>42.107999999999997</v>
      </c>
    </row>
    <row r="350" spans="1:6" x14ac:dyDescent="0.2">
      <c r="A350" t="s">
        <v>143</v>
      </c>
      <c r="B350" t="s">
        <v>185</v>
      </c>
      <c r="C350">
        <v>1978</v>
      </c>
      <c r="D350">
        <v>1</v>
      </c>
      <c r="E350">
        <v>11</v>
      </c>
      <c r="F350">
        <v>38.356999999999999</v>
      </c>
    </row>
    <row r="351" spans="1:6" x14ac:dyDescent="0.2">
      <c r="A351" t="s">
        <v>143</v>
      </c>
      <c r="B351" t="s">
        <v>185</v>
      </c>
      <c r="C351">
        <v>1978</v>
      </c>
      <c r="D351">
        <v>1</v>
      </c>
      <c r="E351">
        <v>12</v>
      </c>
      <c r="F351">
        <v>39.567</v>
      </c>
    </row>
    <row r="352" spans="1:6" x14ac:dyDescent="0.2">
      <c r="A352" t="s">
        <v>143</v>
      </c>
      <c r="B352" t="s">
        <v>185</v>
      </c>
      <c r="C352">
        <v>1978</v>
      </c>
      <c r="D352">
        <v>1</v>
      </c>
      <c r="E352">
        <v>13</v>
      </c>
      <c r="F352">
        <v>44.77</v>
      </c>
    </row>
    <row r="353" spans="1:6" x14ac:dyDescent="0.2">
      <c r="A353" t="s">
        <v>143</v>
      </c>
      <c r="B353" t="s">
        <v>185</v>
      </c>
      <c r="C353">
        <v>1978</v>
      </c>
      <c r="D353">
        <v>1</v>
      </c>
      <c r="E353">
        <v>14</v>
      </c>
      <c r="F353">
        <v>35.695</v>
      </c>
    </row>
    <row r="354" spans="1:6" x14ac:dyDescent="0.2">
      <c r="A354" t="s">
        <v>143</v>
      </c>
      <c r="B354" t="s">
        <v>185</v>
      </c>
      <c r="C354">
        <v>1978</v>
      </c>
      <c r="D354">
        <v>2</v>
      </c>
      <c r="E354">
        <v>1</v>
      </c>
      <c r="F354">
        <v>19.239000000000001</v>
      </c>
    </row>
    <row r="355" spans="1:6" x14ac:dyDescent="0.2">
      <c r="A355" t="s">
        <v>143</v>
      </c>
      <c r="B355" t="s">
        <v>185</v>
      </c>
      <c r="C355">
        <v>1978</v>
      </c>
      <c r="D355">
        <v>2</v>
      </c>
      <c r="E355">
        <v>2</v>
      </c>
      <c r="F355">
        <v>21.295999999999999</v>
      </c>
    </row>
    <row r="356" spans="1:6" x14ac:dyDescent="0.2">
      <c r="A356" t="s">
        <v>143</v>
      </c>
      <c r="B356" t="s">
        <v>185</v>
      </c>
      <c r="C356">
        <v>1978</v>
      </c>
      <c r="D356">
        <v>2</v>
      </c>
      <c r="E356">
        <v>3</v>
      </c>
      <c r="F356">
        <v>24.684000000000001</v>
      </c>
    </row>
    <row r="357" spans="1:6" x14ac:dyDescent="0.2">
      <c r="A357" t="s">
        <v>143</v>
      </c>
      <c r="B357" t="s">
        <v>185</v>
      </c>
      <c r="C357">
        <v>1978</v>
      </c>
      <c r="D357">
        <v>2</v>
      </c>
      <c r="E357">
        <v>4</v>
      </c>
      <c r="F357">
        <v>34.243000000000002</v>
      </c>
    </row>
    <row r="358" spans="1:6" x14ac:dyDescent="0.2">
      <c r="A358" t="s">
        <v>143</v>
      </c>
      <c r="B358" t="s">
        <v>185</v>
      </c>
      <c r="C358">
        <v>1978</v>
      </c>
      <c r="D358">
        <v>2</v>
      </c>
      <c r="E358">
        <v>5</v>
      </c>
      <c r="F358">
        <v>38.962000000000003</v>
      </c>
    </row>
    <row r="359" spans="1:6" x14ac:dyDescent="0.2">
      <c r="A359" t="s">
        <v>143</v>
      </c>
      <c r="B359" t="s">
        <v>185</v>
      </c>
      <c r="C359">
        <v>1978</v>
      </c>
      <c r="D359">
        <v>2</v>
      </c>
      <c r="E359">
        <v>6</v>
      </c>
      <c r="F359">
        <v>44.164999999999999</v>
      </c>
    </row>
    <row r="360" spans="1:6" x14ac:dyDescent="0.2">
      <c r="A360" t="s">
        <v>143</v>
      </c>
      <c r="B360" t="s">
        <v>185</v>
      </c>
      <c r="C360">
        <v>1978</v>
      </c>
      <c r="D360">
        <v>2</v>
      </c>
      <c r="E360">
        <v>7</v>
      </c>
      <c r="F360">
        <v>50.698999999999998</v>
      </c>
    </row>
    <row r="361" spans="1:6" x14ac:dyDescent="0.2">
      <c r="A361" t="s">
        <v>143</v>
      </c>
      <c r="B361" t="s">
        <v>185</v>
      </c>
      <c r="C361">
        <v>1978</v>
      </c>
      <c r="D361">
        <v>2</v>
      </c>
      <c r="E361">
        <v>8</v>
      </c>
      <c r="F361">
        <v>36.420999999999999</v>
      </c>
    </row>
    <row r="362" spans="1:6" x14ac:dyDescent="0.2">
      <c r="A362" t="s">
        <v>143</v>
      </c>
      <c r="B362" t="s">
        <v>185</v>
      </c>
      <c r="C362">
        <v>1978</v>
      </c>
      <c r="D362">
        <v>2</v>
      </c>
      <c r="E362">
        <v>9</v>
      </c>
      <c r="F362">
        <v>42.228999999999999</v>
      </c>
    </row>
    <row r="363" spans="1:6" x14ac:dyDescent="0.2">
      <c r="A363" t="s">
        <v>143</v>
      </c>
      <c r="B363" t="s">
        <v>185</v>
      </c>
      <c r="C363">
        <v>1978</v>
      </c>
      <c r="D363">
        <v>2</v>
      </c>
      <c r="E363">
        <v>10</v>
      </c>
      <c r="F363">
        <v>42.35</v>
      </c>
    </row>
    <row r="364" spans="1:6" x14ac:dyDescent="0.2">
      <c r="A364" t="s">
        <v>143</v>
      </c>
      <c r="B364" t="s">
        <v>185</v>
      </c>
      <c r="C364">
        <v>1978</v>
      </c>
      <c r="D364">
        <v>2</v>
      </c>
      <c r="E364">
        <v>11</v>
      </c>
      <c r="F364">
        <v>39.688000000000002</v>
      </c>
    </row>
    <row r="365" spans="1:6" x14ac:dyDescent="0.2">
      <c r="A365" t="s">
        <v>143</v>
      </c>
      <c r="B365" t="s">
        <v>185</v>
      </c>
      <c r="C365">
        <v>1978</v>
      </c>
      <c r="D365">
        <v>2</v>
      </c>
      <c r="E365">
        <v>12</v>
      </c>
      <c r="F365">
        <v>43.802</v>
      </c>
    </row>
    <row r="366" spans="1:6" x14ac:dyDescent="0.2">
      <c r="A366" t="s">
        <v>143</v>
      </c>
      <c r="B366" t="s">
        <v>185</v>
      </c>
      <c r="C366">
        <v>1978</v>
      </c>
      <c r="D366">
        <v>2</v>
      </c>
      <c r="E366">
        <v>13</v>
      </c>
      <c r="F366">
        <v>51.304000000000002</v>
      </c>
    </row>
    <row r="367" spans="1:6" x14ac:dyDescent="0.2">
      <c r="A367" t="s">
        <v>143</v>
      </c>
      <c r="B367" t="s">
        <v>185</v>
      </c>
      <c r="C367">
        <v>1978</v>
      </c>
      <c r="D367">
        <v>2</v>
      </c>
      <c r="E367">
        <v>14</v>
      </c>
      <c r="F367">
        <v>37.752000000000002</v>
      </c>
    </row>
    <row r="368" spans="1:6" x14ac:dyDescent="0.2">
      <c r="A368" t="s">
        <v>143</v>
      </c>
      <c r="B368" t="s">
        <v>185</v>
      </c>
      <c r="C368">
        <v>1978</v>
      </c>
      <c r="D368">
        <v>3</v>
      </c>
      <c r="E368">
        <v>1</v>
      </c>
      <c r="F368">
        <v>20.327999999999999</v>
      </c>
    </row>
    <row r="369" spans="1:6" x14ac:dyDescent="0.2">
      <c r="A369" t="s">
        <v>143</v>
      </c>
      <c r="B369" t="s">
        <v>185</v>
      </c>
      <c r="C369">
        <v>1978</v>
      </c>
      <c r="D369">
        <v>3</v>
      </c>
      <c r="E369">
        <v>2</v>
      </c>
      <c r="F369">
        <v>21.658999999999999</v>
      </c>
    </row>
    <row r="370" spans="1:6" x14ac:dyDescent="0.2">
      <c r="A370" t="s">
        <v>143</v>
      </c>
      <c r="B370" t="s">
        <v>185</v>
      </c>
      <c r="C370">
        <v>1978</v>
      </c>
      <c r="D370">
        <v>3</v>
      </c>
      <c r="E370">
        <v>3</v>
      </c>
      <c r="F370">
        <v>27.466999999999999</v>
      </c>
    </row>
    <row r="371" spans="1:6" x14ac:dyDescent="0.2">
      <c r="A371" t="s">
        <v>143</v>
      </c>
      <c r="B371" t="s">
        <v>185</v>
      </c>
      <c r="C371">
        <v>1978</v>
      </c>
      <c r="D371">
        <v>3</v>
      </c>
      <c r="E371">
        <v>4</v>
      </c>
      <c r="F371">
        <v>34.484999999999999</v>
      </c>
    </row>
    <row r="372" spans="1:6" x14ac:dyDescent="0.2">
      <c r="A372" t="s">
        <v>143</v>
      </c>
      <c r="B372" t="s">
        <v>185</v>
      </c>
      <c r="C372">
        <v>1978</v>
      </c>
      <c r="D372">
        <v>3</v>
      </c>
      <c r="E372">
        <v>5</v>
      </c>
      <c r="F372">
        <v>36.542000000000002</v>
      </c>
    </row>
    <row r="373" spans="1:6" x14ac:dyDescent="0.2">
      <c r="A373" t="s">
        <v>143</v>
      </c>
      <c r="B373" t="s">
        <v>185</v>
      </c>
      <c r="C373">
        <v>1978</v>
      </c>
      <c r="D373">
        <v>3</v>
      </c>
      <c r="E373">
        <v>6</v>
      </c>
      <c r="F373">
        <v>45.496000000000002</v>
      </c>
    </row>
    <row r="374" spans="1:6" x14ac:dyDescent="0.2">
      <c r="A374" t="s">
        <v>143</v>
      </c>
      <c r="B374" t="s">
        <v>185</v>
      </c>
      <c r="C374">
        <v>1978</v>
      </c>
      <c r="D374">
        <v>3</v>
      </c>
      <c r="E374">
        <v>7</v>
      </c>
      <c r="F374">
        <v>14.52</v>
      </c>
    </row>
    <row r="375" spans="1:6" x14ac:dyDescent="0.2">
      <c r="A375" t="s">
        <v>143</v>
      </c>
      <c r="B375" t="s">
        <v>185</v>
      </c>
      <c r="C375">
        <v>1978</v>
      </c>
      <c r="D375">
        <v>3</v>
      </c>
      <c r="E375">
        <v>8</v>
      </c>
      <c r="F375">
        <v>40.171999999999997</v>
      </c>
    </row>
    <row r="376" spans="1:6" x14ac:dyDescent="0.2">
      <c r="A376" t="s">
        <v>143</v>
      </c>
      <c r="B376" t="s">
        <v>185</v>
      </c>
      <c r="C376">
        <v>1978</v>
      </c>
      <c r="D376">
        <v>3</v>
      </c>
      <c r="E376">
        <v>9</v>
      </c>
      <c r="F376">
        <v>21.175000000000001</v>
      </c>
    </row>
    <row r="377" spans="1:6" x14ac:dyDescent="0.2">
      <c r="A377" t="s">
        <v>143</v>
      </c>
      <c r="B377" t="s">
        <v>185</v>
      </c>
      <c r="C377">
        <v>1978</v>
      </c>
      <c r="D377">
        <v>3</v>
      </c>
      <c r="E377">
        <v>10</v>
      </c>
      <c r="F377">
        <v>37.389000000000003</v>
      </c>
    </row>
    <row r="378" spans="1:6" x14ac:dyDescent="0.2">
      <c r="A378" t="s">
        <v>143</v>
      </c>
      <c r="B378" t="s">
        <v>185</v>
      </c>
      <c r="C378">
        <v>1978</v>
      </c>
      <c r="D378">
        <v>3</v>
      </c>
      <c r="E378">
        <v>11</v>
      </c>
      <c r="F378">
        <v>38.478000000000002</v>
      </c>
    </row>
    <row r="379" spans="1:6" x14ac:dyDescent="0.2">
      <c r="A379" t="s">
        <v>143</v>
      </c>
      <c r="B379" t="s">
        <v>185</v>
      </c>
      <c r="C379">
        <v>1978</v>
      </c>
      <c r="D379">
        <v>3</v>
      </c>
      <c r="E379">
        <v>12</v>
      </c>
      <c r="F379">
        <v>38.115000000000002</v>
      </c>
    </row>
    <row r="380" spans="1:6" x14ac:dyDescent="0.2">
      <c r="A380" t="s">
        <v>143</v>
      </c>
      <c r="B380" t="s">
        <v>185</v>
      </c>
      <c r="C380">
        <v>1978</v>
      </c>
      <c r="D380">
        <v>3</v>
      </c>
      <c r="E380">
        <v>13</v>
      </c>
      <c r="F380">
        <v>45.859000000000002</v>
      </c>
    </row>
    <row r="381" spans="1:6" x14ac:dyDescent="0.2">
      <c r="A381" t="s">
        <v>143</v>
      </c>
      <c r="B381" t="s">
        <v>185</v>
      </c>
      <c r="C381">
        <v>1978</v>
      </c>
      <c r="D381">
        <v>3</v>
      </c>
      <c r="E381">
        <v>14</v>
      </c>
      <c r="F381">
        <v>39.325000000000003</v>
      </c>
    </row>
    <row r="382" spans="1:6" x14ac:dyDescent="0.2">
      <c r="A382" t="s">
        <v>143</v>
      </c>
      <c r="B382" t="s">
        <v>185</v>
      </c>
      <c r="C382">
        <v>1978</v>
      </c>
      <c r="D382">
        <v>4</v>
      </c>
      <c r="E382">
        <v>1</v>
      </c>
      <c r="F382">
        <v>23.474</v>
      </c>
    </row>
    <row r="383" spans="1:6" x14ac:dyDescent="0.2">
      <c r="A383" t="s">
        <v>143</v>
      </c>
      <c r="B383" t="s">
        <v>185</v>
      </c>
      <c r="C383">
        <v>1978</v>
      </c>
      <c r="D383">
        <v>4</v>
      </c>
      <c r="E383">
        <v>2</v>
      </c>
      <c r="F383">
        <v>21.658999999999999</v>
      </c>
    </row>
    <row r="384" spans="1:6" x14ac:dyDescent="0.2">
      <c r="A384" t="s">
        <v>143</v>
      </c>
      <c r="B384" t="s">
        <v>185</v>
      </c>
      <c r="C384">
        <v>1978</v>
      </c>
      <c r="D384">
        <v>4</v>
      </c>
      <c r="E384">
        <v>3</v>
      </c>
      <c r="F384">
        <v>31.46</v>
      </c>
    </row>
    <row r="385" spans="1:6" x14ac:dyDescent="0.2">
      <c r="A385" t="s">
        <v>143</v>
      </c>
      <c r="B385" t="s">
        <v>185</v>
      </c>
      <c r="C385">
        <v>1978</v>
      </c>
      <c r="D385">
        <v>4</v>
      </c>
      <c r="E385">
        <v>4</v>
      </c>
      <c r="F385">
        <v>35.090000000000003</v>
      </c>
    </row>
    <row r="386" spans="1:6" x14ac:dyDescent="0.2">
      <c r="A386" t="s">
        <v>143</v>
      </c>
      <c r="B386" t="s">
        <v>185</v>
      </c>
      <c r="C386">
        <v>1978</v>
      </c>
      <c r="D386">
        <v>4</v>
      </c>
      <c r="E386">
        <v>5</v>
      </c>
      <c r="F386">
        <v>44.164999999999999</v>
      </c>
    </row>
    <row r="387" spans="1:6" x14ac:dyDescent="0.2">
      <c r="A387" t="s">
        <v>143</v>
      </c>
      <c r="B387" t="s">
        <v>185</v>
      </c>
      <c r="C387">
        <v>1978</v>
      </c>
      <c r="D387">
        <v>4</v>
      </c>
      <c r="E387">
        <v>6</v>
      </c>
      <c r="F387">
        <v>44.77</v>
      </c>
    </row>
    <row r="388" spans="1:6" x14ac:dyDescent="0.2">
      <c r="A388" t="s">
        <v>143</v>
      </c>
      <c r="B388" t="s">
        <v>185</v>
      </c>
      <c r="C388">
        <v>1978</v>
      </c>
      <c r="D388">
        <v>4</v>
      </c>
      <c r="E388">
        <v>7</v>
      </c>
      <c r="F388">
        <v>46.585000000000001</v>
      </c>
    </row>
    <row r="389" spans="1:6" x14ac:dyDescent="0.2">
      <c r="A389" t="s">
        <v>143</v>
      </c>
      <c r="B389" t="s">
        <v>185</v>
      </c>
      <c r="C389">
        <v>1978</v>
      </c>
      <c r="D389">
        <v>4</v>
      </c>
      <c r="E389">
        <v>8</v>
      </c>
      <c r="F389">
        <v>41.381999999999998</v>
      </c>
    </row>
    <row r="390" spans="1:6" x14ac:dyDescent="0.2">
      <c r="A390" t="s">
        <v>143</v>
      </c>
      <c r="B390" t="s">
        <v>185</v>
      </c>
      <c r="C390">
        <v>1978</v>
      </c>
      <c r="D390">
        <v>4</v>
      </c>
      <c r="E390">
        <v>9</v>
      </c>
      <c r="F390">
        <v>38.235999999999997</v>
      </c>
    </row>
    <row r="391" spans="1:6" x14ac:dyDescent="0.2">
      <c r="A391" t="s">
        <v>143</v>
      </c>
      <c r="B391" t="s">
        <v>185</v>
      </c>
      <c r="C391">
        <v>1978</v>
      </c>
      <c r="D391">
        <v>4</v>
      </c>
      <c r="E391">
        <v>10</v>
      </c>
      <c r="F391">
        <v>36.662999999999997</v>
      </c>
    </row>
    <row r="392" spans="1:6" x14ac:dyDescent="0.2">
      <c r="A392" t="s">
        <v>143</v>
      </c>
      <c r="B392" t="s">
        <v>185</v>
      </c>
      <c r="C392">
        <v>1978</v>
      </c>
      <c r="D392">
        <v>4</v>
      </c>
      <c r="E392">
        <v>11</v>
      </c>
      <c r="F392">
        <v>41.624000000000002</v>
      </c>
    </row>
    <row r="393" spans="1:6" x14ac:dyDescent="0.2">
      <c r="A393" t="s">
        <v>143</v>
      </c>
      <c r="B393" t="s">
        <v>185</v>
      </c>
      <c r="C393">
        <v>1978</v>
      </c>
      <c r="D393">
        <v>4</v>
      </c>
      <c r="E393">
        <v>12</v>
      </c>
      <c r="F393">
        <v>39.567</v>
      </c>
    </row>
    <row r="394" spans="1:6" x14ac:dyDescent="0.2">
      <c r="A394" t="s">
        <v>143</v>
      </c>
      <c r="B394" t="s">
        <v>185</v>
      </c>
      <c r="C394">
        <v>1978</v>
      </c>
      <c r="D394">
        <v>4</v>
      </c>
      <c r="E394">
        <v>13</v>
      </c>
      <c r="F394">
        <v>47.673999999999999</v>
      </c>
    </row>
    <row r="395" spans="1:6" x14ac:dyDescent="0.2">
      <c r="A395" t="s">
        <v>143</v>
      </c>
      <c r="B395" t="s">
        <v>185</v>
      </c>
      <c r="C395">
        <v>1978</v>
      </c>
      <c r="D395">
        <v>4</v>
      </c>
      <c r="E395">
        <v>14</v>
      </c>
      <c r="F395">
        <v>42.35</v>
      </c>
    </row>
    <row r="396" spans="1:6" x14ac:dyDescent="0.2">
      <c r="A396" t="s">
        <v>143</v>
      </c>
      <c r="B396" t="s">
        <v>183</v>
      </c>
      <c r="C396">
        <v>1979</v>
      </c>
      <c r="D396">
        <v>1</v>
      </c>
      <c r="E396">
        <v>1</v>
      </c>
      <c r="F396">
        <v>38.22</v>
      </c>
    </row>
    <row r="397" spans="1:6" x14ac:dyDescent="0.2">
      <c r="A397" t="s">
        <v>143</v>
      </c>
      <c r="B397" t="s">
        <v>183</v>
      </c>
      <c r="C397">
        <v>1979</v>
      </c>
      <c r="D397">
        <v>1</v>
      </c>
      <c r="E397">
        <v>2</v>
      </c>
      <c r="F397">
        <v>25.48</v>
      </c>
    </row>
    <row r="398" spans="1:6" x14ac:dyDescent="0.2">
      <c r="A398" t="s">
        <v>143</v>
      </c>
      <c r="B398" t="s">
        <v>183</v>
      </c>
      <c r="C398">
        <v>1979</v>
      </c>
      <c r="D398">
        <v>1</v>
      </c>
      <c r="E398">
        <v>3</v>
      </c>
      <c r="F398">
        <v>43.68</v>
      </c>
    </row>
    <row r="399" spans="1:6" x14ac:dyDescent="0.2">
      <c r="A399" t="s">
        <v>143</v>
      </c>
      <c r="B399" t="s">
        <v>183</v>
      </c>
      <c r="C399">
        <v>1979</v>
      </c>
      <c r="D399">
        <v>1</v>
      </c>
      <c r="E399">
        <v>4</v>
      </c>
      <c r="F399">
        <v>29.48</v>
      </c>
    </row>
    <row r="400" spans="1:6" x14ac:dyDescent="0.2">
      <c r="A400" t="s">
        <v>143</v>
      </c>
      <c r="B400" t="s">
        <v>183</v>
      </c>
      <c r="C400">
        <v>1979</v>
      </c>
      <c r="D400">
        <v>1</v>
      </c>
      <c r="E400">
        <v>5</v>
      </c>
      <c r="F400">
        <v>29.12</v>
      </c>
    </row>
    <row r="401" spans="1:6" x14ac:dyDescent="0.2">
      <c r="A401" t="s">
        <v>143</v>
      </c>
      <c r="B401" t="s">
        <v>183</v>
      </c>
      <c r="C401">
        <v>1979</v>
      </c>
      <c r="D401">
        <v>1</v>
      </c>
      <c r="E401">
        <v>6</v>
      </c>
      <c r="F401">
        <v>45.5</v>
      </c>
    </row>
    <row r="402" spans="1:6" x14ac:dyDescent="0.2">
      <c r="A402" t="s">
        <v>143</v>
      </c>
      <c r="B402" t="s">
        <v>183</v>
      </c>
      <c r="C402">
        <v>1979</v>
      </c>
      <c r="D402">
        <v>1</v>
      </c>
      <c r="E402">
        <v>7</v>
      </c>
      <c r="F402">
        <v>31.85</v>
      </c>
    </row>
    <row r="403" spans="1:6" x14ac:dyDescent="0.2">
      <c r="A403" t="s">
        <v>143</v>
      </c>
      <c r="B403" t="s">
        <v>183</v>
      </c>
      <c r="C403">
        <v>1979</v>
      </c>
      <c r="D403">
        <v>1</v>
      </c>
      <c r="E403">
        <v>8</v>
      </c>
      <c r="F403">
        <v>37.49</v>
      </c>
    </row>
    <row r="404" spans="1:6" x14ac:dyDescent="0.2">
      <c r="A404" t="s">
        <v>143</v>
      </c>
      <c r="B404" t="s">
        <v>183</v>
      </c>
      <c r="C404">
        <v>1979</v>
      </c>
      <c r="D404">
        <v>1</v>
      </c>
      <c r="E404">
        <v>9</v>
      </c>
      <c r="F404">
        <v>47.32</v>
      </c>
    </row>
    <row r="405" spans="1:6" x14ac:dyDescent="0.2">
      <c r="A405" t="s">
        <v>143</v>
      </c>
      <c r="B405" t="s">
        <v>183</v>
      </c>
      <c r="C405">
        <v>1979</v>
      </c>
      <c r="D405">
        <v>1</v>
      </c>
      <c r="E405">
        <v>10</v>
      </c>
      <c r="F405">
        <v>21.48</v>
      </c>
    </row>
    <row r="406" spans="1:6" x14ac:dyDescent="0.2">
      <c r="A406" t="s">
        <v>143</v>
      </c>
      <c r="B406" t="s">
        <v>183</v>
      </c>
      <c r="C406">
        <v>1979</v>
      </c>
      <c r="D406">
        <v>1</v>
      </c>
      <c r="E406">
        <v>11</v>
      </c>
      <c r="F406">
        <v>19.66</v>
      </c>
    </row>
    <row r="407" spans="1:6" x14ac:dyDescent="0.2">
      <c r="A407" t="s">
        <v>143</v>
      </c>
      <c r="B407" t="s">
        <v>183</v>
      </c>
      <c r="C407">
        <v>1979</v>
      </c>
      <c r="D407">
        <v>1</v>
      </c>
      <c r="E407">
        <v>12</v>
      </c>
      <c r="F407">
        <v>27.12</v>
      </c>
    </row>
    <row r="408" spans="1:6" x14ac:dyDescent="0.2">
      <c r="A408" t="s">
        <v>143</v>
      </c>
      <c r="B408" t="s">
        <v>183</v>
      </c>
      <c r="C408">
        <v>1979</v>
      </c>
      <c r="D408">
        <v>1</v>
      </c>
      <c r="E408">
        <v>13</v>
      </c>
      <c r="F408">
        <v>50.96</v>
      </c>
    </row>
    <row r="409" spans="1:6" x14ac:dyDescent="0.2">
      <c r="A409" t="s">
        <v>143</v>
      </c>
      <c r="B409" t="s">
        <v>183</v>
      </c>
      <c r="C409">
        <v>1979</v>
      </c>
      <c r="D409">
        <v>1</v>
      </c>
      <c r="E409">
        <v>14</v>
      </c>
      <c r="F409">
        <v>44.59</v>
      </c>
    </row>
    <row r="410" spans="1:6" x14ac:dyDescent="0.2">
      <c r="A410" t="s">
        <v>143</v>
      </c>
      <c r="B410" t="s">
        <v>183</v>
      </c>
      <c r="C410">
        <v>1979</v>
      </c>
      <c r="D410">
        <v>2</v>
      </c>
      <c r="E410">
        <v>1</v>
      </c>
      <c r="F410">
        <v>45.68</v>
      </c>
    </row>
    <row r="411" spans="1:6" x14ac:dyDescent="0.2">
      <c r="A411" t="s">
        <v>143</v>
      </c>
      <c r="B411" t="s">
        <v>183</v>
      </c>
      <c r="C411">
        <v>1979</v>
      </c>
      <c r="D411">
        <v>2</v>
      </c>
      <c r="E411">
        <v>2</v>
      </c>
      <c r="F411">
        <v>41.68</v>
      </c>
    </row>
    <row r="412" spans="1:6" x14ac:dyDescent="0.2">
      <c r="A412" t="s">
        <v>143</v>
      </c>
      <c r="B412" t="s">
        <v>183</v>
      </c>
      <c r="C412">
        <v>1979</v>
      </c>
      <c r="D412">
        <v>2</v>
      </c>
      <c r="E412">
        <v>3</v>
      </c>
      <c r="F412">
        <v>45.5</v>
      </c>
    </row>
    <row r="413" spans="1:6" x14ac:dyDescent="0.2">
      <c r="A413" t="s">
        <v>143</v>
      </c>
      <c r="B413" t="s">
        <v>183</v>
      </c>
      <c r="C413">
        <v>1979</v>
      </c>
      <c r="D413">
        <v>2</v>
      </c>
      <c r="E413">
        <v>4</v>
      </c>
      <c r="F413">
        <v>47.32</v>
      </c>
    </row>
    <row r="414" spans="1:6" x14ac:dyDescent="0.2">
      <c r="A414" t="s">
        <v>143</v>
      </c>
      <c r="B414" t="s">
        <v>183</v>
      </c>
      <c r="C414">
        <v>1979</v>
      </c>
      <c r="D414">
        <v>2</v>
      </c>
      <c r="E414">
        <v>5</v>
      </c>
      <c r="F414">
        <v>42.41</v>
      </c>
    </row>
    <row r="415" spans="1:6" x14ac:dyDescent="0.2">
      <c r="A415" t="s">
        <v>143</v>
      </c>
      <c r="B415" t="s">
        <v>183</v>
      </c>
      <c r="C415">
        <v>1979</v>
      </c>
      <c r="D415">
        <v>2</v>
      </c>
      <c r="E415">
        <v>6</v>
      </c>
      <c r="F415">
        <v>41.13</v>
      </c>
    </row>
    <row r="416" spans="1:6" x14ac:dyDescent="0.2">
      <c r="A416" t="s">
        <v>143</v>
      </c>
      <c r="B416" t="s">
        <v>183</v>
      </c>
      <c r="C416">
        <v>1979</v>
      </c>
      <c r="D416">
        <v>2</v>
      </c>
      <c r="E416">
        <v>7</v>
      </c>
      <c r="F416">
        <v>40.4</v>
      </c>
    </row>
    <row r="417" spans="1:6" x14ac:dyDescent="0.2">
      <c r="A417" t="s">
        <v>143</v>
      </c>
      <c r="B417" t="s">
        <v>183</v>
      </c>
      <c r="C417">
        <v>1979</v>
      </c>
      <c r="D417">
        <v>2</v>
      </c>
      <c r="E417">
        <v>8</v>
      </c>
      <c r="F417">
        <v>40.4</v>
      </c>
    </row>
    <row r="418" spans="1:6" x14ac:dyDescent="0.2">
      <c r="A418" t="s">
        <v>143</v>
      </c>
      <c r="B418" t="s">
        <v>183</v>
      </c>
      <c r="C418">
        <v>1979</v>
      </c>
      <c r="D418">
        <v>2</v>
      </c>
      <c r="E418">
        <v>9</v>
      </c>
      <c r="F418">
        <v>47.32</v>
      </c>
    </row>
    <row r="419" spans="1:6" x14ac:dyDescent="0.2">
      <c r="A419" t="s">
        <v>143</v>
      </c>
      <c r="B419" t="s">
        <v>183</v>
      </c>
      <c r="C419">
        <v>1979</v>
      </c>
      <c r="D419">
        <v>2</v>
      </c>
      <c r="E419">
        <v>10</v>
      </c>
      <c r="F419">
        <v>45.5</v>
      </c>
    </row>
    <row r="420" spans="1:6" x14ac:dyDescent="0.2">
      <c r="A420" t="s">
        <v>143</v>
      </c>
      <c r="B420" t="s">
        <v>183</v>
      </c>
      <c r="C420">
        <v>1979</v>
      </c>
      <c r="D420">
        <v>2</v>
      </c>
      <c r="E420">
        <v>11</v>
      </c>
      <c r="F420">
        <v>46.41</v>
      </c>
    </row>
    <row r="421" spans="1:6" x14ac:dyDescent="0.2">
      <c r="A421" t="s">
        <v>143</v>
      </c>
      <c r="B421" t="s">
        <v>183</v>
      </c>
      <c r="C421">
        <v>1979</v>
      </c>
      <c r="D421">
        <v>2</v>
      </c>
      <c r="E421">
        <v>12</v>
      </c>
      <c r="F421">
        <v>32.76</v>
      </c>
    </row>
    <row r="422" spans="1:6" x14ac:dyDescent="0.2">
      <c r="A422" t="s">
        <v>143</v>
      </c>
      <c r="B422" t="s">
        <v>183</v>
      </c>
      <c r="C422">
        <v>1979</v>
      </c>
      <c r="D422">
        <v>2</v>
      </c>
      <c r="E422">
        <v>13</v>
      </c>
      <c r="F422">
        <v>22.2</v>
      </c>
    </row>
    <row r="423" spans="1:6" x14ac:dyDescent="0.2">
      <c r="A423" t="s">
        <v>143</v>
      </c>
      <c r="B423" t="s">
        <v>183</v>
      </c>
      <c r="C423">
        <v>1979</v>
      </c>
      <c r="D423">
        <v>2</v>
      </c>
      <c r="E423">
        <v>14</v>
      </c>
      <c r="F423">
        <v>42.77</v>
      </c>
    </row>
    <row r="424" spans="1:6" x14ac:dyDescent="0.2">
      <c r="A424" t="s">
        <v>143</v>
      </c>
      <c r="B424" t="s">
        <v>183</v>
      </c>
      <c r="C424">
        <v>1979</v>
      </c>
      <c r="D424">
        <v>3</v>
      </c>
      <c r="E424">
        <v>1</v>
      </c>
      <c r="F424">
        <v>38.4</v>
      </c>
    </row>
    <row r="425" spans="1:6" x14ac:dyDescent="0.2">
      <c r="A425" t="s">
        <v>143</v>
      </c>
      <c r="B425" t="s">
        <v>183</v>
      </c>
      <c r="C425">
        <v>1979</v>
      </c>
      <c r="D425">
        <v>3</v>
      </c>
      <c r="E425">
        <v>2</v>
      </c>
      <c r="F425">
        <v>42.04</v>
      </c>
    </row>
    <row r="426" spans="1:6" x14ac:dyDescent="0.2">
      <c r="A426" t="s">
        <v>143</v>
      </c>
      <c r="B426" t="s">
        <v>183</v>
      </c>
      <c r="C426">
        <v>1979</v>
      </c>
      <c r="D426">
        <v>3</v>
      </c>
      <c r="E426">
        <v>3</v>
      </c>
      <c r="F426">
        <v>43.13</v>
      </c>
    </row>
    <row r="427" spans="1:6" x14ac:dyDescent="0.2">
      <c r="A427" t="s">
        <v>143</v>
      </c>
      <c r="B427" t="s">
        <v>183</v>
      </c>
      <c r="C427">
        <v>1979</v>
      </c>
      <c r="D427">
        <v>3</v>
      </c>
      <c r="E427">
        <v>4</v>
      </c>
      <c r="F427">
        <v>44.95</v>
      </c>
    </row>
    <row r="428" spans="1:6" x14ac:dyDescent="0.2">
      <c r="A428" t="s">
        <v>143</v>
      </c>
      <c r="B428" t="s">
        <v>183</v>
      </c>
      <c r="C428">
        <v>1979</v>
      </c>
      <c r="D428">
        <v>3</v>
      </c>
      <c r="E428">
        <v>5</v>
      </c>
      <c r="F428">
        <v>40.22</v>
      </c>
    </row>
    <row r="429" spans="1:6" x14ac:dyDescent="0.2">
      <c r="A429" t="s">
        <v>143</v>
      </c>
      <c r="B429" t="s">
        <v>183</v>
      </c>
      <c r="C429">
        <v>1979</v>
      </c>
      <c r="D429">
        <v>3</v>
      </c>
      <c r="E429">
        <v>6</v>
      </c>
      <c r="F429">
        <v>38.22</v>
      </c>
    </row>
    <row r="430" spans="1:6" x14ac:dyDescent="0.2">
      <c r="A430" t="s">
        <v>143</v>
      </c>
      <c r="B430" t="s">
        <v>183</v>
      </c>
      <c r="C430">
        <v>1979</v>
      </c>
      <c r="D430">
        <v>3</v>
      </c>
      <c r="E430">
        <v>7</v>
      </c>
      <c r="F430">
        <v>43.13</v>
      </c>
    </row>
    <row r="431" spans="1:6" x14ac:dyDescent="0.2">
      <c r="A431" t="s">
        <v>143</v>
      </c>
      <c r="B431" t="s">
        <v>183</v>
      </c>
      <c r="C431">
        <v>1979</v>
      </c>
      <c r="D431">
        <v>3</v>
      </c>
      <c r="E431">
        <v>8</v>
      </c>
      <c r="F431">
        <v>18.38</v>
      </c>
    </row>
    <row r="432" spans="1:6" x14ac:dyDescent="0.2">
      <c r="A432" t="s">
        <v>143</v>
      </c>
      <c r="B432" t="s">
        <v>183</v>
      </c>
      <c r="C432">
        <v>1979</v>
      </c>
      <c r="D432">
        <v>3</v>
      </c>
      <c r="E432">
        <v>9</v>
      </c>
      <c r="F432">
        <v>43.86</v>
      </c>
    </row>
    <row r="433" spans="1:6" x14ac:dyDescent="0.2">
      <c r="A433" t="s">
        <v>143</v>
      </c>
      <c r="B433" t="s">
        <v>183</v>
      </c>
      <c r="C433">
        <v>1979</v>
      </c>
      <c r="D433">
        <v>3</v>
      </c>
      <c r="E433">
        <v>10</v>
      </c>
      <c r="F433">
        <v>41.68</v>
      </c>
    </row>
    <row r="434" spans="1:6" x14ac:dyDescent="0.2">
      <c r="A434" t="s">
        <v>143</v>
      </c>
      <c r="B434" t="s">
        <v>183</v>
      </c>
      <c r="C434">
        <v>1979</v>
      </c>
      <c r="D434">
        <v>3</v>
      </c>
      <c r="E434">
        <v>11</v>
      </c>
      <c r="F434">
        <v>43.13</v>
      </c>
    </row>
    <row r="435" spans="1:6" x14ac:dyDescent="0.2">
      <c r="A435" t="s">
        <v>143</v>
      </c>
      <c r="B435" t="s">
        <v>183</v>
      </c>
      <c r="C435">
        <v>1979</v>
      </c>
      <c r="D435">
        <v>3</v>
      </c>
      <c r="E435">
        <v>12</v>
      </c>
      <c r="F435">
        <v>23.84</v>
      </c>
    </row>
    <row r="436" spans="1:6" x14ac:dyDescent="0.2">
      <c r="A436" t="s">
        <v>143</v>
      </c>
      <c r="B436" t="s">
        <v>183</v>
      </c>
      <c r="C436">
        <v>1979</v>
      </c>
      <c r="D436">
        <v>3</v>
      </c>
      <c r="E436">
        <v>13</v>
      </c>
      <c r="F436">
        <v>41.31</v>
      </c>
    </row>
    <row r="437" spans="1:6" x14ac:dyDescent="0.2">
      <c r="A437" t="s">
        <v>143</v>
      </c>
      <c r="B437" t="s">
        <v>183</v>
      </c>
      <c r="C437">
        <v>1979</v>
      </c>
      <c r="D437">
        <v>3</v>
      </c>
      <c r="E437">
        <v>14</v>
      </c>
      <c r="F437">
        <v>51.87</v>
      </c>
    </row>
    <row r="438" spans="1:6" x14ac:dyDescent="0.2">
      <c r="A438" t="s">
        <v>143</v>
      </c>
      <c r="B438" t="s">
        <v>183</v>
      </c>
      <c r="C438">
        <v>1979</v>
      </c>
      <c r="D438">
        <v>4</v>
      </c>
      <c r="E438">
        <v>1</v>
      </c>
      <c r="F438">
        <v>46.41</v>
      </c>
    </row>
    <row r="439" spans="1:6" x14ac:dyDescent="0.2">
      <c r="A439" t="s">
        <v>143</v>
      </c>
      <c r="B439" t="s">
        <v>183</v>
      </c>
      <c r="C439">
        <v>1979</v>
      </c>
      <c r="D439">
        <v>4</v>
      </c>
      <c r="E439">
        <v>2</v>
      </c>
      <c r="F439">
        <v>41.5</v>
      </c>
    </row>
    <row r="440" spans="1:6" x14ac:dyDescent="0.2">
      <c r="A440" t="s">
        <v>143</v>
      </c>
      <c r="B440" t="s">
        <v>183</v>
      </c>
      <c r="C440">
        <v>1979</v>
      </c>
      <c r="D440">
        <v>4</v>
      </c>
      <c r="E440">
        <v>3</v>
      </c>
      <c r="F440">
        <v>46.41</v>
      </c>
    </row>
    <row r="441" spans="1:6" x14ac:dyDescent="0.2">
      <c r="A441" t="s">
        <v>143</v>
      </c>
      <c r="B441" t="s">
        <v>183</v>
      </c>
      <c r="C441">
        <v>1979</v>
      </c>
      <c r="D441">
        <v>4</v>
      </c>
      <c r="E441">
        <v>4</v>
      </c>
      <c r="F441">
        <v>21.48</v>
      </c>
    </row>
    <row r="442" spans="1:6" x14ac:dyDescent="0.2">
      <c r="A442" t="s">
        <v>143</v>
      </c>
      <c r="B442" t="s">
        <v>183</v>
      </c>
      <c r="C442">
        <v>1979</v>
      </c>
      <c r="D442">
        <v>4</v>
      </c>
      <c r="E442">
        <v>5</v>
      </c>
      <c r="F442">
        <v>41.68</v>
      </c>
    </row>
    <row r="443" spans="1:6" x14ac:dyDescent="0.2">
      <c r="A443" t="s">
        <v>143</v>
      </c>
      <c r="B443" t="s">
        <v>183</v>
      </c>
      <c r="C443">
        <v>1979</v>
      </c>
      <c r="D443">
        <v>4</v>
      </c>
      <c r="E443">
        <v>6</v>
      </c>
      <c r="F443">
        <v>43.86</v>
      </c>
    </row>
    <row r="444" spans="1:6" x14ac:dyDescent="0.2">
      <c r="A444" t="s">
        <v>143</v>
      </c>
      <c r="B444" t="s">
        <v>183</v>
      </c>
      <c r="C444">
        <v>1979</v>
      </c>
      <c r="D444">
        <v>4</v>
      </c>
      <c r="E444">
        <v>7</v>
      </c>
      <c r="F444">
        <v>42.95</v>
      </c>
    </row>
    <row r="445" spans="1:6" x14ac:dyDescent="0.2">
      <c r="A445" t="s">
        <v>143</v>
      </c>
      <c r="B445" t="s">
        <v>183</v>
      </c>
      <c r="C445">
        <v>1979</v>
      </c>
      <c r="D445">
        <v>4</v>
      </c>
      <c r="E445">
        <v>8</v>
      </c>
      <c r="F445">
        <v>46.41</v>
      </c>
    </row>
    <row r="446" spans="1:6" x14ac:dyDescent="0.2">
      <c r="A446" t="s">
        <v>143</v>
      </c>
      <c r="B446" t="s">
        <v>183</v>
      </c>
      <c r="C446">
        <v>1979</v>
      </c>
      <c r="D446">
        <v>4</v>
      </c>
      <c r="E446">
        <v>9</v>
      </c>
      <c r="F446">
        <v>45.68</v>
      </c>
    </row>
    <row r="447" spans="1:6" x14ac:dyDescent="0.2">
      <c r="A447" t="s">
        <v>143</v>
      </c>
      <c r="B447" t="s">
        <v>183</v>
      </c>
      <c r="C447">
        <v>1979</v>
      </c>
      <c r="D447">
        <v>4</v>
      </c>
      <c r="E447">
        <v>10</v>
      </c>
      <c r="F447">
        <v>22.39</v>
      </c>
    </row>
    <row r="448" spans="1:6" x14ac:dyDescent="0.2">
      <c r="A448" t="s">
        <v>143</v>
      </c>
      <c r="B448" t="s">
        <v>183</v>
      </c>
      <c r="C448">
        <v>1979</v>
      </c>
      <c r="D448">
        <v>4</v>
      </c>
      <c r="E448">
        <v>11</v>
      </c>
      <c r="F448">
        <v>45.14</v>
      </c>
    </row>
    <row r="449" spans="1:6" x14ac:dyDescent="0.2">
      <c r="A449" t="s">
        <v>143</v>
      </c>
      <c r="B449" t="s">
        <v>183</v>
      </c>
      <c r="C449">
        <v>1979</v>
      </c>
      <c r="D449">
        <v>4</v>
      </c>
      <c r="E449">
        <v>12</v>
      </c>
      <c r="F449">
        <v>44.23</v>
      </c>
    </row>
    <row r="450" spans="1:6" x14ac:dyDescent="0.2">
      <c r="A450" t="s">
        <v>143</v>
      </c>
      <c r="B450" t="s">
        <v>183</v>
      </c>
      <c r="C450">
        <v>1979</v>
      </c>
      <c r="D450">
        <v>4</v>
      </c>
      <c r="E450">
        <v>13</v>
      </c>
      <c r="F450">
        <v>44.59</v>
      </c>
    </row>
    <row r="451" spans="1:6" x14ac:dyDescent="0.2">
      <c r="A451" t="s">
        <v>143</v>
      </c>
      <c r="B451" t="s">
        <v>183</v>
      </c>
      <c r="C451">
        <v>1979</v>
      </c>
      <c r="D451">
        <v>4</v>
      </c>
      <c r="E451">
        <v>14</v>
      </c>
      <c r="F451">
        <v>44.23</v>
      </c>
    </row>
    <row r="452" spans="1:6" x14ac:dyDescent="0.2">
      <c r="A452" t="s">
        <v>143</v>
      </c>
      <c r="B452" t="s">
        <v>183</v>
      </c>
      <c r="C452">
        <v>1980</v>
      </c>
      <c r="D452">
        <v>1</v>
      </c>
      <c r="E452">
        <v>1</v>
      </c>
      <c r="F452">
        <v>15.37</v>
      </c>
    </row>
    <row r="453" spans="1:6" x14ac:dyDescent="0.2">
      <c r="A453" t="s">
        <v>143</v>
      </c>
      <c r="B453" t="s">
        <v>183</v>
      </c>
      <c r="C453">
        <v>1980</v>
      </c>
      <c r="D453">
        <v>1</v>
      </c>
      <c r="E453">
        <v>2</v>
      </c>
      <c r="F453">
        <v>20.57</v>
      </c>
    </row>
    <row r="454" spans="1:6" x14ac:dyDescent="0.2">
      <c r="A454" t="s">
        <v>143</v>
      </c>
      <c r="B454" t="s">
        <v>183</v>
      </c>
      <c r="C454">
        <v>1980</v>
      </c>
      <c r="D454">
        <v>1</v>
      </c>
      <c r="E454">
        <v>3</v>
      </c>
      <c r="F454">
        <v>25.77</v>
      </c>
    </row>
    <row r="455" spans="1:6" x14ac:dyDescent="0.2">
      <c r="A455" t="s">
        <v>143</v>
      </c>
      <c r="B455" t="s">
        <v>183</v>
      </c>
      <c r="C455">
        <v>1980</v>
      </c>
      <c r="D455">
        <v>1</v>
      </c>
      <c r="E455">
        <v>4</v>
      </c>
      <c r="F455">
        <v>34.85</v>
      </c>
    </row>
    <row r="456" spans="1:6" x14ac:dyDescent="0.2">
      <c r="A456" t="s">
        <v>143</v>
      </c>
      <c r="B456" t="s">
        <v>183</v>
      </c>
      <c r="C456">
        <v>1980</v>
      </c>
      <c r="D456">
        <v>1</v>
      </c>
      <c r="E456">
        <v>5</v>
      </c>
      <c r="F456">
        <v>49.85</v>
      </c>
    </row>
    <row r="457" spans="1:6" x14ac:dyDescent="0.2">
      <c r="A457" t="s">
        <v>143</v>
      </c>
      <c r="B457" t="s">
        <v>183</v>
      </c>
      <c r="C457">
        <v>1980</v>
      </c>
      <c r="D457">
        <v>1</v>
      </c>
      <c r="E457">
        <v>6</v>
      </c>
      <c r="F457">
        <v>58.32</v>
      </c>
    </row>
    <row r="458" spans="1:6" x14ac:dyDescent="0.2">
      <c r="A458" t="s">
        <v>143</v>
      </c>
      <c r="B458" t="s">
        <v>183</v>
      </c>
      <c r="C458">
        <v>1980</v>
      </c>
      <c r="D458">
        <v>1</v>
      </c>
      <c r="E458">
        <v>7</v>
      </c>
      <c r="F458">
        <v>52.15</v>
      </c>
    </row>
    <row r="459" spans="1:6" x14ac:dyDescent="0.2">
      <c r="A459" t="s">
        <v>143</v>
      </c>
      <c r="B459" t="s">
        <v>183</v>
      </c>
      <c r="C459">
        <v>1980</v>
      </c>
      <c r="D459">
        <v>1</v>
      </c>
      <c r="E459">
        <v>8</v>
      </c>
      <c r="F459">
        <v>43.08</v>
      </c>
    </row>
    <row r="460" spans="1:6" x14ac:dyDescent="0.2">
      <c r="A460" t="s">
        <v>143</v>
      </c>
      <c r="B460" t="s">
        <v>183</v>
      </c>
      <c r="C460">
        <v>1980</v>
      </c>
      <c r="D460">
        <v>1</v>
      </c>
      <c r="E460">
        <v>9</v>
      </c>
      <c r="F460">
        <v>42.59</v>
      </c>
    </row>
    <row r="461" spans="1:6" x14ac:dyDescent="0.2">
      <c r="A461" t="s">
        <v>143</v>
      </c>
      <c r="B461" t="s">
        <v>183</v>
      </c>
      <c r="C461">
        <v>1980</v>
      </c>
      <c r="D461">
        <v>1</v>
      </c>
      <c r="E461">
        <v>10</v>
      </c>
      <c r="F461">
        <v>45.86</v>
      </c>
    </row>
    <row r="462" spans="1:6" x14ac:dyDescent="0.2">
      <c r="A462" t="s">
        <v>143</v>
      </c>
      <c r="B462" t="s">
        <v>183</v>
      </c>
      <c r="C462">
        <v>1980</v>
      </c>
      <c r="D462">
        <v>1</v>
      </c>
      <c r="E462">
        <v>11</v>
      </c>
      <c r="F462">
        <v>53.6</v>
      </c>
    </row>
    <row r="463" spans="1:6" x14ac:dyDescent="0.2">
      <c r="A463" t="s">
        <v>143</v>
      </c>
      <c r="B463" t="s">
        <v>183</v>
      </c>
      <c r="C463">
        <v>1980</v>
      </c>
      <c r="D463">
        <v>1</v>
      </c>
      <c r="E463">
        <v>12</v>
      </c>
      <c r="F463">
        <v>52.88</v>
      </c>
    </row>
    <row r="464" spans="1:6" x14ac:dyDescent="0.2">
      <c r="A464" t="s">
        <v>143</v>
      </c>
      <c r="B464" t="s">
        <v>183</v>
      </c>
      <c r="C464">
        <v>1980</v>
      </c>
      <c r="D464">
        <v>1</v>
      </c>
      <c r="E464">
        <v>13</v>
      </c>
      <c r="F464">
        <v>69.33</v>
      </c>
    </row>
    <row r="465" spans="1:6" x14ac:dyDescent="0.2">
      <c r="A465" t="s">
        <v>143</v>
      </c>
      <c r="B465" t="s">
        <v>183</v>
      </c>
      <c r="C465">
        <v>1980</v>
      </c>
      <c r="D465">
        <v>1</v>
      </c>
      <c r="E465">
        <v>14</v>
      </c>
      <c r="F465">
        <v>55.78</v>
      </c>
    </row>
    <row r="466" spans="1:6" x14ac:dyDescent="0.2">
      <c r="A466" t="s">
        <v>143</v>
      </c>
      <c r="B466" t="s">
        <v>183</v>
      </c>
      <c r="C466">
        <v>1980</v>
      </c>
      <c r="D466">
        <v>2</v>
      </c>
      <c r="E466">
        <v>1</v>
      </c>
      <c r="F466">
        <v>15.97</v>
      </c>
    </row>
    <row r="467" spans="1:6" x14ac:dyDescent="0.2">
      <c r="A467" t="s">
        <v>143</v>
      </c>
      <c r="B467" t="s">
        <v>183</v>
      </c>
      <c r="C467">
        <v>1980</v>
      </c>
      <c r="D467">
        <v>2</v>
      </c>
      <c r="E467">
        <v>2</v>
      </c>
      <c r="F467">
        <v>22.63</v>
      </c>
    </row>
    <row r="468" spans="1:6" x14ac:dyDescent="0.2">
      <c r="A468" t="s">
        <v>143</v>
      </c>
      <c r="B468" t="s">
        <v>183</v>
      </c>
      <c r="C468">
        <v>1980</v>
      </c>
      <c r="D468">
        <v>2</v>
      </c>
      <c r="E468">
        <v>3</v>
      </c>
      <c r="F468">
        <v>27.47</v>
      </c>
    </row>
    <row r="469" spans="1:6" x14ac:dyDescent="0.2">
      <c r="A469" t="s">
        <v>143</v>
      </c>
      <c r="B469" t="s">
        <v>183</v>
      </c>
      <c r="C469">
        <v>1980</v>
      </c>
      <c r="D469">
        <v>2</v>
      </c>
      <c r="E469">
        <v>4</v>
      </c>
      <c r="F469">
        <v>41.26</v>
      </c>
    </row>
    <row r="470" spans="1:6" x14ac:dyDescent="0.2">
      <c r="A470" t="s">
        <v>143</v>
      </c>
      <c r="B470" t="s">
        <v>183</v>
      </c>
      <c r="C470">
        <v>1980</v>
      </c>
      <c r="D470">
        <v>2</v>
      </c>
      <c r="E470">
        <v>5</v>
      </c>
      <c r="F470">
        <v>53.48</v>
      </c>
    </row>
    <row r="471" spans="1:6" x14ac:dyDescent="0.2">
      <c r="A471" t="s">
        <v>143</v>
      </c>
      <c r="B471" t="s">
        <v>183</v>
      </c>
      <c r="C471">
        <v>1980</v>
      </c>
      <c r="D471">
        <v>2</v>
      </c>
      <c r="E471">
        <v>6</v>
      </c>
      <c r="F471">
        <v>54.33</v>
      </c>
    </row>
    <row r="472" spans="1:6" x14ac:dyDescent="0.2">
      <c r="A472" t="s">
        <v>143</v>
      </c>
      <c r="B472" t="s">
        <v>183</v>
      </c>
      <c r="C472">
        <v>1980</v>
      </c>
      <c r="D472">
        <v>2</v>
      </c>
      <c r="E472">
        <v>7</v>
      </c>
      <c r="F472">
        <v>56.63</v>
      </c>
    </row>
    <row r="473" spans="1:6" x14ac:dyDescent="0.2">
      <c r="A473" t="s">
        <v>143</v>
      </c>
      <c r="B473" t="s">
        <v>183</v>
      </c>
      <c r="C473">
        <v>1980</v>
      </c>
      <c r="D473">
        <v>2</v>
      </c>
      <c r="E473">
        <v>8</v>
      </c>
      <c r="F473">
        <v>45.5</v>
      </c>
    </row>
    <row r="474" spans="1:6" x14ac:dyDescent="0.2">
      <c r="A474" t="s">
        <v>143</v>
      </c>
      <c r="B474" t="s">
        <v>183</v>
      </c>
      <c r="C474">
        <v>1980</v>
      </c>
      <c r="D474">
        <v>2</v>
      </c>
      <c r="E474">
        <v>9</v>
      </c>
      <c r="F474">
        <v>48.76</v>
      </c>
    </row>
    <row r="475" spans="1:6" x14ac:dyDescent="0.2">
      <c r="A475" t="s">
        <v>143</v>
      </c>
      <c r="B475" t="s">
        <v>183</v>
      </c>
      <c r="C475">
        <v>1980</v>
      </c>
      <c r="D475">
        <v>2</v>
      </c>
      <c r="E475">
        <v>10</v>
      </c>
      <c r="F475">
        <v>53</v>
      </c>
    </row>
    <row r="476" spans="1:6" x14ac:dyDescent="0.2">
      <c r="A476" t="s">
        <v>143</v>
      </c>
      <c r="B476" t="s">
        <v>183</v>
      </c>
      <c r="C476">
        <v>1980</v>
      </c>
      <c r="D476">
        <v>2</v>
      </c>
      <c r="E476">
        <v>11</v>
      </c>
      <c r="F476">
        <v>51.18</v>
      </c>
    </row>
    <row r="477" spans="1:6" x14ac:dyDescent="0.2">
      <c r="A477" t="s">
        <v>143</v>
      </c>
      <c r="B477" t="s">
        <v>183</v>
      </c>
      <c r="C477">
        <v>1980</v>
      </c>
      <c r="D477">
        <v>2</v>
      </c>
      <c r="E477">
        <v>12</v>
      </c>
      <c r="F477">
        <v>49.85</v>
      </c>
    </row>
    <row r="478" spans="1:6" x14ac:dyDescent="0.2">
      <c r="A478" t="s">
        <v>143</v>
      </c>
      <c r="B478" t="s">
        <v>183</v>
      </c>
      <c r="C478">
        <v>1980</v>
      </c>
      <c r="D478">
        <v>2</v>
      </c>
      <c r="E478">
        <v>13</v>
      </c>
      <c r="F478">
        <v>51.42</v>
      </c>
    </row>
    <row r="479" spans="1:6" x14ac:dyDescent="0.2">
      <c r="A479" t="s">
        <v>143</v>
      </c>
      <c r="B479" t="s">
        <v>183</v>
      </c>
      <c r="C479">
        <v>1980</v>
      </c>
      <c r="D479">
        <v>2</v>
      </c>
      <c r="E479">
        <v>14</v>
      </c>
      <c r="F479">
        <v>52.88</v>
      </c>
    </row>
    <row r="480" spans="1:6" x14ac:dyDescent="0.2">
      <c r="A480" t="s">
        <v>143</v>
      </c>
      <c r="B480" t="s">
        <v>183</v>
      </c>
      <c r="C480">
        <v>1980</v>
      </c>
      <c r="D480">
        <v>3</v>
      </c>
      <c r="E480">
        <v>1</v>
      </c>
      <c r="F480">
        <v>21.66</v>
      </c>
    </row>
    <row r="481" spans="1:6" x14ac:dyDescent="0.2">
      <c r="A481" t="s">
        <v>143</v>
      </c>
      <c r="B481" t="s">
        <v>183</v>
      </c>
      <c r="C481">
        <v>1980</v>
      </c>
      <c r="D481">
        <v>3</v>
      </c>
      <c r="E481">
        <v>2</v>
      </c>
      <c r="F481">
        <v>22.87</v>
      </c>
    </row>
    <row r="482" spans="1:6" x14ac:dyDescent="0.2">
      <c r="A482" t="s">
        <v>143</v>
      </c>
      <c r="B482" t="s">
        <v>183</v>
      </c>
      <c r="C482">
        <v>1980</v>
      </c>
      <c r="D482">
        <v>3</v>
      </c>
      <c r="E482">
        <v>3</v>
      </c>
      <c r="F482">
        <v>27.95</v>
      </c>
    </row>
    <row r="483" spans="1:6" x14ac:dyDescent="0.2">
      <c r="A483" t="s">
        <v>143</v>
      </c>
      <c r="B483" t="s">
        <v>183</v>
      </c>
      <c r="C483">
        <v>1980</v>
      </c>
      <c r="D483">
        <v>3</v>
      </c>
      <c r="E483">
        <v>4</v>
      </c>
      <c r="F483">
        <v>36.78</v>
      </c>
    </row>
    <row r="484" spans="1:6" x14ac:dyDescent="0.2">
      <c r="A484" t="s">
        <v>143</v>
      </c>
      <c r="B484" t="s">
        <v>183</v>
      </c>
      <c r="C484">
        <v>1980</v>
      </c>
      <c r="D484">
        <v>3</v>
      </c>
      <c r="E484">
        <v>5</v>
      </c>
      <c r="F484">
        <v>51.79</v>
      </c>
    </row>
    <row r="485" spans="1:6" x14ac:dyDescent="0.2">
      <c r="A485" t="s">
        <v>143</v>
      </c>
      <c r="B485" t="s">
        <v>183</v>
      </c>
      <c r="C485">
        <v>1980</v>
      </c>
      <c r="D485">
        <v>3</v>
      </c>
      <c r="E485">
        <v>6</v>
      </c>
      <c r="F485">
        <v>71.03</v>
      </c>
    </row>
    <row r="486" spans="1:6" x14ac:dyDescent="0.2">
      <c r="A486" t="s">
        <v>143</v>
      </c>
      <c r="B486" t="s">
        <v>183</v>
      </c>
      <c r="C486">
        <v>1980</v>
      </c>
      <c r="D486">
        <v>3</v>
      </c>
      <c r="E486">
        <v>7</v>
      </c>
      <c r="F486">
        <v>57.84</v>
      </c>
    </row>
    <row r="487" spans="1:6" x14ac:dyDescent="0.2">
      <c r="A487" t="s">
        <v>143</v>
      </c>
      <c r="B487" t="s">
        <v>183</v>
      </c>
      <c r="C487">
        <v>1980</v>
      </c>
      <c r="D487">
        <v>3</v>
      </c>
      <c r="E487">
        <v>8</v>
      </c>
      <c r="F487">
        <v>40.78</v>
      </c>
    </row>
    <row r="488" spans="1:6" x14ac:dyDescent="0.2">
      <c r="A488" t="s">
        <v>143</v>
      </c>
      <c r="B488" t="s">
        <v>183</v>
      </c>
      <c r="C488">
        <v>1980</v>
      </c>
      <c r="D488">
        <v>3</v>
      </c>
      <c r="E488">
        <v>9</v>
      </c>
      <c r="F488">
        <v>49.37</v>
      </c>
    </row>
    <row r="489" spans="1:6" x14ac:dyDescent="0.2">
      <c r="A489" t="s">
        <v>143</v>
      </c>
      <c r="B489" t="s">
        <v>183</v>
      </c>
      <c r="C489">
        <v>1980</v>
      </c>
      <c r="D489">
        <v>3</v>
      </c>
      <c r="E489">
        <v>10</v>
      </c>
      <c r="F489">
        <v>53</v>
      </c>
    </row>
    <row r="490" spans="1:6" x14ac:dyDescent="0.2">
      <c r="A490" t="s">
        <v>143</v>
      </c>
      <c r="B490" t="s">
        <v>183</v>
      </c>
      <c r="C490">
        <v>1980</v>
      </c>
      <c r="D490">
        <v>3</v>
      </c>
      <c r="E490">
        <v>11</v>
      </c>
      <c r="F490">
        <v>53.84</v>
      </c>
    </row>
    <row r="491" spans="1:6" x14ac:dyDescent="0.2">
      <c r="A491" t="s">
        <v>143</v>
      </c>
      <c r="B491" t="s">
        <v>183</v>
      </c>
      <c r="C491">
        <v>1980</v>
      </c>
      <c r="D491">
        <v>3</v>
      </c>
      <c r="E491">
        <v>12</v>
      </c>
      <c r="F491">
        <v>48.4</v>
      </c>
    </row>
    <row r="492" spans="1:6" x14ac:dyDescent="0.2">
      <c r="A492" t="s">
        <v>143</v>
      </c>
      <c r="B492" t="s">
        <v>183</v>
      </c>
      <c r="C492">
        <v>1980</v>
      </c>
      <c r="D492">
        <v>3</v>
      </c>
      <c r="E492">
        <v>13</v>
      </c>
      <c r="F492">
        <v>53.72</v>
      </c>
    </row>
    <row r="493" spans="1:6" x14ac:dyDescent="0.2">
      <c r="A493" t="s">
        <v>143</v>
      </c>
      <c r="B493" t="s">
        <v>183</v>
      </c>
      <c r="C493">
        <v>1980</v>
      </c>
      <c r="D493">
        <v>3</v>
      </c>
      <c r="E493">
        <v>14</v>
      </c>
      <c r="F493">
        <v>54.57</v>
      </c>
    </row>
    <row r="494" spans="1:6" x14ac:dyDescent="0.2">
      <c r="A494" t="s">
        <v>143</v>
      </c>
      <c r="B494" t="s">
        <v>183</v>
      </c>
      <c r="C494">
        <v>1980</v>
      </c>
      <c r="D494">
        <v>4</v>
      </c>
      <c r="E494">
        <v>1</v>
      </c>
      <c r="F494">
        <v>22.99</v>
      </c>
    </row>
    <row r="495" spans="1:6" x14ac:dyDescent="0.2">
      <c r="A495" t="s">
        <v>143</v>
      </c>
      <c r="B495" t="s">
        <v>183</v>
      </c>
      <c r="C495">
        <v>1980</v>
      </c>
      <c r="D495">
        <v>4</v>
      </c>
      <c r="E495">
        <v>2</v>
      </c>
      <c r="F495">
        <v>17.3</v>
      </c>
    </row>
    <row r="496" spans="1:6" x14ac:dyDescent="0.2">
      <c r="A496" t="s">
        <v>143</v>
      </c>
      <c r="B496" t="s">
        <v>183</v>
      </c>
      <c r="C496">
        <v>1980</v>
      </c>
      <c r="D496">
        <v>4</v>
      </c>
      <c r="E496">
        <v>3</v>
      </c>
      <c r="F496">
        <v>32.43</v>
      </c>
    </row>
    <row r="497" spans="1:6" x14ac:dyDescent="0.2">
      <c r="A497" t="s">
        <v>143</v>
      </c>
      <c r="B497" t="s">
        <v>183</v>
      </c>
      <c r="C497">
        <v>1980</v>
      </c>
      <c r="D497">
        <v>4</v>
      </c>
      <c r="E497">
        <v>4</v>
      </c>
      <c r="F497">
        <v>36.78</v>
      </c>
    </row>
    <row r="498" spans="1:6" x14ac:dyDescent="0.2">
      <c r="A498" t="s">
        <v>143</v>
      </c>
      <c r="B498" t="s">
        <v>183</v>
      </c>
      <c r="C498">
        <v>1980</v>
      </c>
      <c r="D498">
        <v>4</v>
      </c>
      <c r="E498">
        <v>5</v>
      </c>
      <c r="F498">
        <v>54.09</v>
      </c>
    </row>
    <row r="499" spans="1:6" x14ac:dyDescent="0.2">
      <c r="A499" t="s">
        <v>143</v>
      </c>
      <c r="B499" t="s">
        <v>183</v>
      </c>
      <c r="C499">
        <v>1980</v>
      </c>
      <c r="D499">
        <v>4</v>
      </c>
      <c r="E499">
        <v>6</v>
      </c>
      <c r="F499">
        <v>59.17</v>
      </c>
    </row>
    <row r="500" spans="1:6" x14ac:dyDescent="0.2">
      <c r="A500" t="s">
        <v>143</v>
      </c>
      <c r="B500" t="s">
        <v>183</v>
      </c>
      <c r="C500">
        <v>1980</v>
      </c>
      <c r="D500">
        <v>4</v>
      </c>
      <c r="E500">
        <v>7</v>
      </c>
      <c r="F500">
        <v>54.57</v>
      </c>
    </row>
    <row r="501" spans="1:6" x14ac:dyDescent="0.2">
      <c r="A501" t="s">
        <v>143</v>
      </c>
      <c r="B501" t="s">
        <v>183</v>
      </c>
      <c r="C501">
        <v>1980</v>
      </c>
      <c r="D501">
        <v>4</v>
      </c>
      <c r="E501">
        <v>8</v>
      </c>
      <c r="F501">
        <v>40.659999999999997</v>
      </c>
    </row>
    <row r="502" spans="1:6" x14ac:dyDescent="0.2">
      <c r="A502" t="s">
        <v>143</v>
      </c>
      <c r="B502" t="s">
        <v>183</v>
      </c>
      <c r="C502">
        <v>1980</v>
      </c>
      <c r="D502">
        <v>4</v>
      </c>
      <c r="E502">
        <v>9</v>
      </c>
      <c r="F502">
        <v>50.94</v>
      </c>
    </row>
    <row r="503" spans="1:6" x14ac:dyDescent="0.2">
      <c r="A503" t="s">
        <v>143</v>
      </c>
      <c r="B503" t="s">
        <v>183</v>
      </c>
      <c r="C503">
        <v>1980</v>
      </c>
      <c r="D503">
        <v>4</v>
      </c>
      <c r="E503">
        <v>10</v>
      </c>
      <c r="F503">
        <v>52.51</v>
      </c>
    </row>
    <row r="504" spans="1:6" x14ac:dyDescent="0.2">
      <c r="A504" t="s">
        <v>143</v>
      </c>
      <c r="B504" t="s">
        <v>183</v>
      </c>
      <c r="C504">
        <v>1980</v>
      </c>
      <c r="D504">
        <v>4</v>
      </c>
      <c r="E504">
        <v>11</v>
      </c>
      <c r="F504">
        <v>53.36</v>
      </c>
    </row>
    <row r="505" spans="1:6" x14ac:dyDescent="0.2">
      <c r="A505" t="s">
        <v>143</v>
      </c>
      <c r="B505" t="s">
        <v>183</v>
      </c>
      <c r="C505">
        <v>1980</v>
      </c>
      <c r="D505">
        <v>4</v>
      </c>
      <c r="E505">
        <v>12</v>
      </c>
      <c r="F505">
        <v>55.54</v>
      </c>
    </row>
    <row r="506" spans="1:6" x14ac:dyDescent="0.2">
      <c r="A506" t="s">
        <v>143</v>
      </c>
      <c r="B506" t="s">
        <v>183</v>
      </c>
      <c r="C506">
        <v>1980</v>
      </c>
      <c r="D506">
        <v>4</v>
      </c>
      <c r="E506">
        <v>13</v>
      </c>
      <c r="F506">
        <v>50.7</v>
      </c>
    </row>
    <row r="507" spans="1:6" x14ac:dyDescent="0.2">
      <c r="A507" t="s">
        <v>143</v>
      </c>
      <c r="B507" t="s">
        <v>183</v>
      </c>
      <c r="C507">
        <v>1980</v>
      </c>
      <c r="D507">
        <v>4</v>
      </c>
      <c r="E507">
        <v>14</v>
      </c>
      <c r="F507">
        <v>45.01</v>
      </c>
    </row>
    <row r="508" spans="1:6" x14ac:dyDescent="0.2">
      <c r="A508" t="s">
        <v>143</v>
      </c>
      <c r="B508" t="s">
        <v>183</v>
      </c>
      <c r="C508">
        <v>1981</v>
      </c>
      <c r="D508">
        <v>1</v>
      </c>
      <c r="E508">
        <v>1</v>
      </c>
      <c r="F508">
        <v>20.45</v>
      </c>
    </row>
    <row r="509" spans="1:6" x14ac:dyDescent="0.2">
      <c r="A509" t="s">
        <v>143</v>
      </c>
      <c r="B509" t="s">
        <v>183</v>
      </c>
      <c r="C509">
        <v>1981</v>
      </c>
      <c r="D509">
        <v>1</v>
      </c>
      <c r="E509">
        <v>2</v>
      </c>
      <c r="F509">
        <v>19.600000000000001</v>
      </c>
    </row>
    <row r="510" spans="1:6" x14ac:dyDescent="0.2">
      <c r="A510" t="s">
        <v>143</v>
      </c>
      <c r="B510" t="s">
        <v>183</v>
      </c>
      <c r="C510">
        <v>1981</v>
      </c>
      <c r="D510">
        <v>1</v>
      </c>
      <c r="E510">
        <v>3</v>
      </c>
      <c r="F510">
        <v>32.31</v>
      </c>
    </row>
    <row r="511" spans="1:6" x14ac:dyDescent="0.2">
      <c r="A511" t="s">
        <v>143</v>
      </c>
      <c r="B511" t="s">
        <v>183</v>
      </c>
      <c r="C511">
        <v>1981</v>
      </c>
      <c r="D511">
        <v>1</v>
      </c>
      <c r="E511">
        <v>4</v>
      </c>
      <c r="F511">
        <v>18.149999999999999</v>
      </c>
    </row>
    <row r="512" spans="1:6" x14ac:dyDescent="0.2">
      <c r="A512" t="s">
        <v>143</v>
      </c>
      <c r="B512" t="s">
        <v>183</v>
      </c>
      <c r="C512">
        <v>1981</v>
      </c>
      <c r="D512">
        <v>1</v>
      </c>
      <c r="E512">
        <v>5</v>
      </c>
      <c r="F512">
        <v>42.47</v>
      </c>
    </row>
    <row r="513" spans="1:6" x14ac:dyDescent="0.2">
      <c r="A513" t="s">
        <v>143</v>
      </c>
      <c r="B513" t="s">
        <v>183</v>
      </c>
      <c r="C513">
        <v>1981</v>
      </c>
      <c r="D513">
        <v>1</v>
      </c>
      <c r="E513">
        <v>6</v>
      </c>
      <c r="F513">
        <v>38.36</v>
      </c>
    </row>
    <row r="514" spans="1:6" x14ac:dyDescent="0.2">
      <c r="A514" t="s">
        <v>143</v>
      </c>
      <c r="B514" t="s">
        <v>183</v>
      </c>
      <c r="C514">
        <v>1981</v>
      </c>
      <c r="D514">
        <v>1</v>
      </c>
      <c r="E514">
        <v>7</v>
      </c>
      <c r="F514">
        <v>41.26</v>
      </c>
    </row>
    <row r="515" spans="1:6" x14ac:dyDescent="0.2">
      <c r="A515" t="s">
        <v>143</v>
      </c>
      <c r="B515" t="s">
        <v>183</v>
      </c>
      <c r="C515">
        <v>1981</v>
      </c>
      <c r="D515">
        <v>1</v>
      </c>
      <c r="E515">
        <v>8</v>
      </c>
      <c r="F515">
        <v>34</v>
      </c>
    </row>
    <row r="516" spans="1:6" x14ac:dyDescent="0.2">
      <c r="A516" t="s">
        <v>143</v>
      </c>
      <c r="B516" t="s">
        <v>183</v>
      </c>
      <c r="C516">
        <v>1981</v>
      </c>
      <c r="D516">
        <v>1</v>
      </c>
      <c r="E516">
        <v>9</v>
      </c>
      <c r="F516">
        <v>34.97</v>
      </c>
    </row>
    <row r="517" spans="1:6" x14ac:dyDescent="0.2">
      <c r="A517" t="s">
        <v>143</v>
      </c>
      <c r="B517" t="s">
        <v>183</v>
      </c>
      <c r="C517">
        <v>1981</v>
      </c>
      <c r="D517">
        <v>1</v>
      </c>
      <c r="E517">
        <v>10</v>
      </c>
      <c r="F517">
        <v>29.77</v>
      </c>
    </row>
    <row r="518" spans="1:6" x14ac:dyDescent="0.2">
      <c r="A518" t="s">
        <v>143</v>
      </c>
      <c r="B518" t="s">
        <v>183</v>
      </c>
      <c r="C518">
        <v>1981</v>
      </c>
      <c r="D518">
        <v>1</v>
      </c>
      <c r="E518">
        <v>11</v>
      </c>
      <c r="F518">
        <v>40.659999999999997</v>
      </c>
    </row>
    <row r="519" spans="1:6" x14ac:dyDescent="0.2">
      <c r="A519" t="s">
        <v>143</v>
      </c>
      <c r="B519" t="s">
        <v>183</v>
      </c>
      <c r="C519">
        <v>1981</v>
      </c>
      <c r="D519">
        <v>1</v>
      </c>
      <c r="E519">
        <v>12</v>
      </c>
      <c r="F519">
        <v>29.64</v>
      </c>
    </row>
    <row r="520" spans="1:6" x14ac:dyDescent="0.2">
      <c r="A520" t="s">
        <v>143</v>
      </c>
      <c r="B520" t="s">
        <v>183</v>
      </c>
      <c r="C520">
        <v>1981</v>
      </c>
      <c r="D520">
        <v>1</v>
      </c>
      <c r="E520">
        <v>13</v>
      </c>
      <c r="F520">
        <v>38.479999999999997</v>
      </c>
    </row>
    <row r="521" spans="1:6" x14ac:dyDescent="0.2">
      <c r="A521" t="s">
        <v>143</v>
      </c>
      <c r="B521" t="s">
        <v>183</v>
      </c>
      <c r="C521">
        <v>1981</v>
      </c>
      <c r="D521">
        <v>1</v>
      </c>
      <c r="E521">
        <v>14</v>
      </c>
      <c r="F521">
        <v>43.92</v>
      </c>
    </row>
    <row r="522" spans="1:6" x14ac:dyDescent="0.2">
      <c r="A522" t="s">
        <v>143</v>
      </c>
      <c r="B522" t="s">
        <v>183</v>
      </c>
      <c r="C522">
        <v>1981</v>
      </c>
      <c r="D522">
        <v>2</v>
      </c>
      <c r="E522">
        <v>1</v>
      </c>
      <c r="F522">
        <v>18.149999999999999</v>
      </c>
    </row>
    <row r="523" spans="1:6" x14ac:dyDescent="0.2">
      <c r="A523" t="s">
        <v>143</v>
      </c>
      <c r="B523" t="s">
        <v>183</v>
      </c>
      <c r="C523">
        <v>1981</v>
      </c>
      <c r="D523">
        <v>2</v>
      </c>
      <c r="E523">
        <v>2</v>
      </c>
      <c r="F523">
        <v>20.329999999999998</v>
      </c>
    </row>
    <row r="524" spans="1:6" x14ac:dyDescent="0.2">
      <c r="A524" t="s">
        <v>143</v>
      </c>
      <c r="B524" t="s">
        <v>183</v>
      </c>
      <c r="C524">
        <v>1981</v>
      </c>
      <c r="D524">
        <v>2</v>
      </c>
      <c r="E524">
        <v>3</v>
      </c>
      <c r="F524">
        <v>28.68</v>
      </c>
    </row>
    <row r="525" spans="1:6" x14ac:dyDescent="0.2">
      <c r="A525" t="s">
        <v>143</v>
      </c>
      <c r="B525" t="s">
        <v>183</v>
      </c>
      <c r="C525">
        <v>1981</v>
      </c>
      <c r="D525">
        <v>2</v>
      </c>
      <c r="E525">
        <v>4</v>
      </c>
      <c r="F525">
        <v>39.93</v>
      </c>
    </row>
    <row r="526" spans="1:6" x14ac:dyDescent="0.2">
      <c r="A526" t="s">
        <v>143</v>
      </c>
      <c r="B526" t="s">
        <v>183</v>
      </c>
      <c r="C526">
        <v>1981</v>
      </c>
      <c r="D526">
        <v>2</v>
      </c>
      <c r="E526">
        <v>5</v>
      </c>
      <c r="F526">
        <v>19.72</v>
      </c>
    </row>
    <row r="527" spans="1:6" x14ac:dyDescent="0.2">
      <c r="A527" t="s">
        <v>143</v>
      </c>
      <c r="B527" t="s">
        <v>183</v>
      </c>
      <c r="C527">
        <v>1981</v>
      </c>
      <c r="D527">
        <v>2</v>
      </c>
      <c r="E527">
        <v>6</v>
      </c>
      <c r="F527">
        <v>41.62</v>
      </c>
    </row>
    <row r="528" spans="1:6" x14ac:dyDescent="0.2">
      <c r="A528" t="s">
        <v>143</v>
      </c>
      <c r="B528" t="s">
        <v>183</v>
      </c>
      <c r="C528">
        <v>1981</v>
      </c>
      <c r="D528">
        <v>2</v>
      </c>
      <c r="E528">
        <v>7</v>
      </c>
      <c r="F528">
        <v>42.23</v>
      </c>
    </row>
    <row r="529" spans="1:6" x14ac:dyDescent="0.2">
      <c r="A529" t="s">
        <v>143</v>
      </c>
      <c r="B529" t="s">
        <v>183</v>
      </c>
      <c r="C529">
        <v>1981</v>
      </c>
      <c r="D529">
        <v>2</v>
      </c>
      <c r="E529">
        <v>8</v>
      </c>
      <c r="F529">
        <v>36.54</v>
      </c>
    </row>
    <row r="530" spans="1:6" x14ac:dyDescent="0.2">
      <c r="A530" t="s">
        <v>143</v>
      </c>
      <c r="B530" t="s">
        <v>183</v>
      </c>
      <c r="C530">
        <v>1981</v>
      </c>
      <c r="D530">
        <v>2</v>
      </c>
      <c r="E530">
        <v>9</v>
      </c>
      <c r="F530">
        <v>34.61</v>
      </c>
    </row>
    <row r="531" spans="1:6" x14ac:dyDescent="0.2">
      <c r="A531" t="s">
        <v>143</v>
      </c>
      <c r="B531" t="s">
        <v>183</v>
      </c>
      <c r="C531">
        <v>1981</v>
      </c>
      <c r="D531">
        <v>2</v>
      </c>
      <c r="E531">
        <v>10</v>
      </c>
      <c r="F531">
        <v>39.08</v>
      </c>
    </row>
    <row r="532" spans="1:6" x14ac:dyDescent="0.2">
      <c r="A532" t="s">
        <v>143</v>
      </c>
      <c r="B532" t="s">
        <v>183</v>
      </c>
      <c r="C532">
        <v>1981</v>
      </c>
      <c r="D532">
        <v>2</v>
      </c>
      <c r="E532">
        <v>11</v>
      </c>
      <c r="F532">
        <v>41.26</v>
      </c>
    </row>
    <row r="533" spans="1:6" x14ac:dyDescent="0.2">
      <c r="A533" t="s">
        <v>143</v>
      </c>
      <c r="B533" t="s">
        <v>183</v>
      </c>
      <c r="C533">
        <v>1981</v>
      </c>
      <c r="D533">
        <v>2</v>
      </c>
      <c r="E533">
        <v>12</v>
      </c>
      <c r="F533">
        <v>43.08</v>
      </c>
    </row>
    <row r="534" spans="1:6" x14ac:dyDescent="0.2">
      <c r="A534" t="s">
        <v>143</v>
      </c>
      <c r="B534" t="s">
        <v>183</v>
      </c>
      <c r="C534">
        <v>1981</v>
      </c>
      <c r="D534">
        <v>2</v>
      </c>
      <c r="E534">
        <v>13</v>
      </c>
      <c r="F534">
        <v>44.04</v>
      </c>
    </row>
    <row r="535" spans="1:6" x14ac:dyDescent="0.2">
      <c r="A535" t="s">
        <v>143</v>
      </c>
      <c r="B535" t="s">
        <v>183</v>
      </c>
      <c r="C535">
        <v>1981</v>
      </c>
      <c r="D535">
        <v>2</v>
      </c>
      <c r="E535">
        <v>14</v>
      </c>
      <c r="F535">
        <v>44.16</v>
      </c>
    </row>
    <row r="536" spans="1:6" x14ac:dyDescent="0.2">
      <c r="A536" t="s">
        <v>143</v>
      </c>
      <c r="B536" t="s">
        <v>183</v>
      </c>
      <c r="C536">
        <v>1981</v>
      </c>
      <c r="D536">
        <v>3</v>
      </c>
      <c r="E536">
        <v>1</v>
      </c>
      <c r="F536">
        <v>23.11</v>
      </c>
    </row>
    <row r="537" spans="1:6" x14ac:dyDescent="0.2">
      <c r="A537" t="s">
        <v>143</v>
      </c>
      <c r="B537" t="s">
        <v>183</v>
      </c>
      <c r="C537">
        <v>1981</v>
      </c>
      <c r="D537">
        <v>3</v>
      </c>
      <c r="E537">
        <v>2</v>
      </c>
      <c r="F537">
        <v>21.42</v>
      </c>
    </row>
    <row r="538" spans="1:6" x14ac:dyDescent="0.2">
      <c r="A538" t="s">
        <v>143</v>
      </c>
      <c r="B538" t="s">
        <v>183</v>
      </c>
      <c r="C538">
        <v>1981</v>
      </c>
      <c r="D538">
        <v>3</v>
      </c>
      <c r="E538">
        <v>3</v>
      </c>
      <c r="F538">
        <v>33.520000000000003</v>
      </c>
    </row>
    <row r="539" spans="1:6" x14ac:dyDescent="0.2">
      <c r="A539" t="s">
        <v>143</v>
      </c>
      <c r="B539" t="s">
        <v>183</v>
      </c>
      <c r="C539">
        <v>1981</v>
      </c>
      <c r="D539">
        <v>3</v>
      </c>
      <c r="E539">
        <v>4</v>
      </c>
      <c r="F539">
        <v>38.479999999999997</v>
      </c>
    </row>
    <row r="540" spans="1:6" x14ac:dyDescent="0.2">
      <c r="A540" t="s">
        <v>143</v>
      </c>
      <c r="B540" t="s">
        <v>183</v>
      </c>
      <c r="C540">
        <v>1981</v>
      </c>
      <c r="D540">
        <v>3</v>
      </c>
      <c r="E540">
        <v>5</v>
      </c>
      <c r="F540">
        <v>41.74</v>
      </c>
    </row>
    <row r="541" spans="1:6" x14ac:dyDescent="0.2">
      <c r="A541" t="s">
        <v>143</v>
      </c>
      <c r="B541" t="s">
        <v>183</v>
      </c>
      <c r="C541">
        <v>1981</v>
      </c>
      <c r="D541">
        <v>3</v>
      </c>
      <c r="E541">
        <v>6</v>
      </c>
      <c r="F541">
        <v>35.090000000000003</v>
      </c>
    </row>
    <row r="542" spans="1:6" x14ac:dyDescent="0.2">
      <c r="A542" t="s">
        <v>143</v>
      </c>
      <c r="B542" t="s">
        <v>183</v>
      </c>
      <c r="C542">
        <v>1981</v>
      </c>
      <c r="D542">
        <v>3</v>
      </c>
      <c r="E542">
        <v>7</v>
      </c>
      <c r="F542">
        <v>38.24</v>
      </c>
    </row>
    <row r="543" spans="1:6" x14ac:dyDescent="0.2">
      <c r="A543" t="s">
        <v>143</v>
      </c>
      <c r="B543" t="s">
        <v>183</v>
      </c>
      <c r="C543">
        <v>1981</v>
      </c>
      <c r="D543">
        <v>3</v>
      </c>
      <c r="E543">
        <v>8</v>
      </c>
      <c r="F543">
        <v>34.85</v>
      </c>
    </row>
    <row r="544" spans="1:6" x14ac:dyDescent="0.2">
      <c r="A544" t="s">
        <v>143</v>
      </c>
      <c r="B544" t="s">
        <v>183</v>
      </c>
      <c r="C544">
        <v>1981</v>
      </c>
      <c r="D544">
        <v>3</v>
      </c>
      <c r="E544">
        <v>9</v>
      </c>
      <c r="F544">
        <v>38.24</v>
      </c>
    </row>
    <row r="545" spans="1:6" x14ac:dyDescent="0.2">
      <c r="A545" t="s">
        <v>143</v>
      </c>
      <c r="B545" t="s">
        <v>183</v>
      </c>
      <c r="C545">
        <v>1981</v>
      </c>
      <c r="D545">
        <v>3</v>
      </c>
      <c r="E545">
        <v>10</v>
      </c>
      <c r="F545">
        <v>37.270000000000003</v>
      </c>
    </row>
    <row r="546" spans="1:6" x14ac:dyDescent="0.2">
      <c r="A546" t="s">
        <v>143</v>
      </c>
      <c r="B546" t="s">
        <v>183</v>
      </c>
      <c r="C546">
        <v>1981</v>
      </c>
      <c r="D546">
        <v>3</v>
      </c>
      <c r="E546">
        <v>11</v>
      </c>
      <c r="F546">
        <v>44.16</v>
      </c>
    </row>
    <row r="547" spans="1:6" x14ac:dyDescent="0.2">
      <c r="A547" t="s">
        <v>143</v>
      </c>
      <c r="B547" t="s">
        <v>183</v>
      </c>
      <c r="C547">
        <v>1981</v>
      </c>
      <c r="D547">
        <v>3</v>
      </c>
      <c r="E547">
        <v>12</v>
      </c>
      <c r="F547">
        <v>35.94</v>
      </c>
    </row>
    <row r="548" spans="1:6" x14ac:dyDescent="0.2">
      <c r="A548" t="s">
        <v>143</v>
      </c>
      <c r="B548" t="s">
        <v>183</v>
      </c>
      <c r="C548">
        <v>1981</v>
      </c>
      <c r="D548">
        <v>3</v>
      </c>
      <c r="E548">
        <v>13</v>
      </c>
      <c r="F548">
        <v>36.659999999999997</v>
      </c>
    </row>
    <row r="549" spans="1:6" x14ac:dyDescent="0.2">
      <c r="A549" t="s">
        <v>143</v>
      </c>
      <c r="B549" t="s">
        <v>183</v>
      </c>
      <c r="C549">
        <v>1981</v>
      </c>
      <c r="D549">
        <v>3</v>
      </c>
      <c r="E549">
        <v>14</v>
      </c>
      <c r="F549">
        <v>42.95</v>
      </c>
    </row>
    <row r="550" spans="1:6" x14ac:dyDescent="0.2">
      <c r="A550" t="s">
        <v>143</v>
      </c>
      <c r="B550" t="s">
        <v>183</v>
      </c>
      <c r="C550">
        <v>1981</v>
      </c>
      <c r="D550">
        <v>4</v>
      </c>
      <c r="E550">
        <v>1</v>
      </c>
      <c r="F550">
        <v>24.93</v>
      </c>
    </row>
    <row r="551" spans="1:6" x14ac:dyDescent="0.2">
      <c r="A551" t="s">
        <v>143</v>
      </c>
      <c r="B551" t="s">
        <v>183</v>
      </c>
      <c r="C551">
        <v>1981</v>
      </c>
      <c r="D551">
        <v>4</v>
      </c>
      <c r="E551">
        <v>2</v>
      </c>
      <c r="F551">
        <v>16.82</v>
      </c>
    </row>
    <row r="552" spans="1:6" x14ac:dyDescent="0.2">
      <c r="A552" t="s">
        <v>143</v>
      </c>
      <c r="B552" t="s">
        <v>183</v>
      </c>
      <c r="C552">
        <v>1981</v>
      </c>
      <c r="D552">
        <v>4</v>
      </c>
      <c r="E552">
        <v>3</v>
      </c>
      <c r="F552">
        <v>32.31</v>
      </c>
    </row>
    <row r="553" spans="1:6" x14ac:dyDescent="0.2">
      <c r="A553" t="s">
        <v>143</v>
      </c>
      <c r="B553" t="s">
        <v>183</v>
      </c>
      <c r="C553">
        <v>1981</v>
      </c>
      <c r="D553">
        <v>4</v>
      </c>
      <c r="E553">
        <v>4</v>
      </c>
      <c r="F553">
        <v>32.549999999999997</v>
      </c>
    </row>
    <row r="554" spans="1:6" x14ac:dyDescent="0.2">
      <c r="A554" t="s">
        <v>143</v>
      </c>
      <c r="B554" t="s">
        <v>183</v>
      </c>
      <c r="C554">
        <v>1981</v>
      </c>
      <c r="D554">
        <v>4</v>
      </c>
      <c r="E554">
        <v>5</v>
      </c>
      <c r="F554">
        <v>35.69</v>
      </c>
    </row>
    <row r="555" spans="1:6" x14ac:dyDescent="0.2">
      <c r="A555" t="s">
        <v>143</v>
      </c>
      <c r="B555" t="s">
        <v>183</v>
      </c>
      <c r="C555">
        <v>1981</v>
      </c>
      <c r="D555">
        <v>4</v>
      </c>
      <c r="E555">
        <v>6</v>
      </c>
      <c r="F555">
        <v>35.090000000000003</v>
      </c>
    </row>
    <row r="556" spans="1:6" x14ac:dyDescent="0.2">
      <c r="A556" t="s">
        <v>143</v>
      </c>
      <c r="B556" t="s">
        <v>183</v>
      </c>
      <c r="C556">
        <v>1981</v>
      </c>
      <c r="D556">
        <v>4</v>
      </c>
      <c r="E556">
        <v>7</v>
      </c>
      <c r="F556">
        <v>33.4</v>
      </c>
    </row>
    <row r="557" spans="1:6" x14ac:dyDescent="0.2">
      <c r="A557" t="s">
        <v>143</v>
      </c>
      <c r="B557" t="s">
        <v>183</v>
      </c>
      <c r="C557">
        <v>1981</v>
      </c>
      <c r="D557">
        <v>4</v>
      </c>
      <c r="E557">
        <v>8</v>
      </c>
      <c r="F557">
        <v>33.880000000000003</v>
      </c>
    </row>
    <row r="558" spans="1:6" x14ac:dyDescent="0.2">
      <c r="A558" t="s">
        <v>143</v>
      </c>
      <c r="B558" t="s">
        <v>183</v>
      </c>
      <c r="C558">
        <v>1981</v>
      </c>
      <c r="D558">
        <v>4</v>
      </c>
      <c r="E558">
        <v>9</v>
      </c>
      <c r="F558">
        <v>39.32</v>
      </c>
    </row>
    <row r="559" spans="1:6" x14ac:dyDescent="0.2">
      <c r="A559" t="s">
        <v>143</v>
      </c>
      <c r="B559" t="s">
        <v>183</v>
      </c>
      <c r="C559">
        <v>1981</v>
      </c>
      <c r="D559">
        <v>4</v>
      </c>
      <c r="E559">
        <v>10</v>
      </c>
      <c r="F559">
        <v>28.43</v>
      </c>
    </row>
    <row r="560" spans="1:6" x14ac:dyDescent="0.2">
      <c r="A560" t="s">
        <v>143</v>
      </c>
      <c r="B560" t="s">
        <v>183</v>
      </c>
      <c r="C560">
        <v>1981</v>
      </c>
      <c r="D560">
        <v>4</v>
      </c>
      <c r="E560">
        <v>11</v>
      </c>
      <c r="F560">
        <v>37.03</v>
      </c>
    </row>
    <row r="561" spans="1:6" x14ac:dyDescent="0.2">
      <c r="A561" t="s">
        <v>143</v>
      </c>
      <c r="B561" t="s">
        <v>183</v>
      </c>
      <c r="C561">
        <v>1981</v>
      </c>
      <c r="D561">
        <v>4</v>
      </c>
      <c r="E561">
        <v>12</v>
      </c>
      <c r="F561">
        <v>37.03</v>
      </c>
    </row>
    <row r="562" spans="1:6" x14ac:dyDescent="0.2">
      <c r="A562" t="s">
        <v>143</v>
      </c>
      <c r="B562" t="s">
        <v>183</v>
      </c>
      <c r="C562">
        <v>1981</v>
      </c>
      <c r="D562">
        <v>4</v>
      </c>
      <c r="E562">
        <v>13</v>
      </c>
      <c r="F562">
        <v>28.31</v>
      </c>
    </row>
    <row r="563" spans="1:6" x14ac:dyDescent="0.2">
      <c r="A563" t="s">
        <v>143</v>
      </c>
      <c r="B563" t="s">
        <v>183</v>
      </c>
      <c r="C563">
        <v>1981</v>
      </c>
      <c r="D563">
        <v>4</v>
      </c>
      <c r="E563">
        <v>14</v>
      </c>
      <c r="F563">
        <v>46.22</v>
      </c>
    </row>
    <row r="564" spans="1:6" x14ac:dyDescent="0.2">
      <c r="A564" t="s">
        <v>143</v>
      </c>
      <c r="B564" t="s">
        <v>183</v>
      </c>
      <c r="C564">
        <v>1982</v>
      </c>
      <c r="D564">
        <v>1</v>
      </c>
      <c r="E564">
        <v>1</v>
      </c>
      <c r="F564">
        <v>25.41</v>
      </c>
    </row>
    <row r="565" spans="1:6" x14ac:dyDescent="0.2">
      <c r="A565" t="s">
        <v>143</v>
      </c>
      <c r="B565" t="s">
        <v>183</v>
      </c>
      <c r="C565">
        <v>1982</v>
      </c>
      <c r="D565">
        <v>1</v>
      </c>
      <c r="E565">
        <v>2</v>
      </c>
      <c r="F565">
        <v>23.23</v>
      </c>
    </row>
    <row r="566" spans="1:6" x14ac:dyDescent="0.2">
      <c r="A566" t="s">
        <v>143</v>
      </c>
      <c r="B566" t="s">
        <v>183</v>
      </c>
      <c r="C566">
        <v>1982</v>
      </c>
      <c r="D566">
        <v>1</v>
      </c>
      <c r="E566">
        <v>3</v>
      </c>
      <c r="F566">
        <v>37.630000000000003</v>
      </c>
    </row>
    <row r="567" spans="1:6" x14ac:dyDescent="0.2">
      <c r="A567" t="s">
        <v>143</v>
      </c>
      <c r="B567" t="s">
        <v>183</v>
      </c>
      <c r="C567">
        <v>1982</v>
      </c>
      <c r="D567">
        <v>1</v>
      </c>
      <c r="E567">
        <v>4</v>
      </c>
      <c r="F567">
        <v>36.78</v>
      </c>
    </row>
    <row r="568" spans="1:6" x14ac:dyDescent="0.2">
      <c r="A568" t="s">
        <v>143</v>
      </c>
      <c r="B568" t="s">
        <v>183</v>
      </c>
      <c r="C568">
        <v>1982</v>
      </c>
      <c r="D568">
        <v>1</v>
      </c>
      <c r="E568">
        <v>5</v>
      </c>
      <c r="F568">
        <v>31.34</v>
      </c>
    </row>
    <row r="569" spans="1:6" x14ac:dyDescent="0.2">
      <c r="A569" t="s">
        <v>143</v>
      </c>
      <c r="B569" t="s">
        <v>183</v>
      </c>
      <c r="C569">
        <v>1982</v>
      </c>
      <c r="D569">
        <v>1</v>
      </c>
      <c r="E569">
        <v>6</v>
      </c>
      <c r="F569">
        <v>29.77</v>
      </c>
    </row>
    <row r="570" spans="1:6" x14ac:dyDescent="0.2">
      <c r="A570" t="s">
        <v>143</v>
      </c>
      <c r="B570" t="s">
        <v>183</v>
      </c>
      <c r="C570">
        <v>1982</v>
      </c>
      <c r="D570">
        <v>1</v>
      </c>
      <c r="E570">
        <v>7</v>
      </c>
      <c r="F570">
        <v>28.68</v>
      </c>
    </row>
    <row r="571" spans="1:6" x14ac:dyDescent="0.2">
      <c r="A571" t="s">
        <v>143</v>
      </c>
      <c r="B571" t="s">
        <v>183</v>
      </c>
      <c r="C571">
        <v>1982</v>
      </c>
      <c r="D571">
        <v>1</v>
      </c>
      <c r="E571">
        <v>8</v>
      </c>
      <c r="F571">
        <v>13.19</v>
      </c>
    </row>
    <row r="572" spans="1:6" x14ac:dyDescent="0.2">
      <c r="A572" t="s">
        <v>143</v>
      </c>
      <c r="B572" t="s">
        <v>183</v>
      </c>
      <c r="C572">
        <v>1982</v>
      </c>
      <c r="D572">
        <v>1</v>
      </c>
      <c r="E572">
        <v>9</v>
      </c>
      <c r="F572">
        <v>27.95</v>
      </c>
    </row>
    <row r="573" spans="1:6" x14ac:dyDescent="0.2">
      <c r="A573" t="s">
        <v>143</v>
      </c>
      <c r="B573" t="s">
        <v>183</v>
      </c>
      <c r="C573">
        <v>1982</v>
      </c>
      <c r="D573">
        <v>1</v>
      </c>
      <c r="E573">
        <v>10</v>
      </c>
      <c r="F573">
        <v>30.25</v>
      </c>
    </row>
    <row r="574" spans="1:6" x14ac:dyDescent="0.2">
      <c r="A574" t="s">
        <v>143</v>
      </c>
      <c r="B574" t="s">
        <v>183</v>
      </c>
      <c r="C574">
        <v>1982</v>
      </c>
      <c r="D574">
        <v>1</v>
      </c>
      <c r="E574">
        <v>11</v>
      </c>
      <c r="F574">
        <v>32.549999999999997</v>
      </c>
    </row>
    <row r="575" spans="1:6" x14ac:dyDescent="0.2">
      <c r="A575" t="s">
        <v>143</v>
      </c>
      <c r="B575" t="s">
        <v>183</v>
      </c>
      <c r="C575">
        <v>1982</v>
      </c>
      <c r="D575">
        <v>1</v>
      </c>
      <c r="E575">
        <v>12</v>
      </c>
      <c r="F575">
        <v>32.79</v>
      </c>
    </row>
    <row r="576" spans="1:6" x14ac:dyDescent="0.2">
      <c r="A576" t="s">
        <v>143</v>
      </c>
      <c r="B576" t="s">
        <v>183</v>
      </c>
      <c r="C576">
        <v>1982</v>
      </c>
      <c r="D576">
        <v>1</v>
      </c>
      <c r="E576">
        <v>13</v>
      </c>
      <c r="F576">
        <v>35.21</v>
      </c>
    </row>
    <row r="577" spans="1:6" x14ac:dyDescent="0.2">
      <c r="A577" t="s">
        <v>143</v>
      </c>
      <c r="B577" t="s">
        <v>183</v>
      </c>
      <c r="C577">
        <v>1982</v>
      </c>
      <c r="D577">
        <v>1</v>
      </c>
      <c r="E577">
        <v>14</v>
      </c>
      <c r="F577">
        <v>30.13</v>
      </c>
    </row>
    <row r="578" spans="1:6" x14ac:dyDescent="0.2">
      <c r="A578" t="s">
        <v>143</v>
      </c>
      <c r="B578" t="s">
        <v>183</v>
      </c>
      <c r="C578">
        <v>1982</v>
      </c>
      <c r="D578">
        <v>2</v>
      </c>
      <c r="E578">
        <v>1</v>
      </c>
      <c r="F578">
        <v>19</v>
      </c>
    </row>
    <row r="579" spans="1:6" x14ac:dyDescent="0.2">
      <c r="A579" t="s">
        <v>143</v>
      </c>
      <c r="B579" t="s">
        <v>183</v>
      </c>
      <c r="C579">
        <v>1982</v>
      </c>
      <c r="D579">
        <v>2</v>
      </c>
      <c r="E579">
        <v>2</v>
      </c>
      <c r="F579">
        <v>29.28</v>
      </c>
    </row>
    <row r="580" spans="1:6" x14ac:dyDescent="0.2">
      <c r="A580" t="s">
        <v>143</v>
      </c>
      <c r="B580" t="s">
        <v>183</v>
      </c>
      <c r="C580">
        <v>1982</v>
      </c>
      <c r="D580">
        <v>2</v>
      </c>
      <c r="E580">
        <v>3</v>
      </c>
      <c r="F580">
        <v>34.97</v>
      </c>
    </row>
    <row r="581" spans="1:6" x14ac:dyDescent="0.2">
      <c r="A581" t="s">
        <v>143</v>
      </c>
      <c r="B581" t="s">
        <v>183</v>
      </c>
      <c r="C581">
        <v>1982</v>
      </c>
      <c r="D581">
        <v>2</v>
      </c>
      <c r="E581">
        <v>4</v>
      </c>
      <c r="F581">
        <v>32.549999999999997</v>
      </c>
    </row>
    <row r="582" spans="1:6" x14ac:dyDescent="0.2">
      <c r="A582" t="s">
        <v>143</v>
      </c>
      <c r="B582" t="s">
        <v>183</v>
      </c>
      <c r="C582">
        <v>1982</v>
      </c>
      <c r="D582">
        <v>2</v>
      </c>
      <c r="E582">
        <v>5</v>
      </c>
      <c r="F582">
        <v>38.96</v>
      </c>
    </row>
    <row r="583" spans="1:6" x14ac:dyDescent="0.2">
      <c r="A583" t="s">
        <v>143</v>
      </c>
      <c r="B583" t="s">
        <v>183</v>
      </c>
      <c r="C583">
        <v>1982</v>
      </c>
      <c r="D583">
        <v>2</v>
      </c>
      <c r="E583">
        <v>6</v>
      </c>
      <c r="F583">
        <v>26.62</v>
      </c>
    </row>
    <row r="584" spans="1:6" x14ac:dyDescent="0.2">
      <c r="A584" t="s">
        <v>143</v>
      </c>
      <c r="B584" t="s">
        <v>183</v>
      </c>
      <c r="C584">
        <v>1982</v>
      </c>
      <c r="D584">
        <v>2</v>
      </c>
      <c r="E584">
        <v>7</v>
      </c>
      <c r="F584">
        <v>27.71</v>
      </c>
    </row>
    <row r="585" spans="1:6" x14ac:dyDescent="0.2">
      <c r="A585" t="s">
        <v>143</v>
      </c>
      <c r="B585" t="s">
        <v>183</v>
      </c>
      <c r="C585">
        <v>1982</v>
      </c>
      <c r="D585">
        <v>2</v>
      </c>
      <c r="E585">
        <v>8</v>
      </c>
      <c r="F585">
        <v>17.3</v>
      </c>
    </row>
    <row r="586" spans="1:6" x14ac:dyDescent="0.2">
      <c r="A586" t="s">
        <v>143</v>
      </c>
      <c r="B586" t="s">
        <v>183</v>
      </c>
      <c r="C586">
        <v>1982</v>
      </c>
      <c r="D586">
        <v>2</v>
      </c>
      <c r="E586">
        <v>9</v>
      </c>
      <c r="F586">
        <v>26.98</v>
      </c>
    </row>
    <row r="587" spans="1:6" x14ac:dyDescent="0.2">
      <c r="A587" t="s">
        <v>143</v>
      </c>
      <c r="B587" t="s">
        <v>183</v>
      </c>
      <c r="C587">
        <v>1982</v>
      </c>
      <c r="D587">
        <v>2</v>
      </c>
      <c r="E587">
        <v>10</v>
      </c>
      <c r="F587">
        <v>37.03</v>
      </c>
    </row>
    <row r="588" spans="1:6" x14ac:dyDescent="0.2">
      <c r="A588" t="s">
        <v>143</v>
      </c>
      <c r="B588" t="s">
        <v>183</v>
      </c>
      <c r="C588">
        <v>1982</v>
      </c>
      <c r="D588">
        <v>2</v>
      </c>
      <c r="E588">
        <v>11</v>
      </c>
      <c r="F588">
        <v>35.57</v>
      </c>
    </row>
    <row r="589" spans="1:6" x14ac:dyDescent="0.2">
      <c r="A589" t="s">
        <v>143</v>
      </c>
      <c r="B589" t="s">
        <v>183</v>
      </c>
      <c r="C589">
        <v>1982</v>
      </c>
      <c r="D589">
        <v>2</v>
      </c>
      <c r="E589">
        <v>12</v>
      </c>
      <c r="F589">
        <v>27.83</v>
      </c>
    </row>
    <row r="590" spans="1:6" x14ac:dyDescent="0.2">
      <c r="A590" t="s">
        <v>143</v>
      </c>
      <c r="B590" t="s">
        <v>183</v>
      </c>
      <c r="C590">
        <v>1982</v>
      </c>
      <c r="D590">
        <v>2</v>
      </c>
      <c r="E590">
        <v>13</v>
      </c>
      <c r="F590">
        <v>31.1</v>
      </c>
    </row>
    <row r="591" spans="1:6" x14ac:dyDescent="0.2">
      <c r="A591" t="s">
        <v>143</v>
      </c>
      <c r="B591" t="s">
        <v>183</v>
      </c>
      <c r="C591">
        <v>1982</v>
      </c>
      <c r="D591">
        <v>2</v>
      </c>
      <c r="E591">
        <v>14</v>
      </c>
      <c r="F591">
        <v>33.520000000000003</v>
      </c>
    </row>
    <row r="592" spans="1:6" x14ac:dyDescent="0.2">
      <c r="A592" t="s">
        <v>143</v>
      </c>
      <c r="B592" t="s">
        <v>183</v>
      </c>
      <c r="C592">
        <v>1982</v>
      </c>
      <c r="D592">
        <v>3</v>
      </c>
      <c r="E592">
        <v>1</v>
      </c>
      <c r="F592">
        <v>17.3</v>
      </c>
    </row>
    <row r="593" spans="1:6" x14ac:dyDescent="0.2">
      <c r="A593" t="s">
        <v>143</v>
      </c>
      <c r="B593" t="s">
        <v>183</v>
      </c>
      <c r="C593">
        <v>1982</v>
      </c>
      <c r="D593">
        <v>3</v>
      </c>
      <c r="E593">
        <v>2</v>
      </c>
      <c r="F593">
        <v>28.92</v>
      </c>
    </row>
    <row r="594" spans="1:6" x14ac:dyDescent="0.2">
      <c r="A594" t="s">
        <v>143</v>
      </c>
      <c r="B594" t="s">
        <v>183</v>
      </c>
      <c r="C594">
        <v>1982</v>
      </c>
      <c r="D594">
        <v>3</v>
      </c>
      <c r="E594">
        <v>3</v>
      </c>
      <c r="F594">
        <v>34.729999999999997</v>
      </c>
    </row>
    <row r="595" spans="1:6" x14ac:dyDescent="0.2">
      <c r="A595" t="s">
        <v>143</v>
      </c>
      <c r="B595" t="s">
        <v>183</v>
      </c>
      <c r="C595">
        <v>1982</v>
      </c>
      <c r="D595">
        <v>3</v>
      </c>
      <c r="E595">
        <v>4</v>
      </c>
      <c r="F595">
        <v>33.880000000000003</v>
      </c>
    </row>
    <row r="596" spans="1:6" x14ac:dyDescent="0.2">
      <c r="A596" t="s">
        <v>143</v>
      </c>
      <c r="B596" t="s">
        <v>183</v>
      </c>
      <c r="C596">
        <v>1982</v>
      </c>
      <c r="D596">
        <v>3</v>
      </c>
      <c r="E596">
        <v>5</v>
      </c>
      <c r="F596">
        <v>26.14</v>
      </c>
    </row>
    <row r="597" spans="1:6" x14ac:dyDescent="0.2">
      <c r="A597" t="s">
        <v>143</v>
      </c>
      <c r="B597" t="s">
        <v>183</v>
      </c>
      <c r="C597">
        <v>1982</v>
      </c>
      <c r="D597">
        <v>3</v>
      </c>
      <c r="E597">
        <v>6</v>
      </c>
      <c r="F597">
        <v>34.729999999999997</v>
      </c>
    </row>
    <row r="598" spans="1:6" x14ac:dyDescent="0.2">
      <c r="A598" t="s">
        <v>143</v>
      </c>
      <c r="B598" t="s">
        <v>183</v>
      </c>
      <c r="C598">
        <v>1982</v>
      </c>
      <c r="D598">
        <v>3</v>
      </c>
      <c r="E598">
        <v>7</v>
      </c>
      <c r="F598">
        <v>26.38</v>
      </c>
    </row>
    <row r="599" spans="1:6" x14ac:dyDescent="0.2">
      <c r="A599" t="s">
        <v>143</v>
      </c>
      <c r="B599" t="s">
        <v>183</v>
      </c>
      <c r="C599">
        <v>1982</v>
      </c>
      <c r="D599">
        <v>3</v>
      </c>
      <c r="E599">
        <v>8</v>
      </c>
      <c r="F599">
        <v>18.88</v>
      </c>
    </row>
    <row r="600" spans="1:6" x14ac:dyDescent="0.2">
      <c r="A600" t="s">
        <v>143</v>
      </c>
      <c r="B600" t="s">
        <v>183</v>
      </c>
      <c r="C600">
        <v>1982</v>
      </c>
      <c r="D600">
        <v>3</v>
      </c>
      <c r="E600">
        <v>9</v>
      </c>
      <c r="F600">
        <v>20.57</v>
      </c>
    </row>
    <row r="601" spans="1:6" x14ac:dyDescent="0.2">
      <c r="A601" t="s">
        <v>143</v>
      </c>
      <c r="B601" t="s">
        <v>183</v>
      </c>
      <c r="C601">
        <v>1982</v>
      </c>
      <c r="D601">
        <v>3</v>
      </c>
      <c r="E601">
        <v>10</v>
      </c>
      <c r="F601">
        <v>34.119999999999997</v>
      </c>
    </row>
    <row r="602" spans="1:6" x14ac:dyDescent="0.2">
      <c r="A602" t="s">
        <v>143</v>
      </c>
      <c r="B602" t="s">
        <v>183</v>
      </c>
      <c r="C602">
        <v>1982</v>
      </c>
      <c r="D602">
        <v>3</v>
      </c>
      <c r="E602">
        <v>11</v>
      </c>
      <c r="F602">
        <v>34.24</v>
      </c>
    </row>
    <row r="603" spans="1:6" x14ac:dyDescent="0.2">
      <c r="A603" t="s">
        <v>143</v>
      </c>
      <c r="B603" t="s">
        <v>183</v>
      </c>
      <c r="C603">
        <v>1982</v>
      </c>
      <c r="D603">
        <v>3</v>
      </c>
      <c r="E603">
        <v>12</v>
      </c>
      <c r="F603">
        <v>21.66</v>
      </c>
    </row>
    <row r="604" spans="1:6" x14ac:dyDescent="0.2">
      <c r="A604" t="s">
        <v>143</v>
      </c>
      <c r="B604" t="s">
        <v>183</v>
      </c>
      <c r="C604">
        <v>1982</v>
      </c>
      <c r="D604">
        <v>3</v>
      </c>
      <c r="E604">
        <v>13</v>
      </c>
      <c r="F604">
        <v>32.909999999999997</v>
      </c>
    </row>
    <row r="605" spans="1:6" x14ac:dyDescent="0.2">
      <c r="A605" t="s">
        <v>143</v>
      </c>
      <c r="B605" t="s">
        <v>183</v>
      </c>
      <c r="C605">
        <v>1982</v>
      </c>
      <c r="D605">
        <v>3</v>
      </c>
      <c r="E605">
        <v>14</v>
      </c>
      <c r="F605">
        <v>32.67</v>
      </c>
    </row>
    <row r="606" spans="1:6" x14ac:dyDescent="0.2">
      <c r="A606" t="s">
        <v>143</v>
      </c>
      <c r="B606" t="s">
        <v>183</v>
      </c>
      <c r="C606">
        <v>1982</v>
      </c>
      <c r="D606">
        <v>4</v>
      </c>
      <c r="E606">
        <v>1</v>
      </c>
      <c r="F606">
        <v>17.18</v>
      </c>
    </row>
    <row r="607" spans="1:6" x14ac:dyDescent="0.2">
      <c r="A607" t="s">
        <v>143</v>
      </c>
      <c r="B607" t="s">
        <v>183</v>
      </c>
      <c r="C607">
        <v>1982</v>
      </c>
      <c r="D607">
        <v>4</v>
      </c>
      <c r="E607">
        <v>2</v>
      </c>
      <c r="F607">
        <v>28.56</v>
      </c>
    </row>
    <row r="608" spans="1:6" x14ac:dyDescent="0.2">
      <c r="A608" t="s">
        <v>143</v>
      </c>
      <c r="B608" t="s">
        <v>183</v>
      </c>
      <c r="C608">
        <v>1982</v>
      </c>
      <c r="D608">
        <v>4</v>
      </c>
      <c r="E608">
        <v>3</v>
      </c>
      <c r="F608">
        <v>36.9</v>
      </c>
    </row>
    <row r="609" spans="1:6" x14ac:dyDescent="0.2">
      <c r="A609" t="s">
        <v>143</v>
      </c>
      <c r="B609" t="s">
        <v>183</v>
      </c>
      <c r="C609">
        <v>1982</v>
      </c>
      <c r="D609">
        <v>4</v>
      </c>
      <c r="E609">
        <v>4</v>
      </c>
      <c r="F609">
        <v>28.07</v>
      </c>
    </row>
    <row r="610" spans="1:6" x14ac:dyDescent="0.2">
      <c r="A610" t="s">
        <v>143</v>
      </c>
      <c r="B610" t="s">
        <v>183</v>
      </c>
      <c r="C610">
        <v>1982</v>
      </c>
      <c r="D610">
        <v>4</v>
      </c>
      <c r="E610">
        <v>5</v>
      </c>
      <c r="F610">
        <v>34.479999999999997</v>
      </c>
    </row>
    <row r="611" spans="1:6" x14ac:dyDescent="0.2">
      <c r="A611" t="s">
        <v>143</v>
      </c>
      <c r="B611" t="s">
        <v>183</v>
      </c>
      <c r="C611">
        <v>1982</v>
      </c>
      <c r="D611">
        <v>4</v>
      </c>
      <c r="E611">
        <v>6</v>
      </c>
      <c r="F611">
        <v>27.83</v>
      </c>
    </row>
    <row r="612" spans="1:6" x14ac:dyDescent="0.2">
      <c r="A612" t="s">
        <v>143</v>
      </c>
      <c r="B612" t="s">
        <v>183</v>
      </c>
      <c r="C612">
        <v>1982</v>
      </c>
      <c r="D612">
        <v>4</v>
      </c>
      <c r="E612">
        <v>7</v>
      </c>
      <c r="F612">
        <v>28.43</v>
      </c>
    </row>
    <row r="613" spans="1:6" x14ac:dyDescent="0.2">
      <c r="A613" t="s">
        <v>143</v>
      </c>
      <c r="B613" t="s">
        <v>183</v>
      </c>
      <c r="C613">
        <v>1982</v>
      </c>
      <c r="D613">
        <v>4</v>
      </c>
      <c r="E613">
        <v>8</v>
      </c>
      <c r="F613">
        <v>18.149999999999999</v>
      </c>
    </row>
    <row r="614" spans="1:6" x14ac:dyDescent="0.2">
      <c r="A614" t="s">
        <v>143</v>
      </c>
      <c r="B614" t="s">
        <v>183</v>
      </c>
      <c r="C614">
        <v>1982</v>
      </c>
      <c r="D614">
        <v>4</v>
      </c>
      <c r="E614">
        <v>9</v>
      </c>
      <c r="F614">
        <v>29.16</v>
      </c>
    </row>
    <row r="615" spans="1:6" x14ac:dyDescent="0.2">
      <c r="A615" t="s">
        <v>143</v>
      </c>
      <c r="B615" t="s">
        <v>183</v>
      </c>
      <c r="C615">
        <v>1982</v>
      </c>
      <c r="D615">
        <v>4</v>
      </c>
      <c r="E615">
        <v>10</v>
      </c>
      <c r="F615">
        <v>33.880000000000003</v>
      </c>
    </row>
    <row r="616" spans="1:6" x14ac:dyDescent="0.2">
      <c r="A616" t="s">
        <v>143</v>
      </c>
      <c r="B616" t="s">
        <v>183</v>
      </c>
      <c r="C616">
        <v>1982</v>
      </c>
      <c r="D616">
        <v>4</v>
      </c>
      <c r="E616">
        <v>11</v>
      </c>
      <c r="F616">
        <v>35.21</v>
      </c>
    </row>
    <row r="617" spans="1:6" x14ac:dyDescent="0.2">
      <c r="A617" t="s">
        <v>143</v>
      </c>
      <c r="B617" t="s">
        <v>183</v>
      </c>
      <c r="C617">
        <v>1982</v>
      </c>
      <c r="D617">
        <v>4</v>
      </c>
      <c r="E617">
        <v>12</v>
      </c>
      <c r="F617">
        <v>30.85</v>
      </c>
    </row>
    <row r="618" spans="1:6" x14ac:dyDescent="0.2">
      <c r="A618" t="s">
        <v>143</v>
      </c>
      <c r="B618" t="s">
        <v>183</v>
      </c>
      <c r="C618">
        <v>1982</v>
      </c>
      <c r="D618">
        <v>4</v>
      </c>
      <c r="E618">
        <v>13</v>
      </c>
      <c r="F618">
        <v>33.270000000000003</v>
      </c>
    </row>
    <row r="619" spans="1:6" x14ac:dyDescent="0.2">
      <c r="A619" t="s">
        <v>143</v>
      </c>
      <c r="B619" t="s">
        <v>183</v>
      </c>
      <c r="C619">
        <v>1982</v>
      </c>
      <c r="D619">
        <v>4</v>
      </c>
      <c r="E619">
        <v>14</v>
      </c>
      <c r="F619">
        <v>25.65</v>
      </c>
    </row>
    <row r="620" spans="1:6" x14ac:dyDescent="0.2">
      <c r="A620" t="s">
        <v>143</v>
      </c>
      <c r="B620" t="s">
        <v>183</v>
      </c>
      <c r="C620">
        <v>1983</v>
      </c>
      <c r="D620">
        <v>1</v>
      </c>
      <c r="E620">
        <v>1</v>
      </c>
      <c r="F620">
        <v>34</v>
      </c>
    </row>
    <row r="621" spans="1:6" x14ac:dyDescent="0.2">
      <c r="A621" t="s">
        <v>143</v>
      </c>
      <c r="B621" t="s">
        <v>183</v>
      </c>
      <c r="C621">
        <v>1983</v>
      </c>
      <c r="D621">
        <v>1</v>
      </c>
      <c r="E621">
        <v>2</v>
      </c>
      <c r="F621">
        <v>35.57</v>
      </c>
    </row>
    <row r="622" spans="1:6" x14ac:dyDescent="0.2">
      <c r="A622" t="s">
        <v>143</v>
      </c>
      <c r="B622" t="s">
        <v>183</v>
      </c>
      <c r="C622">
        <v>1983</v>
      </c>
      <c r="D622">
        <v>1</v>
      </c>
      <c r="E622">
        <v>3</v>
      </c>
      <c r="F622">
        <v>45.86</v>
      </c>
    </row>
    <row r="623" spans="1:6" x14ac:dyDescent="0.2">
      <c r="A623" t="s">
        <v>143</v>
      </c>
      <c r="B623" t="s">
        <v>183</v>
      </c>
      <c r="C623">
        <v>1983</v>
      </c>
      <c r="D623">
        <v>1</v>
      </c>
      <c r="E623">
        <v>4</v>
      </c>
      <c r="F623">
        <v>40.17</v>
      </c>
    </row>
    <row r="624" spans="1:6" x14ac:dyDescent="0.2">
      <c r="A624" t="s">
        <v>143</v>
      </c>
      <c r="B624" t="s">
        <v>183</v>
      </c>
      <c r="C624">
        <v>1983</v>
      </c>
      <c r="D624">
        <v>1</v>
      </c>
      <c r="E624">
        <v>5</v>
      </c>
      <c r="F624">
        <v>49.73</v>
      </c>
    </row>
    <row r="625" spans="1:6" x14ac:dyDescent="0.2">
      <c r="A625" t="s">
        <v>143</v>
      </c>
      <c r="B625" t="s">
        <v>183</v>
      </c>
      <c r="C625">
        <v>1983</v>
      </c>
      <c r="D625">
        <v>1</v>
      </c>
      <c r="E625">
        <v>6</v>
      </c>
      <c r="F625">
        <v>52.27</v>
      </c>
    </row>
    <row r="626" spans="1:6" x14ac:dyDescent="0.2">
      <c r="A626" t="s">
        <v>143</v>
      </c>
      <c r="B626" t="s">
        <v>183</v>
      </c>
      <c r="C626">
        <v>1983</v>
      </c>
      <c r="D626">
        <v>1</v>
      </c>
      <c r="E626">
        <v>7</v>
      </c>
      <c r="F626">
        <v>36.659999999999997</v>
      </c>
    </row>
    <row r="627" spans="1:6" x14ac:dyDescent="0.2">
      <c r="A627" t="s">
        <v>143</v>
      </c>
      <c r="B627" t="s">
        <v>183</v>
      </c>
      <c r="C627">
        <v>1983</v>
      </c>
      <c r="D627">
        <v>1</v>
      </c>
      <c r="E627">
        <v>8</v>
      </c>
      <c r="F627">
        <v>42.35</v>
      </c>
    </row>
    <row r="628" spans="1:6" x14ac:dyDescent="0.2">
      <c r="A628" t="s">
        <v>143</v>
      </c>
      <c r="B628" t="s">
        <v>183</v>
      </c>
      <c r="C628">
        <v>1983</v>
      </c>
      <c r="D628">
        <v>1</v>
      </c>
      <c r="E628">
        <v>9</v>
      </c>
      <c r="F628">
        <v>37.630000000000003</v>
      </c>
    </row>
    <row r="629" spans="1:6" x14ac:dyDescent="0.2">
      <c r="A629" t="s">
        <v>143</v>
      </c>
      <c r="B629" t="s">
        <v>183</v>
      </c>
      <c r="C629">
        <v>1983</v>
      </c>
      <c r="D629">
        <v>1</v>
      </c>
      <c r="E629">
        <v>10</v>
      </c>
      <c r="F629">
        <v>49</v>
      </c>
    </row>
    <row r="630" spans="1:6" x14ac:dyDescent="0.2">
      <c r="A630" t="s">
        <v>143</v>
      </c>
      <c r="B630" t="s">
        <v>183</v>
      </c>
      <c r="C630">
        <v>1983</v>
      </c>
      <c r="D630">
        <v>1</v>
      </c>
      <c r="E630">
        <v>11</v>
      </c>
      <c r="F630">
        <v>41.87</v>
      </c>
    </row>
    <row r="631" spans="1:6" x14ac:dyDescent="0.2">
      <c r="A631" t="s">
        <v>143</v>
      </c>
      <c r="B631" t="s">
        <v>183</v>
      </c>
      <c r="C631">
        <v>1983</v>
      </c>
      <c r="D631">
        <v>1</v>
      </c>
      <c r="E631">
        <v>12</v>
      </c>
      <c r="F631">
        <v>54.69</v>
      </c>
    </row>
    <row r="632" spans="1:6" x14ac:dyDescent="0.2">
      <c r="A632" t="s">
        <v>143</v>
      </c>
      <c r="B632" t="s">
        <v>183</v>
      </c>
      <c r="C632">
        <v>1983</v>
      </c>
      <c r="D632">
        <v>1</v>
      </c>
      <c r="E632">
        <v>13</v>
      </c>
      <c r="F632">
        <v>36.42</v>
      </c>
    </row>
    <row r="633" spans="1:6" x14ac:dyDescent="0.2">
      <c r="A633" t="s">
        <v>143</v>
      </c>
      <c r="B633" t="s">
        <v>183</v>
      </c>
      <c r="C633">
        <v>1983</v>
      </c>
      <c r="D633">
        <v>1</v>
      </c>
      <c r="E633">
        <v>14</v>
      </c>
      <c r="F633">
        <v>48.52</v>
      </c>
    </row>
    <row r="634" spans="1:6" x14ac:dyDescent="0.2">
      <c r="A634" t="s">
        <v>143</v>
      </c>
      <c r="B634" t="s">
        <v>183</v>
      </c>
      <c r="C634">
        <v>1983</v>
      </c>
      <c r="D634">
        <v>2</v>
      </c>
      <c r="E634">
        <v>1</v>
      </c>
      <c r="F634">
        <v>34.479999999999997</v>
      </c>
    </row>
    <row r="635" spans="1:6" x14ac:dyDescent="0.2">
      <c r="A635" t="s">
        <v>143</v>
      </c>
      <c r="B635" t="s">
        <v>183</v>
      </c>
      <c r="C635">
        <v>1983</v>
      </c>
      <c r="D635">
        <v>2</v>
      </c>
      <c r="E635">
        <v>2</v>
      </c>
      <c r="F635">
        <v>42.35</v>
      </c>
    </row>
    <row r="636" spans="1:6" x14ac:dyDescent="0.2">
      <c r="A636" t="s">
        <v>143</v>
      </c>
      <c r="B636" t="s">
        <v>183</v>
      </c>
      <c r="C636">
        <v>1983</v>
      </c>
      <c r="D636">
        <v>2</v>
      </c>
      <c r="E636">
        <v>3</v>
      </c>
      <c r="F636">
        <v>45.01</v>
      </c>
    </row>
    <row r="637" spans="1:6" x14ac:dyDescent="0.2">
      <c r="A637" t="s">
        <v>143</v>
      </c>
      <c r="B637" t="s">
        <v>183</v>
      </c>
      <c r="C637">
        <v>1983</v>
      </c>
      <c r="D637">
        <v>2</v>
      </c>
      <c r="E637">
        <v>4</v>
      </c>
      <c r="F637">
        <v>52.15</v>
      </c>
    </row>
    <row r="638" spans="1:6" x14ac:dyDescent="0.2">
      <c r="A638" t="s">
        <v>143</v>
      </c>
      <c r="B638" t="s">
        <v>183</v>
      </c>
      <c r="C638">
        <v>1983</v>
      </c>
      <c r="D638">
        <v>2</v>
      </c>
      <c r="E638">
        <v>5</v>
      </c>
      <c r="F638">
        <v>54.09</v>
      </c>
    </row>
    <row r="639" spans="1:6" x14ac:dyDescent="0.2">
      <c r="A639" t="s">
        <v>143</v>
      </c>
      <c r="B639" t="s">
        <v>183</v>
      </c>
      <c r="C639">
        <v>1983</v>
      </c>
      <c r="D639">
        <v>2</v>
      </c>
      <c r="E639">
        <v>6</v>
      </c>
      <c r="F639">
        <v>45.13</v>
      </c>
    </row>
    <row r="640" spans="1:6" x14ac:dyDescent="0.2">
      <c r="A640" t="s">
        <v>143</v>
      </c>
      <c r="B640" t="s">
        <v>183</v>
      </c>
      <c r="C640">
        <v>1983</v>
      </c>
      <c r="D640">
        <v>2</v>
      </c>
      <c r="E640">
        <v>7</v>
      </c>
      <c r="F640">
        <v>34.36</v>
      </c>
    </row>
    <row r="641" spans="1:6" x14ac:dyDescent="0.2">
      <c r="A641" t="s">
        <v>143</v>
      </c>
      <c r="B641" t="s">
        <v>183</v>
      </c>
      <c r="C641">
        <v>1983</v>
      </c>
      <c r="D641">
        <v>2</v>
      </c>
      <c r="E641">
        <v>8</v>
      </c>
      <c r="F641">
        <v>44.89</v>
      </c>
    </row>
    <row r="642" spans="1:6" x14ac:dyDescent="0.2">
      <c r="A642" t="s">
        <v>143</v>
      </c>
      <c r="B642" t="s">
        <v>183</v>
      </c>
      <c r="C642">
        <v>1983</v>
      </c>
      <c r="D642">
        <v>2</v>
      </c>
      <c r="E642">
        <v>9</v>
      </c>
      <c r="F642">
        <v>46.71</v>
      </c>
    </row>
    <row r="643" spans="1:6" x14ac:dyDescent="0.2">
      <c r="A643" t="s">
        <v>143</v>
      </c>
      <c r="B643" t="s">
        <v>183</v>
      </c>
      <c r="C643">
        <v>1983</v>
      </c>
      <c r="D643">
        <v>2</v>
      </c>
      <c r="E643">
        <v>10</v>
      </c>
      <c r="F643">
        <v>52.76</v>
      </c>
    </row>
    <row r="644" spans="1:6" x14ac:dyDescent="0.2">
      <c r="A644" t="s">
        <v>143</v>
      </c>
      <c r="B644" t="s">
        <v>183</v>
      </c>
      <c r="C644">
        <v>1983</v>
      </c>
      <c r="D644">
        <v>2</v>
      </c>
      <c r="E644">
        <v>11</v>
      </c>
      <c r="F644">
        <v>53.24</v>
      </c>
    </row>
    <row r="645" spans="1:6" x14ac:dyDescent="0.2">
      <c r="A645" t="s">
        <v>143</v>
      </c>
      <c r="B645" t="s">
        <v>183</v>
      </c>
      <c r="C645">
        <v>1983</v>
      </c>
      <c r="D645">
        <v>2</v>
      </c>
      <c r="E645">
        <v>12</v>
      </c>
      <c r="F645">
        <v>47.19</v>
      </c>
    </row>
    <row r="646" spans="1:6" x14ac:dyDescent="0.2">
      <c r="A646" t="s">
        <v>143</v>
      </c>
      <c r="B646" t="s">
        <v>183</v>
      </c>
      <c r="C646">
        <v>1983</v>
      </c>
      <c r="D646">
        <v>2</v>
      </c>
      <c r="E646">
        <v>13</v>
      </c>
      <c r="F646">
        <v>31.46</v>
      </c>
    </row>
    <row r="647" spans="1:6" x14ac:dyDescent="0.2">
      <c r="A647" t="s">
        <v>143</v>
      </c>
      <c r="B647" t="s">
        <v>183</v>
      </c>
      <c r="C647">
        <v>1983</v>
      </c>
      <c r="D647">
        <v>2</v>
      </c>
      <c r="E647">
        <v>14</v>
      </c>
      <c r="F647">
        <v>43.56</v>
      </c>
    </row>
    <row r="648" spans="1:6" x14ac:dyDescent="0.2">
      <c r="A648" t="s">
        <v>143</v>
      </c>
      <c r="B648" t="s">
        <v>183</v>
      </c>
      <c r="C648">
        <v>1983</v>
      </c>
      <c r="D648">
        <v>3</v>
      </c>
      <c r="E648">
        <v>1</v>
      </c>
      <c r="F648">
        <v>44.77</v>
      </c>
    </row>
    <row r="649" spans="1:6" x14ac:dyDescent="0.2">
      <c r="A649" t="s">
        <v>143</v>
      </c>
      <c r="B649" t="s">
        <v>183</v>
      </c>
      <c r="C649">
        <v>1983</v>
      </c>
      <c r="D649">
        <v>3</v>
      </c>
      <c r="E649">
        <v>2</v>
      </c>
      <c r="F649">
        <v>37.270000000000003</v>
      </c>
    </row>
    <row r="650" spans="1:6" x14ac:dyDescent="0.2">
      <c r="A650" t="s">
        <v>143</v>
      </c>
      <c r="B650" t="s">
        <v>183</v>
      </c>
      <c r="C650">
        <v>1983</v>
      </c>
      <c r="D650">
        <v>3</v>
      </c>
      <c r="E650">
        <v>3</v>
      </c>
      <c r="F650">
        <v>50.46</v>
      </c>
    </row>
    <row r="651" spans="1:6" x14ac:dyDescent="0.2">
      <c r="A651" t="s">
        <v>143</v>
      </c>
      <c r="B651" t="s">
        <v>183</v>
      </c>
      <c r="C651">
        <v>1983</v>
      </c>
      <c r="D651">
        <v>3</v>
      </c>
      <c r="E651">
        <v>4</v>
      </c>
      <c r="F651">
        <v>60.14</v>
      </c>
    </row>
    <row r="652" spans="1:6" x14ac:dyDescent="0.2">
      <c r="A652" t="s">
        <v>143</v>
      </c>
      <c r="B652" t="s">
        <v>183</v>
      </c>
      <c r="C652">
        <v>1983</v>
      </c>
      <c r="D652">
        <v>3</v>
      </c>
      <c r="E652">
        <v>5</v>
      </c>
      <c r="F652">
        <v>51.79</v>
      </c>
    </row>
    <row r="653" spans="1:6" x14ac:dyDescent="0.2">
      <c r="A653" t="s">
        <v>143</v>
      </c>
      <c r="B653" t="s">
        <v>183</v>
      </c>
      <c r="C653">
        <v>1983</v>
      </c>
      <c r="D653">
        <v>3</v>
      </c>
      <c r="E653">
        <v>6</v>
      </c>
      <c r="F653">
        <v>45.37</v>
      </c>
    </row>
    <row r="654" spans="1:6" x14ac:dyDescent="0.2">
      <c r="A654" t="s">
        <v>143</v>
      </c>
      <c r="B654" t="s">
        <v>183</v>
      </c>
      <c r="C654">
        <v>1983</v>
      </c>
      <c r="D654">
        <v>3</v>
      </c>
      <c r="E654">
        <v>7</v>
      </c>
      <c r="F654">
        <v>33.64</v>
      </c>
    </row>
    <row r="655" spans="1:6" x14ac:dyDescent="0.2">
      <c r="A655" t="s">
        <v>143</v>
      </c>
      <c r="B655" t="s">
        <v>183</v>
      </c>
      <c r="C655">
        <v>1983</v>
      </c>
      <c r="D655">
        <v>3</v>
      </c>
      <c r="E655">
        <v>8</v>
      </c>
      <c r="F655">
        <v>50.34</v>
      </c>
    </row>
    <row r="656" spans="1:6" x14ac:dyDescent="0.2">
      <c r="A656" t="s">
        <v>143</v>
      </c>
      <c r="B656" t="s">
        <v>183</v>
      </c>
      <c r="C656">
        <v>1983</v>
      </c>
      <c r="D656">
        <v>3</v>
      </c>
      <c r="E656">
        <v>9</v>
      </c>
      <c r="F656">
        <v>50.7</v>
      </c>
    </row>
    <row r="657" spans="1:6" x14ac:dyDescent="0.2">
      <c r="A657" t="s">
        <v>143</v>
      </c>
      <c r="B657" t="s">
        <v>183</v>
      </c>
      <c r="C657">
        <v>1983</v>
      </c>
      <c r="D657">
        <v>3</v>
      </c>
      <c r="E657">
        <v>10</v>
      </c>
      <c r="F657">
        <v>51.67</v>
      </c>
    </row>
    <row r="658" spans="1:6" x14ac:dyDescent="0.2">
      <c r="A658" t="s">
        <v>143</v>
      </c>
      <c r="B658" t="s">
        <v>183</v>
      </c>
      <c r="C658">
        <v>1983</v>
      </c>
      <c r="D658">
        <v>3</v>
      </c>
      <c r="E658">
        <v>11</v>
      </c>
      <c r="F658">
        <v>53.24</v>
      </c>
    </row>
    <row r="659" spans="1:6" x14ac:dyDescent="0.2">
      <c r="A659" t="s">
        <v>143</v>
      </c>
      <c r="B659" t="s">
        <v>183</v>
      </c>
      <c r="C659">
        <v>1983</v>
      </c>
      <c r="D659">
        <v>3</v>
      </c>
      <c r="E659">
        <v>12</v>
      </c>
      <c r="F659">
        <v>49.37</v>
      </c>
    </row>
    <row r="660" spans="1:6" x14ac:dyDescent="0.2">
      <c r="A660" t="s">
        <v>143</v>
      </c>
      <c r="B660" t="s">
        <v>183</v>
      </c>
      <c r="C660">
        <v>1983</v>
      </c>
      <c r="D660">
        <v>3</v>
      </c>
      <c r="E660">
        <v>13</v>
      </c>
      <c r="F660">
        <v>31.1</v>
      </c>
    </row>
    <row r="661" spans="1:6" x14ac:dyDescent="0.2">
      <c r="A661" t="s">
        <v>143</v>
      </c>
      <c r="B661" t="s">
        <v>183</v>
      </c>
      <c r="C661">
        <v>1983</v>
      </c>
      <c r="D661">
        <v>3</v>
      </c>
      <c r="E661">
        <v>14</v>
      </c>
      <c r="F661">
        <v>52.03</v>
      </c>
    </row>
    <row r="662" spans="1:6" x14ac:dyDescent="0.2">
      <c r="A662" t="s">
        <v>143</v>
      </c>
      <c r="B662" t="s">
        <v>183</v>
      </c>
      <c r="C662">
        <v>1983</v>
      </c>
      <c r="D662">
        <v>4</v>
      </c>
      <c r="E662">
        <v>1</v>
      </c>
      <c r="F662">
        <v>40.049999999999997</v>
      </c>
    </row>
    <row r="663" spans="1:6" x14ac:dyDescent="0.2">
      <c r="A663" t="s">
        <v>143</v>
      </c>
      <c r="B663" t="s">
        <v>183</v>
      </c>
      <c r="C663">
        <v>1983</v>
      </c>
      <c r="D663">
        <v>4</v>
      </c>
      <c r="E663">
        <v>2</v>
      </c>
      <c r="F663">
        <v>38.96</v>
      </c>
    </row>
    <row r="664" spans="1:6" x14ac:dyDescent="0.2">
      <c r="A664" t="s">
        <v>143</v>
      </c>
      <c r="B664" t="s">
        <v>183</v>
      </c>
      <c r="C664">
        <v>1983</v>
      </c>
      <c r="D664">
        <v>4</v>
      </c>
      <c r="E664">
        <v>3</v>
      </c>
      <c r="F664">
        <v>51.06</v>
      </c>
    </row>
    <row r="665" spans="1:6" x14ac:dyDescent="0.2">
      <c r="A665" t="s">
        <v>143</v>
      </c>
      <c r="B665" t="s">
        <v>183</v>
      </c>
      <c r="C665">
        <v>1983</v>
      </c>
      <c r="D665">
        <v>4</v>
      </c>
      <c r="E665">
        <v>4</v>
      </c>
      <c r="F665">
        <v>53.72</v>
      </c>
    </row>
    <row r="666" spans="1:6" x14ac:dyDescent="0.2">
      <c r="A666" t="s">
        <v>143</v>
      </c>
      <c r="B666" t="s">
        <v>183</v>
      </c>
      <c r="C666">
        <v>1983</v>
      </c>
      <c r="D666">
        <v>4</v>
      </c>
      <c r="E666">
        <v>5</v>
      </c>
      <c r="F666">
        <v>48.64</v>
      </c>
    </row>
    <row r="667" spans="1:6" x14ac:dyDescent="0.2">
      <c r="A667" t="s">
        <v>143</v>
      </c>
      <c r="B667" t="s">
        <v>183</v>
      </c>
      <c r="C667">
        <v>1983</v>
      </c>
      <c r="D667">
        <v>4</v>
      </c>
      <c r="E667">
        <v>6</v>
      </c>
      <c r="F667">
        <v>47.67</v>
      </c>
    </row>
    <row r="668" spans="1:6" x14ac:dyDescent="0.2">
      <c r="A668" t="s">
        <v>143</v>
      </c>
      <c r="B668" t="s">
        <v>183</v>
      </c>
      <c r="C668">
        <v>1983</v>
      </c>
      <c r="D668">
        <v>4</v>
      </c>
      <c r="E668">
        <v>7</v>
      </c>
      <c r="F668">
        <v>45.01</v>
      </c>
    </row>
    <row r="669" spans="1:6" x14ac:dyDescent="0.2">
      <c r="A669" t="s">
        <v>143</v>
      </c>
      <c r="B669" t="s">
        <v>183</v>
      </c>
      <c r="C669">
        <v>1983</v>
      </c>
      <c r="D669">
        <v>4</v>
      </c>
      <c r="E669">
        <v>8</v>
      </c>
      <c r="F669">
        <v>39.93</v>
      </c>
    </row>
    <row r="670" spans="1:6" x14ac:dyDescent="0.2">
      <c r="A670" t="s">
        <v>143</v>
      </c>
      <c r="B670" t="s">
        <v>183</v>
      </c>
      <c r="C670">
        <v>1983</v>
      </c>
      <c r="D670">
        <v>4</v>
      </c>
      <c r="E670">
        <v>9</v>
      </c>
      <c r="F670">
        <v>50.21</v>
      </c>
    </row>
    <row r="671" spans="1:6" x14ac:dyDescent="0.2">
      <c r="A671" t="s">
        <v>143</v>
      </c>
      <c r="B671" t="s">
        <v>183</v>
      </c>
      <c r="C671">
        <v>1983</v>
      </c>
      <c r="D671">
        <v>4</v>
      </c>
      <c r="E671">
        <v>10</v>
      </c>
      <c r="F671">
        <v>49.49</v>
      </c>
    </row>
    <row r="672" spans="1:6" x14ac:dyDescent="0.2">
      <c r="A672" t="s">
        <v>143</v>
      </c>
      <c r="B672" t="s">
        <v>183</v>
      </c>
      <c r="C672">
        <v>1983</v>
      </c>
      <c r="D672">
        <v>4</v>
      </c>
      <c r="E672">
        <v>11</v>
      </c>
      <c r="F672">
        <v>46.1</v>
      </c>
    </row>
    <row r="673" spans="1:6" x14ac:dyDescent="0.2">
      <c r="A673" t="s">
        <v>143</v>
      </c>
      <c r="B673" t="s">
        <v>183</v>
      </c>
      <c r="C673">
        <v>1983</v>
      </c>
      <c r="D673">
        <v>4</v>
      </c>
      <c r="E673">
        <v>12</v>
      </c>
      <c r="F673">
        <v>47.92</v>
      </c>
    </row>
    <row r="674" spans="1:6" x14ac:dyDescent="0.2">
      <c r="A674" t="s">
        <v>143</v>
      </c>
      <c r="B674" t="s">
        <v>183</v>
      </c>
      <c r="C674">
        <v>1983</v>
      </c>
      <c r="D674">
        <v>4</v>
      </c>
      <c r="E674">
        <v>13</v>
      </c>
      <c r="F674">
        <v>33.880000000000003</v>
      </c>
    </row>
    <row r="675" spans="1:6" x14ac:dyDescent="0.2">
      <c r="A675" t="s">
        <v>143</v>
      </c>
      <c r="B675" t="s">
        <v>183</v>
      </c>
      <c r="C675">
        <v>1983</v>
      </c>
      <c r="D675">
        <v>4</v>
      </c>
      <c r="E675">
        <v>14</v>
      </c>
      <c r="F675">
        <v>43.56</v>
      </c>
    </row>
    <row r="676" spans="1:6" x14ac:dyDescent="0.2">
      <c r="A676" t="s">
        <v>143</v>
      </c>
      <c r="B676" t="s">
        <v>183</v>
      </c>
      <c r="C676">
        <v>1984</v>
      </c>
      <c r="D676">
        <v>1</v>
      </c>
      <c r="E676">
        <v>1</v>
      </c>
      <c r="F676">
        <v>29.77</v>
      </c>
    </row>
    <row r="677" spans="1:6" x14ac:dyDescent="0.2">
      <c r="A677" t="s">
        <v>143</v>
      </c>
      <c r="B677" t="s">
        <v>183</v>
      </c>
      <c r="C677">
        <v>1984</v>
      </c>
      <c r="D677">
        <v>1</v>
      </c>
      <c r="E677">
        <v>2</v>
      </c>
      <c r="F677">
        <v>31.1</v>
      </c>
    </row>
    <row r="678" spans="1:6" x14ac:dyDescent="0.2">
      <c r="A678" t="s">
        <v>143</v>
      </c>
      <c r="B678" t="s">
        <v>183</v>
      </c>
      <c r="C678">
        <v>1984</v>
      </c>
      <c r="D678">
        <v>1</v>
      </c>
      <c r="E678">
        <v>3</v>
      </c>
      <c r="F678">
        <v>45.13</v>
      </c>
    </row>
    <row r="679" spans="1:6" x14ac:dyDescent="0.2">
      <c r="A679" t="s">
        <v>143</v>
      </c>
      <c r="B679" t="s">
        <v>183</v>
      </c>
      <c r="C679">
        <v>1984</v>
      </c>
      <c r="D679">
        <v>1</v>
      </c>
      <c r="E679">
        <v>4</v>
      </c>
      <c r="F679">
        <v>36.54</v>
      </c>
    </row>
    <row r="680" spans="1:6" x14ac:dyDescent="0.2">
      <c r="A680" t="s">
        <v>143</v>
      </c>
      <c r="B680" t="s">
        <v>183</v>
      </c>
      <c r="C680">
        <v>1984</v>
      </c>
      <c r="D680">
        <v>1</v>
      </c>
      <c r="E680">
        <v>5</v>
      </c>
      <c r="F680">
        <v>45.5</v>
      </c>
    </row>
    <row r="681" spans="1:6" x14ac:dyDescent="0.2">
      <c r="A681" t="s">
        <v>143</v>
      </c>
      <c r="B681" t="s">
        <v>183</v>
      </c>
      <c r="C681">
        <v>1984</v>
      </c>
      <c r="D681">
        <v>1</v>
      </c>
      <c r="E681">
        <v>6</v>
      </c>
      <c r="F681">
        <v>42.35</v>
      </c>
    </row>
    <row r="682" spans="1:6" x14ac:dyDescent="0.2">
      <c r="A682" t="s">
        <v>143</v>
      </c>
      <c r="B682" t="s">
        <v>183</v>
      </c>
      <c r="C682">
        <v>1984</v>
      </c>
      <c r="D682">
        <v>1</v>
      </c>
      <c r="E682">
        <v>7</v>
      </c>
      <c r="F682">
        <v>42.23</v>
      </c>
    </row>
    <row r="683" spans="1:6" x14ac:dyDescent="0.2">
      <c r="A683" t="s">
        <v>143</v>
      </c>
      <c r="B683" t="s">
        <v>183</v>
      </c>
      <c r="C683">
        <v>1984</v>
      </c>
      <c r="D683">
        <v>1</v>
      </c>
      <c r="E683">
        <v>8</v>
      </c>
      <c r="F683">
        <v>31.1</v>
      </c>
    </row>
    <row r="684" spans="1:6" x14ac:dyDescent="0.2">
      <c r="A684" t="s">
        <v>143</v>
      </c>
      <c r="B684" t="s">
        <v>183</v>
      </c>
      <c r="C684">
        <v>1984</v>
      </c>
      <c r="D684">
        <v>1</v>
      </c>
      <c r="E684">
        <v>9</v>
      </c>
      <c r="F684">
        <v>40.9</v>
      </c>
    </row>
    <row r="685" spans="1:6" x14ac:dyDescent="0.2">
      <c r="A685" t="s">
        <v>143</v>
      </c>
      <c r="B685" t="s">
        <v>183</v>
      </c>
      <c r="C685">
        <v>1984</v>
      </c>
      <c r="D685">
        <v>1</v>
      </c>
      <c r="E685">
        <v>10</v>
      </c>
      <c r="F685">
        <v>38.6</v>
      </c>
    </row>
    <row r="686" spans="1:6" x14ac:dyDescent="0.2">
      <c r="A686" t="s">
        <v>143</v>
      </c>
      <c r="B686" t="s">
        <v>183</v>
      </c>
      <c r="C686">
        <v>1984</v>
      </c>
      <c r="D686">
        <v>1</v>
      </c>
      <c r="E686">
        <v>11</v>
      </c>
      <c r="F686">
        <v>60.38</v>
      </c>
    </row>
    <row r="687" spans="1:6" x14ac:dyDescent="0.2">
      <c r="A687" t="s">
        <v>143</v>
      </c>
      <c r="B687" t="s">
        <v>183</v>
      </c>
      <c r="C687">
        <v>1984</v>
      </c>
      <c r="D687">
        <v>1</v>
      </c>
      <c r="E687">
        <v>12</v>
      </c>
      <c r="F687">
        <v>43.56</v>
      </c>
    </row>
    <row r="688" spans="1:6" x14ac:dyDescent="0.2">
      <c r="A688" t="s">
        <v>143</v>
      </c>
      <c r="B688" t="s">
        <v>183</v>
      </c>
      <c r="C688">
        <v>1984</v>
      </c>
      <c r="D688">
        <v>1</v>
      </c>
      <c r="E688">
        <v>13</v>
      </c>
      <c r="F688">
        <v>40.409999999999997</v>
      </c>
    </row>
    <row r="689" spans="1:6" x14ac:dyDescent="0.2">
      <c r="A689" t="s">
        <v>143</v>
      </c>
      <c r="B689" t="s">
        <v>183</v>
      </c>
      <c r="C689">
        <v>1984</v>
      </c>
      <c r="D689">
        <v>1</v>
      </c>
      <c r="E689">
        <v>14</v>
      </c>
      <c r="F689">
        <v>37.99</v>
      </c>
    </row>
    <row r="690" spans="1:6" x14ac:dyDescent="0.2">
      <c r="A690" t="s">
        <v>143</v>
      </c>
      <c r="B690" t="s">
        <v>183</v>
      </c>
      <c r="C690">
        <v>1984</v>
      </c>
      <c r="D690">
        <v>2</v>
      </c>
      <c r="E690">
        <v>1</v>
      </c>
      <c r="F690">
        <v>28.56</v>
      </c>
    </row>
    <row r="691" spans="1:6" x14ac:dyDescent="0.2">
      <c r="A691" t="s">
        <v>143</v>
      </c>
      <c r="B691" t="s">
        <v>183</v>
      </c>
      <c r="C691">
        <v>1984</v>
      </c>
      <c r="D691">
        <v>2</v>
      </c>
      <c r="E691">
        <v>2</v>
      </c>
      <c r="F691">
        <v>36.9</v>
      </c>
    </row>
    <row r="692" spans="1:6" x14ac:dyDescent="0.2">
      <c r="A692" t="s">
        <v>143</v>
      </c>
      <c r="B692" t="s">
        <v>183</v>
      </c>
      <c r="C692">
        <v>1984</v>
      </c>
      <c r="D692">
        <v>2</v>
      </c>
      <c r="E692">
        <v>3</v>
      </c>
      <c r="F692">
        <v>40.659999999999997</v>
      </c>
    </row>
    <row r="693" spans="1:6" x14ac:dyDescent="0.2">
      <c r="A693" t="s">
        <v>143</v>
      </c>
      <c r="B693" t="s">
        <v>183</v>
      </c>
      <c r="C693">
        <v>1984</v>
      </c>
      <c r="D693">
        <v>2</v>
      </c>
      <c r="E693">
        <v>4</v>
      </c>
      <c r="F693">
        <v>42.71</v>
      </c>
    </row>
    <row r="694" spans="1:6" x14ac:dyDescent="0.2">
      <c r="A694" t="s">
        <v>143</v>
      </c>
      <c r="B694" t="s">
        <v>183</v>
      </c>
      <c r="C694">
        <v>1984</v>
      </c>
      <c r="D694">
        <v>2</v>
      </c>
      <c r="E694">
        <v>5</v>
      </c>
      <c r="F694">
        <v>47.79</v>
      </c>
    </row>
    <row r="695" spans="1:6" x14ac:dyDescent="0.2">
      <c r="A695" t="s">
        <v>143</v>
      </c>
      <c r="B695" t="s">
        <v>183</v>
      </c>
      <c r="C695">
        <v>1984</v>
      </c>
      <c r="D695">
        <v>2</v>
      </c>
      <c r="E695">
        <v>6</v>
      </c>
      <c r="F695">
        <v>39.93</v>
      </c>
    </row>
    <row r="696" spans="1:6" x14ac:dyDescent="0.2">
      <c r="A696" t="s">
        <v>143</v>
      </c>
      <c r="B696" t="s">
        <v>183</v>
      </c>
      <c r="C696">
        <v>1984</v>
      </c>
      <c r="D696">
        <v>2</v>
      </c>
      <c r="E696">
        <v>7</v>
      </c>
      <c r="F696">
        <v>42.95</v>
      </c>
    </row>
    <row r="697" spans="1:6" x14ac:dyDescent="0.2">
      <c r="A697" t="s">
        <v>143</v>
      </c>
      <c r="B697" t="s">
        <v>183</v>
      </c>
      <c r="C697">
        <v>1984</v>
      </c>
      <c r="D697">
        <v>2</v>
      </c>
      <c r="E697">
        <v>8</v>
      </c>
      <c r="F697">
        <v>39.93</v>
      </c>
    </row>
    <row r="698" spans="1:6" x14ac:dyDescent="0.2">
      <c r="A698" t="s">
        <v>143</v>
      </c>
      <c r="B698" t="s">
        <v>183</v>
      </c>
      <c r="C698">
        <v>1984</v>
      </c>
      <c r="D698">
        <v>2</v>
      </c>
      <c r="E698">
        <v>9</v>
      </c>
      <c r="F698">
        <v>34.479999999999997</v>
      </c>
    </row>
    <row r="699" spans="1:6" x14ac:dyDescent="0.2">
      <c r="A699" t="s">
        <v>143</v>
      </c>
      <c r="B699" t="s">
        <v>183</v>
      </c>
      <c r="C699">
        <v>1984</v>
      </c>
      <c r="D699">
        <v>2</v>
      </c>
      <c r="E699">
        <v>10</v>
      </c>
      <c r="F699">
        <v>49.61</v>
      </c>
    </row>
    <row r="700" spans="1:6" x14ac:dyDescent="0.2">
      <c r="A700" t="s">
        <v>143</v>
      </c>
      <c r="B700" t="s">
        <v>183</v>
      </c>
      <c r="C700">
        <v>1984</v>
      </c>
      <c r="D700">
        <v>2</v>
      </c>
      <c r="E700">
        <v>11</v>
      </c>
      <c r="F700">
        <v>46.34</v>
      </c>
    </row>
    <row r="701" spans="1:6" x14ac:dyDescent="0.2">
      <c r="A701" t="s">
        <v>143</v>
      </c>
      <c r="B701" t="s">
        <v>183</v>
      </c>
      <c r="C701">
        <v>1984</v>
      </c>
      <c r="D701">
        <v>2</v>
      </c>
      <c r="E701">
        <v>12</v>
      </c>
      <c r="F701">
        <v>43.08</v>
      </c>
    </row>
    <row r="702" spans="1:6" x14ac:dyDescent="0.2">
      <c r="A702" t="s">
        <v>143</v>
      </c>
      <c r="B702" t="s">
        <v>183</v>
      </c>
      <c r="C702">
        <v>1984</v>
      </c>
      <c r="D702">
        <v>2</v>
      </c>
      <c r="E702">
        <v>13</v>
      </c>
      <c r="F702">
        <v>41.62</v>
      </c>
    </row>
    <row r="703" spans="1:6" x14ac:dyDescent="0.2">
      <c r="A703" t="s">
        <v>143</v>
      </c>
      <c r="B703" t="s">
        <v>183</v>
      </c>
      <c r="C703">
        <v>1984</v>
      </c>
      <c r="D703">
        <v>2</v>
      </c>
      <c r="E703">
        <v>14</v>
      </c>
      <c r="F703">
        <v>38.72</v>
      </c>
    </row>
    <row r="704" spans="1:6" x14ac:dyDescent="0.2">
      <c r="A704" t="s">
        <v>143</v>
      </c>
      <c r="B704" t="s">
        <v>183</v>
      </c>
      <c r="C704">
        <v>1984</v>
      </c>
      <c r="D704">
        <v>3</v>
      </c>
      <c r="E704">
        <v>1</v>
      </c>
      <c r="F704">
        <v>37.51</v>
      </c>
    </row>
    <row r="705" spans="1:6" x14ac:dyDescent="0.2">
      <c r="A705" t="s">
        <v>143</v>
      </c>
      <c r="B705" t="s">
        <v>183</v>
      </c>
      <c r="C705">
        <v>1984</v>
      </c>
      <c r="D705">
        <v>3</v>
      </c>
      <c r="E705">
        <v>2</v>
      </c>
      <c r="F705">
        <v>30.37</v>
      </c>
    </row>
    <row r="706" spans="1:6" x14ac:dyDescent="0.2">
      <c r="A706" t="s">
        <v>143</v>
      </c>
      <c r="B706" t="s">
        <v>183</v>
      </c>
      <c r="C706">
        <v>1984</v>
      </c>
      <c r="D706">
        <v>3</v>
      </c>
      <c r="E706">
        <v>3</v>
      </c>
      <c r="F706">
        <v>43.44</v>
      </c>
    </row>
    <row r="707" spans="1:6" x14ac:dyDescent="0.2">
      <c r="A707" t="s">
        <v>143</v>
      </c>
      <c r="B707" t="s">
        <v>183</v>
      </c>
      <c r="C707">
        <v>1984</v>
      </c>
      <c r="D707">
        <v>3</v>
      </c>
      <c r="E707">
        <v>4</v>
      </c>
      <c r="F707">
        <v>42.83</v>
      </c>
    </row>
    <row r="708" spans="1:6" x14ac:dyDescent="0.2">
      <c r="A708" t="s">
        <v>143</v>
      </c>
      <c r="B708" t="s">
        <v>183</v>
      </c>
      <c r="C708">
        <v>1984</v>
      </c>
      <c r="D708">
        <v>3</v>
      </c>
      <c r="E708">
        <v>5</v>
      </c>
      <c r="F708">
        <v>37.630000000000003</v>
      </c>
    </row>
    <row r="709" spans="1:6" x14ac:dyDescent="0.2">
      <c r="A709" t="s">
        <v>143</v>
      </c>
      <c r="B709" t="s">
        <v>183</v>
      </c>
      <c r="C709">
        <v>1984</v>
      </c>
      <c r="D709">
        <v>3</v>
      </c>
      <c r="E709">
        <v>6</v>
      </c>
      <c r="F709">
        <v>46.34</v>
      </c>
    </row>
    <row r="710" spans="1:6" x14ac:dyDescent="0.2">
      <c r="A710" t="s">
        <v>143</v>
      </c>
      <c r="B710" t="s">
        <v>183</v>
      </c>
      <c r="C710">
        <v>1984</v>
      </c>
      <c r="D710">
        <v>3</v>
      </c>
      <c r="E710">
        <v>7</v>
      </c>
      <c r="F710">
        <v>39.32</v>
      </c>
    </row>
    <row r="711" spans="1:6" x14ac:dyDescent="0.2">
      <c r="A711" t="s">
        <v>143</v>
      </c>
      <c r="B711" t="s">
        <v>183</v>
      </c>
      <c r="C711">
        <v>1984</v>
      </c>
      <c r="D711">
        <v>3</v>
      </c>
      <c r="E711">
        <v>8</v>
      </c>
      <c r="F711">
        <v>39.32</v>
      </c>
    </row>
    <row r="712" spans="1:6" x14ac:dyDescent="0.2">
      <c r="A712" t="s">
        <v>143</v>
      </c>
      <c r="B712" t="s">
        <v>183</v>
      </c>
      <c r="C712">
        <v>1984</v>
      </c>
      <c r="D712">
        <v>3</v>
      </c>
      <c r="E712">
        <v>9</v>
      </c>
      <c r="F712">
        <v>41.14</v>
      </c>
    </row>
    <row r="713" spans="1:6" x14ac:dyDescent="0.2">
      <c r="A713" t="s">
        <v>143</v>
      </c>
      <c r="B713" t="s">
        <v>183</v>
      </c>
      <c r="C713">
        <v>1984</v>
      </c>
      <c r="D713">
        <v>3</v>
      </c>
      <c r="E713">
        <v>10</v>
      </c>
      <c r="F713">
        <v>41.5</v>
      </c>
    </row>
    <row r="714" spans="1:6" x14ac:dyDescent="0.2">
      <c r="A714" t="s">
        <v>143</v>
      </c>
      <c r="B714" t="s">
        <v>183</v>
      </c>
      <c r="C714">
        <v>1984</v>
      </c>
      <c r="D714">
        <v>3</v>
      </c>
      <c r="E714">
        <v>11</v>
      </c>
      <c r="F714">
        <v>48.16</v>
      </c>
    </row>
    <row r="715" spans="1:6" x14ac:dyDescent="0.2">
      <c r="A715" t="s">
        <v>143</v>
      </c>
      <c r="B715" t="s">
        <v>183</v>
      </c>
      <c r="C715">
        <v>1984</v>
      </c>
      <c r="D715">
        <v>3</v>
      </c>
      <c r="E715">
        <v>12</v>
      </c>
      <c r="F715">
        <v>43.2</v>
      </c>
    </row>
    <row r="716" spans="1:6" x14ac:dyDescent="0.2">
      <c r="A716" t="s">
        <v>143</v>
      </c>
      <c r="B716" t="s">
        <v>183</v>
      </c>
      <c r="C716">
        <v>1984</v>
      </c>
      <c r="D716">
        <v>3</v>
      </c>
      <c r="E716">
        <v>13</v>
      </c>
      <c r="F716">
        <v>37.39</v>
      </c>
    </row>
    <row r="717" spans="1:6" x14ac:dyDescent="0.2">
      <c r="A717" t="s">
        <v>143</v>
      </c>
      <c r="B717" t="s">
        <v>183</v>
      </c>
      <c r="C717">
        <v>1984</v>
      </c>
      <c r="D717">
        <v>3</v>
      </c>
      <c r="E717">
        <v>14</v>
      </c>
      <c r="F717">
        <v>44.77</v>
      </c>
    </row>
    <row r="718" spans="1:6" x14ac:dyDescent="0.2">
      <c r="A718" t="s">
        <v>143</v>
      </c>
      <c r="B718" t="s">
        <v>183</v>
      </c>
      <c r="C718">
        <v>1984</v>
      </c>
      <c r="D718">
        <v>4</v>
      </c>
      <c r="E718">
        <v>1</v>
      </c>
      <c r="F718">
        <v>35.94</v>
      </c>
    </row>
    <row r="719" spans="1:6" x14ac:dyDescent="0.2">
      <c r="A719" t="s">
        <v>143</v>
      </c>
      <c r="B719" t="s">
        <v>183</v>
      </c>
      <c r="C719">
        <v>1984</v>
      </c>
      <c r="D719">
        <v>4</v>
      </c>
      <c r="E719">
        <v>2</v>
      </c>
      <c r="F719">
        <v>35.090000000000003</v>
      </c>
    </row>
    <row r="720" spans="1:6" x14ac:dyDescent="0.2">
      <c r="A720" t="s">
        <v>143</v>
      </c>
      <c r="B720" t="s">
        <v>183</v>
      </c>
      <c r="C720">
        <v>1984</v>
      </c>
      <c r="D720">
        <v>4</v>
      </c>
      <c r="E720">
        <v>3</v>
      </c>
      <c r="F720">
        <v>45.62</v>
      </c>
    </row>
    <row r="721" spans="1:6" x14ac:dyDescent="0.2">
      <c r="A721" t="s">
        <v>143</v>
      </c>
      <c r="B721" t="s">
        <v>183</v>
      </c>
      <c r="C721">
        <v>1984</v>
      </c>
      <c r="D721">
        <v>4</v>
      </c>
      <c r="E721">
        <v>4</v>
      </c>
      <c r="F721">
        <v>48.16</v>
      </c>
    </row>
    <row r="722" spans="1:6" x14ac:dyDescent="0.2">
      <c r="A722" t="s">
        <v>143</v>
      </c>
      <c r="B722" t="s">
        <v>183</v>
      </c>
      <c r="C722">
        <v>1984</v>
      </c>
      <c r="D722">
        <v>4</v>
      </c>
      <c r="E722">
        <v>5</v>
      </c>
      <c r="F722">
        <v>47.55</v>
      </c>
    </row>
    <row r="723" spans="1:6" x14ac:dyDescent="0.2">
      <c r="A723" t="s">
        <v>143</v>
      </c>
      <c r="B723" t="s">
        <v>183</v>
      </c>
      <c r="C723">
        <v>1984</v>
      </c>
      <c r="D723">
        <v>4</v>
      </c>
      <c r="E723">
        <v>6</v>
      </c>
      <c r="F723">
        <v>40.29</v>
      </c>
    </row>
    <row r="724" spans="1:6" x14ac:dyDescent="0.2">
      <c r="A724" t="s">
        <v>143</v>
      </c>
      <c r="B724" t="s">
        <v>183</v>
      </c>
      <c r="C724">
        <v>1984</v>
      </c>
      <c r="D724">
        <v>4</v>
      </c>
      <c r="E724">
        <v>7</v>
      </c>
      <c r="F724">
        <v>36.9</v>
      </c>
    </row>
    <row r="725" spans="1:6" x14ac:dyDescent="0.2">
      <c r="A725" t="s">
        <v>143</v>
      </c>
      <c r="B725" t="s">
        <v>183</v>
      </c>
      <c r="C725">
        <v>1984</v>
      </c>
      <c r="D725">
        <v>4</v>
      </c>
      <c r="E725">
        <v>8</v>
      </c>
      <c r="F725">
        <v>36.54</v>
      </c>
    </row>
    <row r="726" spans="1:6" x14ac:dyDescent="0.2">
      <c r="A726" t="s">
        <v>143</v>
      </c>
      <c r="B726" t="s">
        <v>183</v>
      </c>
      <c r="C726">
        <v>1984</v>
      </c>
      <c r="D726">
        <v>4</v>
      </c>
      <c r="E726">
        <v>9</v>
      </c>
      <c r="F726">
        <v>48.52</v>
      </c>
    </row>
    <row r="727" spans="1:6" x14ac:dyDescent="0.2">
      <c r="A727" t="s">
        <v>143</v>
      </c>
      <c r="B727" t="s">
        <v>183</v>
      </c>
      <c r="C727">
        <v>1984</v>
      </c>
      <c r="D727">
        <v>4</v>
      </c>
      <c r="E727">
        <v>10</v>
      </c>
      <c r="F727">
        <v>40.9</v>
      </c>
    </row>
    <row r="728" spans="1:6" x14ac:dyDescent="0.2">
      <c r="A728" t="s">
        <v>143</v>
      </c>
      <c r="B728" t="s">
        <v>183</v>
      </c>
      <c r="C728">
        <v>1984</v>
      </c>
      <c r="D728">
        <v>4</v>
      </c>
      <c r="E728">
        <v>11</v>
      </c>
      <c r="F728">
        <v>47.79</v>
      </c>
    </row>
    <row r="729" spans="1:6" x14ac:dyDescent="0.2">
      <c r="A729" t="s">
        <v>143</v>
      </c>
      <c r="B729" t="s">
        <v>183</v>
      </c>
      <c r="C729">
        <v>1984</v>
      </c>
      <c r="D729">
        <v>4</v>
      </c>
      <c r="E729">
        <v>12</v>
      </c>
      <c r="F729">
        <v>43.8</v>
      </c>
    </row>
    <row r="730" spans="1:6" x14ac:dyDescent="0.2">
      <c r="A730" t="s">
        <v>143</v>
      </c>
      <c r="B730" t="s">
        <v>183</v>
      </c>
      <c r="C730">
        <v>1984</v>
      </c>
      <c r="D730">
        <v>4</v>
      </c>
      <c r="E730">
        <v>13</v>
      </c>
      <c r="F730">
        <v>33.270000000000003</v>
      </c>
    </row>
    <row r="731" spans="1:6" x14ac:dyDescent="0.2">
      <c r="A731" t="s">
        <v>143</v>
      </c>
      <c r="B731" t="s">
        <v>183</v>
      </c>
      <c r="C731">
        <v>1984</v>
      </c>
      <c r="D731">
        <v>4</v>
      </c>
      <c r="E731">
        <v>14</v>
      </c>
      <c r="F731">
        <v>46.46</v>
      </c>
    </row>
    <row r="732" spans="1:6" x14ac:dyDescent="0.2">
      <c r="A732" t="s">
        <v>143</v>
      </c>
      <c r="B732" t="s">
        <v>183</v>
      </c>
      <c r="C732">
        <v>1985</v>
      </c>
      <c r="D732">
        <v>1</v>
      </c>
      <c r="E732">
        <v>1</v>
      </c>
      <c r="F732">
        <v>20.57</v>
      </c>
    </row>
    <row r="733" spans="1:6" x14ac:dyDescent="0.2">
      <c r="A733" t="s">
        <v>143</v>
      </c>
      <c r="B733" t="s">
        <v>183</v>
      </c>
      <c r="C733">
        <v>1985</v>
      </c>
      <c r="D733">
        <v>1</v>
      </c>
      <c r="E733">
        <v>2</v>
      </c>
      <c r="F733">
        <v>19.84</v>
      </c>
    </row>
    <row r="734" spans="1:6" x14ac:dyDescent="0.2">
      <c r="A734" t="s">
        <v>143</v>
      </c>
      <c r="B734" t="s">
        <v>183</v>
      </c>
      <c r="C734">
        <v>1985</v>
      </c>
      <c r="D734">
        <v>1</v>
      </c>
      <c r="E734">
        <v>3</v>
      </c>
      <c r="F734">
        <v>28.56</v>
      </c>
    </row>
    <row r="735" spans="1:6" x14ac:dyDescent="0.2">
      <c r="A735" t="s">
        <v>143</v>
      </c>
      <c r="B735" t="s">
        <v>183</v>
      </c>
      <c r="C735">
        <v>1985</v>
      </c>
      <c r="D735">
        <v>1</v>
      </c>
      <c r="E735">
        <v>4</v>
      </c>
      <c r="F735">
        <v>32.549999999999997</v>
      </c>
    </row>
    <row r="736" spans="1:6" x14ac:dyDescent="0.2">
      <c r="A736" t="s">
        <v>143</v>
      </c>
      <c r="B736" t="s">
        <v>183</v>
      </c>
      <c r="C736">
        <v>1985</v>
      </c>
      <c r="D736">
        <v>1</v>
      </c>
      <c r="E736">
        <v>5</v>
      </c>
      <c r="F736">
        <v>37.51</v>
      </c>
    </row>
    <row r="737" spans="1:6" x14ac:dyDescent="0.2">
      <c r="A737" t="s">
        <v>143</v>
      </c>
      <c r="B737" t="s">
        <v>183</v>
      </c>
      <c r="C737">
        <v>1985</v>
      </c>
      <c r="D737">
        <v>1</v>
      </c>
      <c r="E737">
        <v>6</v>
      </c>
      <c r="F737">
        <v>36.659999999999997</v>
      </c>
    </row>
    <row r="738" spans="1:6" x14ac:dyDescent="0.2">
      <c r="A738" t="s">
        <v>143</v>
      </c>
      <c r="B738" t="s">
        <v>183</v>
      </c>
      <c r="C738">
        <v>1985</v>
      </c>
      <c r="D738">
        <v>1</v>
      </c>
      <c r="E738">
        <v>7</v>
      </c>
      <c r="F738">
        <v>32.549999999999997</v>
      </c>
    </row>
    <row r="739" spans="1:6" x14ac:dyDescent="0.2">
      <c r="A739" t="s">
        <v>143</v>
      </c>
      <c r="B739" t="s">
        <v>183</v>
      </c>
      <c r="C739">
        <v>1985</v>
      </c>
      <c r="D739">
        <v>1</v>
      </c>
      <c r="E739">
        <v>8</v>
      </c>
      <c r="F739">
        <v>29.4</v>
      </c>
    </row>
    <row r="740" spans="1:6" x14ac:dyDescent="0.2">
      <c r="A740" t="s">
        <v>143</v>
      </c>
      <c r="B740" t="s">
        <v>183</v>
      </c>
      <c r="C740">
        <v>1985</v>
      </c>
      <c r="D740">
        <v>1</v>
      </c>
      <c r="E740">
        <v>9</v>
      </c>
      <c r="F740">
        <v>35.450000000000003</v>
      </c>
    </row>
    <row r="741" spans="1:6" x14ac:dyDescent="0.2">
      <c r="A741" t="s">
        <v>143</v>
      </c>
      <c r="B741" t="s">
        <v>183</v>
      </c>
      <c r="C741">
        <v>1985</v>
      </c>
      <c r="D741">
        <v>1</v>
      </c>
      <c r="E741">
        <v>10</v>
      </c>
      <c r="F741">
        <v>36.54</v>
      </c>
    </row>
    <row r="742" spans="1:6" x14ac:dyDescent="0.2">
      <c r="A742" t="s">
        <v>143</v>
      </c>
      <c r="B742" t="s">
        <v>183</v>
      </c>
      <c r="C742">
        <v>1985</v>
      </c>
      <c r="D742">
        <v>1</v>
      </c>
      <c r="E742">
        <v>11</v>
      </c>
      <c r="F742">
        <v>35.94</v>
      </c>
    </row>
    <row r="743" spans="1:6" x14ac:dyDescent="0.2">
      <c r="A743" t="s">
        <v>143</v>
      </c>
      <c r="B743" t="s">
        <v>183</v>
      </c>
      <c r="C743">
        <v>1985</v>
      </c>
      <c r="D743">
        <v>1</v>
      </c>
      <c r="E743">
        <v>12</v>
      </c>
      <c r="F743">
        <v>37.630000000000003</v>
      </c>
    </row>
    <row r="744" spans="1:6" x14ac:dyDescent="0.2">
      <c r="A744" t="s">
        <v>143</v>
      </c>
      <c r="B744" t="s">
        <v>183</v>
      </c>
      <c r="C744">
        <v>1985</v>
      </c>
      <c r="D744">
        <v>1</v>
      </c>
      <c r="E744">
        <v>13</v>
      </c>
      <c r="F744">
        <v>34.729999999999997</v>
      </c>
    </row>
    <row r="745" spans="1:6" x14ac:dyDescent="0.2">
      <c r="A745" t="s">
        <v>143</v>
      </c>
      <c r="B745" t="s">
        <v>183</v>
      </c>
      <c r="C745">
        <v>1985</v>
      </c>
      <c r="D745">
        <v>1</v>
      </c>
      <c r="E745">
        <v>14</v>
      </c>
      <c r="F745">
        <v>32.06</v>
      </c>
    </row>
    <row r="746" spans="1:6" x14ac:dyDescent="0.2">
      <c r="A746" t="s">
        <v>143</v>
      </c>
      <c r="B746" t="s">
        <v>183</v>
      </c>
      <c r="C746">
        <v>1985</v>
      </c>
      <c r="D746">
        <v>2</v>
      </c>
      <c r="E746">
        <v>1</v>
      </c>
      <c r="F746">
        <v>19.600000000000001</v>
      </c>
    </row>
    <row r="747" spans="1:6" x14ac:dyDescent="0.2">
      <c r="A747" t="s">
        <v>143</v>
      </c>
      <c r="B747" t="s">
        <v>183</v>
      </c>
      <c r="C747">
        <v>1985</v>
      </c>
      <c r="D747">
        <v>2</v>
      </c>
      <c r="E747">
        <v>2</v>
      </c>
      <c r="F747">
        <v>20.81</v>
      </c>
    </row>
    <row r="748" spans="1:6" x14ac:dyDescent="0.2">
      <c r="A748" t="s">
        <v>143</v>
      </c>
      <c r="B748" t="s">
        <v>183</v>
      </c>
      <c r="C748">
        <v>1985</v>
      </c>
      <c r="D748">
        <v>2</v>
      </c>
      <c r="E748">
        <v>3</v>
      </c>
      <c r="F748">
        <v>28.19</v>
      </c>
    </row>
    <row r="749" spans="1:6" x14ac:dyDescent="0.2">
      <c r="A749" t="s">
        <v>143</v>
      </c>
      <c r="B749" t="s">
        <v>183</v>
      </c>
      <c r="C749">
        <v>1985</v>
      </c>
      <c r="D749">
        <v>2</v>
      </c>
      <c r="E749">
        <v>4</v>
      </c>
      <c r="F749">
        <v>37.15</v>
      </c>
    </row>
    <row r="750" spans="1:6" x14ac:dyDescent="0.2">
      <c r="A750" t="s">
        <v>143</v>
      </c>
      <c r="B750" t="s">
        <v>183</v>
      </c>
      <c r="C750">
        <v>1985</v>
      </c>
      <c r="D750">
        <v>2</v>
      </c>
      <c r="E750">
        <v>5</v>
      </c>
      <c r="F750">
        <v>33.76</v>
      </c>
    </row>
    <row r="751" spans="1:6" x14ac:dyDescent="0.2">
      <c r="A751" t="s">
        <v>143</v>
      </c>
      <c r="B751" t="s">
        <v>183</v>
      </c>
      <c r="C751">
        <v>1985</v>
      </c>
      <c r="D751">
        <v>2</v>
      </c>
      <c r="E751">
        <v>6</v>
      </c>
      <c r="F751">
        <v>30.85</v>
      </c>
    </row>
    <row r="752" spans="1:6" x14ac:dyDescent="0.2">
      <c r="A752" t="s">
        <v>143</v>
      </c>
      <c r="B752" t="s">
        <v>183</v>
      </c>
      <c r="C752">
        <v>1985</v>
      </c>
      <c r="D752">
        <v>2</v>
      </c>
      <c r="E752">
        <v>7</v>
      </c>
      <c r="F752">
        <v>28.68</v>
      </c>
    </row>
    <row r="753" spans="1:6" x14ac:dyDescent="0.2">
      <c r="A753" t="s">
        <v>143</v>
      </c>
      <c r="B753" t="s">
        <v>183</v>
      </c>
      <c r="C753">
        <v>1985</v>
      </c>
      <c r="D753">
        <v>2</v>
      </c>
      <c r="E753">
        <v>8</v>
      </c>
      <c r="F753">
        <v>30.73</v>
      </c>
    </row>
    <row r="754" spans="1:6" x14ac:dyDescent="0.2">
      <c r="A754" t="s">
        <v>143</v>
      </c>
      <c r="B754" t="s">
        <v>183</v>
      </c>
      <c r="C754">
        <v>1985</v>
      </c>
      <c r="D754">
        <v>2</v>
      </c>
      <c r="E754">
        <v>9</v>
      </c>
      <c r="F754">
        <v>31.94</v>
      </c>
    </row>
    <row r="755" spans="1:6" x14ac:dyDescent="0.2">
      <c r="A755" t="s">
        <v>143</v>
      </c>
      <c r="B755" t="s">
        <v>183</v>
      </c>
      <c r="C755">
        <v>1985</v>
      </c>
      <c r="D755">
        <v>2</v>
      </c>
      <c r="E755">
        <v>10</v>
      </c>
      <c r="F755">
        <v>36.54</v>
      </c>
    </row>
    <row r="756" spans="1:6" x14ac:dyDescent="0.2">
      <c r="A756" t="s">
        <v>143</v>
      </c>
      <c r="B756" t="s">
        <v>183</v>
      </c>
      <c r="C756">
        <v>1985</v>
      </c>
      <c r="D756">
        <v>2</v>
      </c>
      <c r="E756">
        <v>11</v>
      </c>
      <c r="F756">
        <v>38.72</v>
      </c>
    </row>
    <row r="757" spans="1:6" x14ac:dyDescent="0.2">
      <c r="A757" t="s">
        <v>143</v>
      </c>
      <c r="B757" t="s">
        <v>183</v>
      </c>
      <c r="C757">
        <v>1985</v>
      </c>
      <c r="D757">
        <v>2</v>
      </c>
      <c r="E757">
        <v>12</v>
      </c>
      <c r="F757">
        <v>33.4</v>
      </c>
    </row>
    <row r="758" spans="1:6" x14ac:dyDescent="0.2">
      <c r="A758" t="s">
        <v>143</v>
      </c>
      <c r="B758" t="s">
        <v>183</v>
      </c>
      <c r="C758">
        <v>1985</v>
      </c>
      <c r="D758">
        <v>2</v>
      </c>
      <c r="E758">
        <v>13</v>
      </c>
      <c r="F758">
        <v>25.41</v>
      </c>
    </row>
    <row r="759" spans="1:6" x14ac:dyDescent="0.2">
      <c r="A759" t="s">
        <v>143</v>
      </c>
      <c r="B759" t="s">
        <v>183</v>
      </c>
      <c r="C759">
        <v>1985</v>
      </c>
      <c r="D759">
        <v>2</v>
      </c>
      <c r="E759">
        <v>14</v>
      </c>
      <c r="F759">
        <v>37.75</v>
      </c>
    </row>
    <row r="760" spans="1:6" x14ac:dyDescent="0.2">
      <c r="A760" t="s">
        <v>143</v>
      </c>
      <c r="B760" t="s">
        <v>183</v>
      </c>
      <c r="C760">
        <v>1985</v>
      </c>
      <c r="D760">
        <v>3</v>
      </c>
      <c r="E760">
        <v>1</v>
      </c>
      <c r="F760">
        <v>26.5</v>
      </c>
    </row>
    <row r="761" spans="1:6" x14ac:dyDescent="0.2">
      <c r="A761" t="s">
        <v>143</v>
      </c>
      <c r="B761" t="s">
        <v>183</v>
      </c>
      <c r="C761">
        <v>1985</v>
      </c>
      <c r="D761">
        <v>3</v>
      </c>
      <c r="E761">
        <v>2</v>
      </c>
      <c r="F761">
        <v>21.66</v>
      </c>
    </row>
    <row r="762" spans="1:6" x14ac:dyDescent="0.2">
      <c r="A762" t="s">
        <v>143</v>
      </c>
      <c r="B762" t="s">
        <v>183</v>
      </c>
      <c r="C762">
        <v>1985</v>
      </c>
      <c r="D762">
        <v>3</v>
      </c>
      <c r="E762">
        <v>3</v>
      </c>
      <c r="F762">
        <v>31.82</v>
      </c>
    </row>
    <row r="763" spans="1:6" x14ac:dyDescent="0.2">
      <c r="A763" t="s">
        <v>143</v>
      </c>
      <c r="B763" t="s">
        <v>183</v>
      </c>
      <c r="C763">
        <v>1985</v>
      </c>
      <c r="D763">
        <v>3</v>
      </c>
      <c r="E763">
        <v>4</v>
      </c>
      <c r="F763">
        <v>33.64</v>
      </c>
    </row>
    <row r="764" spans="1:6" x14ac:dyDescent="0.2">
      <c r="A764" t="s">
        <v>143</v>
      </c>
      <c r="B764" t="s">
        <v>183</v>
      </c>
      <c r="C764">
        <v>1985</v>
      </c>
      <c r="D764">
        <v>3</v>
      </c>
      <c r="E764">
        <v>5</v>
      </c>
      <c r="F764">
        <v>37.75</v>
      </c>
    </row>
    <row r="765" spans="1:6" x14ac:dyDescent="0.2">
      <c r="A765" t="s">
        <v>143</v>
      </c>
      <c r="B765" t="s">
        <v>183</v>
      </c>
      <c r="C765">
        <v>1985</v>
      </c>
      <c r="D765">
        <v>3</v>
      </c>
      <c r="E765">
        <v>6</v>
      </c>
      <c r="F765">
        <v>35.82</v>
      </c>
    </row>
    <row r="766" spans="1:6" x14ac:dyDescent="0.2">
      <c r="A766" t="s">
        <v>143</v>
      </c>
      <c r="B766" t="s">
        <v>183</v>
      </c>
      <c r="C766">
        <v>1985</v>
      </c>
      <c r="D766">
        <v>3</v>
      </c>
      <c r="E766">
        <v>7</v>
      </c>
      <c r="F766">
        <v>31.46</v>
      </c>
    </row>
    <row r="767" spans="1:6" x14ac:dyDescent="0.2">
      <c r="A767" t="s">
        <v>143</v>
      </c>
      <c r="B767" t="s">
        <v>183</v>
      </c>
      <c r="C767">
        <v>1985</v>
      </c>
      <c r="D767">
        <v>3</v>
      </c>
      <c r="E767">
        <v>8</v>
      </c>
      <c r="F767">
        <v>32.43</v>
      </c>
    </row>
    <row r="768" spans="1:6" x14ac:dyDescent="0.2">
      <c r="A768" t="s">
        <v>143</v>
      </c>
      <c r="B768" t="s">
        <v>183</v>
      </c>
      <c r="C768">
        <v>1985</v>
      </c>
      <c r="D768">
        <v>3</v>
      </c>
      <c r="E768">
        <v>9</v>
      </c>
      <c r="F768">
        <v>35.090000000000003</v>
      </c>
    </row>
    <row r="769" spans="1:6" x14ac:dyDescent="0.2">
      <c r="A769" t="s">
        <v>143</v>
      </c>
      <c r="B769" t="s">
        <v>183</v>
      </c>
      <c r="C769">
        <v>1985</v>
      </c>
      <c r="D769">
        <v>3</v>
      </c>
      <c r="E769">
        <v>10</v>
      </c>
      <c r="F769">
        <v>35.450000000000003</v>
      </c>
    </row>
    <row r="770" spans="1:6" x14ac:dyDescent="0.2">
      <c r="A770" t="s">
        <v>143</v>
      </c>
      <c r="B770" t="s">
        <v>183</v>
      </c>
      <c r="C770">
        <v>1985</v>
      </c>
      <c r="D770">
        <v>3</v>
      </c>
      <c r="E770">
        <v>11</v>
      </c>
      <c r="F770">
        <v>31.82</v>
      </c>
    </row>
    <row r="771" spans="1:6" x14ac:dyDescent="0.2">
      <c r="A771" t="s">
        <v>143</v>
      </c>
      <c r="B771" t="s">
        <v>183</v>
      </c>
      <c r="C771">
        <v>1985</v>
      </c>
      <c r="D771">
        <v>3</v>
      </c>
      <c r="E771">
        <v>12</v>
      </c>
      <c r="F771">
        <v>36.54</v>
      </c>
    </row>
    <row r="772" spans="1:6" x14ac:dyDescent="0.2">
      <c r="A772" t="s">
        <v>143</v>
      </c>
      <c r="B772" t="s">
        <v>183</v>
      </c>
      <c r="C772">
        <v>1985</v>
      </c>
      <c r="D772">
        <v>3</v>
      </c>
      <c r="E772">
        <v>13</v>
      </c>
      <c r="F772">
        <v>27.83</v>
      </c>
    </row>
    <row r="773" spans="1:6" x14ac:dyDescent="0.2">
      <c r="A773" t="s">
        <v>143</v>
      </c>
      <c r="B773" t="s">
        <v>183</v>
      </c>
      <c r="C773">
        <v>1985</v>
      </c>
      <c r="D773">
        <v>3</v>
      </c>
      <c r="E773">
        <v>14</v>
      </c>
      <c r="F773">
        <v>37.15</v>
      </c>
    </row>
    <row r="774" spans="1:6" x14ac:dyDescent="0.2">
      <c r="A774" t="s">
        <v>143</v>
      </c>
      <c r="B774" t="s">
        <v>183</v>
      </c>
      <c r="C774">
        <v>1985</v>
      </c>
      <c r="D774">
        <v>4</v>
      </c>
      <c r="E774">
        <v>1</v>
      </c>
      <c r="F774">
        <v>24.56</v>
      </c>
    </row>
    <row r="775" spans="1:6" x14ac:dyDescent="0.2">
      <c r="A775" t="s">
        <v>143</v>
      </c>
      <c r="B775" t="s">
        <v>183</v>
      </c>
      <c r="C775">
        <v>1985</v>
      </c>
      <c r="D775">
        <v>4</v>
      </c>
      <c r="E775">
        <v>2</v>
      </c>
      <c r="F775">
        <v>19.36</v>
      </c>
    </row>
    <row r="776" spans="1:6" x14ac:dyDescent="0.2">
      <c r="A776" t="s">
        <v>143</v>
      </c>
      <c r="B776" t="s">
        <v>183</v>
      </c>
      <c r="C776">
        <v>1985</v>
      </c>
      <c r="D776">
        <v>4</v>
      </c>
      <c r="E776">
        <v>3</v>
      </c>
      <c r="F776">
        <v>33.4</v>
      </c>
    </row>
    <row r="777" spans="1:6" x14ac:dyDescent="0.2">
      <c r="A777" t="s">
        <v>143</v>
      </c>
      <c r="B777" t="s">
        <v>183</v>
      </c>
      <c r="C777">
        <v>1985</v>
      </c>
      <c r="D777">
        <v>4</v>
      </c>
      <c r="E777">
        <v>4</v>
      </c>
      <c r="F777">
        <v>33.880000000000003</v>
      </c>
    </row>
    <row r="778" spans="1:6" x14ac:dyDescent="0.2">
      <c r="A778" t="s">
        <v>143</v>
      </c>
      <c r="B778" t="s">
        <v>183</v>
      </c>
      <c r="C778">
        <v>1985</v>
      </c>
      <c r="D778">
        <v>4</v>
      </c>
      <c r="E778">
        <v>5</v>
      </c>
      <c r="F778">
        <v>29.64</v>
      </c>
    </row>
    <row r="779" spans="1:6" x14ac:dyDescent="0.2">
      <c r="A779" t="s">
        <v>143</v>
      </c>
      <c r="B779" t="s">
        <v>183</v>
      </c>
      <c r="C779">
        <v>1985</v>
      </c>
      <c r="D779">
        <v>4</v>
      </c>
      <c r="E779">
        <v>6</v>
      </c>
      <c r="F779">
        <v>30.25</v>
      </c>
    </row>
    <row r="780" spans="1:6" x14ac:dyDescent="0.2">
      <c r="A780" t="s">
        <v>143</v>
      </c>
      <c r="B780" t="s">
        <v>183</v>
      </c>
      <c r="C780">
        <v>1985</v>
      </c>
      <c r="D780">
        <v>4</v>
      </c>
      <c r="E780">
        <v>7</v>
      </c>
      <c r="F780">
        <v>28.19</v>
      </c>
    </row>
    <row r="781" spans="1:6" x14ac:dyDescent="0.2">
      <c r="A781" t="s">
        <v>143</v>
      </c>
      <c r="B781" t="s">
        <v>183</v>
      </c>
      <c r="C781">
        <v>1985</v>
      </c>
      <c r="D781">
        <v>4</v>
      </c>
      <c r="E781">
        <v>8</v>
      </c>
      <c r="F781">
        <v>30.13</v>
      </c>
    </row>
    <row r="782" spans="1:6" x14ac:dyDescent="0.2">
      <c r="A782" t="s">
        <v>143</v>
      </c>
      <c r="B782" t="s">
        <v>183</v>
      </c>
      <c r="C782">
        <v>1985</v>
      </c>
      <c r="D782">
        <v>4</v>
      </c>
      <c r="E782">
        <v>9</v>
      </c>
      <c r="F782">
        <v>37.630000000000003</v>
      </c>
    </row>
    <row r="783" spans="1:6" x14ac:dyDescent="0.2">
      <c r="A783" t="s">
        <v>143</v>
      </c>
      <c r="B783" t="s">
        <v>183</v>
      </c>
      <c r="C783">
        <v>1985</v>
      </c>
      <c r="D783">
        <v>4</v>
      </c>
      <c r="E783">
        <v>10</v>
      </c>
      <c r="F783">
        <v>32.549999999999997</v>
      </c>
    </row>
    <row r="784" spans="1:6" x14ac:dyDescent="0.2">
      <c r="A784" t="s">
        <v>143</v>
      </c>
      <c r="B784" t="s">
        <v>183</v>
      </c>
      <c r="C784">
        <v>1985</v>
      </c>
      <c r="D784">
        <v>4</v>
      </c>
      <c r="E784">
        <v>11</v>
      </c>
      <c r="F784">
        <v>32.79</v>
      </c>
    </row>
    <row r="785" spans="1:6" x14ac:dyDescent="0.2">
      <c r="A785" t="s">
        <v>143</v>
      </c>
      <c r="B785" t="s">
        <v>183</v>
      </c>
      <c r="C785">
        <v>1985</v>
      </c>
      <c r="D785">
        <v>4</v>
      </c>
      <c r="E785">
        <v>12</v>
      </c>
      <c r="F785">
        <v>35.21</v>
      </c>
    </row>
    <row r="786" spans="1:6" x14ac:dyDescent="0.2">
      <c r="A786" t="s">
        <v>143</v>
      </c>
      <c r="B786" t="s">
        <v>183</v>
      </c>
      <c r="C786">
        <v>1985</v>
      </c>
      <c r="D786">
        <v>4</v>
      </c>
      <c r="E786">
        <v>13</v>
      </c>
      <c r="F786">
        <v>23.47</v>
      </c>
    </row>
    <row r="787" spans="1:6" x14ac:dyDescent="0.2">
      <c r="A787" t="s">
        <v>143</v>
      </c>
      <c r="B787" t="s">
        <v>183</v>
      </c>
      <c r="C787">
        <v>1985</v>
      </c>
      <c r="D787">
        <v>4</v>
      </c>
      <c r="E787">
        <v>14</v>
      </c>
      <c r="F787">
        <v>33.270000000000003</v>
      </c>
    </row>
    <row r="788" spans="1:6" x14ac:dyDescent="0.2">
      <c r="A788" t="s">
        <v>143</v>
      </c>
      <c r="B788" t="s">
        <v>183</v>
      </c>
      <c r="C788">
        <v>1986</v>
      </c>
      <c r="D788">
        <v>1</v>
      </c>
      <c r="E788">
        <v>1</v>
      </c>
      <c r="F788">
        <v>38.11</v>
      </c>
    </row>
    <row r="789" spans="1:6" x14ac:dyDescent="0.2">
      <c r="A789" t="s">
        <v>143</v>
      </c>
      <c r="B789" t="s">
        <v>183</v>
      </c>
      <c r="C789">
        <v>1986</v>
      </c>
      <c r="D789">
        <v>1</v>
      </c>
      <c r="E789">
        <v>2</v>
      </c>
      <c r="F789">
        <v>38.6</v>
      </c>
    </row>
    <row r="790" spans="1:6" x14ac:dyDescent="0.2">
      <c r="A790" t="s">
        <v>143</v>
      </c>
      <c r="B790" t="s">
        <v>183</v>
      </c>
      <c r="C790">
        <v>1986</v>
      </c>
      <c r="D790">
        <v>1</v>
      </c>
      <c r="E790">
        <v>3</v>
      </c>
      <c r="F790">
        <v>44.41</v>
      </c>
    </row>
    <row r="791" spans="1:6" x14ac:dyDescent="0.2">
      <c r="A791" t="s">
        <v>143</v>
      </c>
      <c r="B791" t="s">
        <v>183</v>
      </c>
      <c r="C791">
        <v>1986</v>
      </c>
      <c r="D791">
        <v>1</v>
      </c>
      <c r="E791">
        <v>4</v>
      </c>
      <c r="F791">
        <v>39.81</v>
      </c>
    </row>
    <row r="792" spans="1:6" x14ac:dyDescent="0.2">
      <c r="A792" t="s">
        <v>143</v>
      </c>
      <c r="B792" t="s">
        <v>183</v>
      </c>
      <c r="C792">
        <v>1986</v>
      </c>
      <c r="D792">
        <v>1</v>
      </c>
      <c r="E792">
        <v>5</v>
      </c>
      <c r="F792">
        <v>47.07</v>
      </c>
    </row>
    <row r="793" spans="1:6" x14ac:dyDescent="0.2">
      <c r="A793" t="s">
        <v>143</v>
      </c>
      <c r="B793" t="s">
        <v>183</v>
      </c>
      <c r="C793">
        <v>1986</v>
      </c>
      <c r="D793">
        <v>1</v>
      </c>
      <c r="E793">
        <v>6</v>
      </c>
      <c r="F793">
        <v>43.8</v>
      </c>
    </row>
    <row r="794" spans="1:6" x14ac:dyDescent="0.2">
      <c r="A794" t="s">
        <v>143</v>
      </c>
      <c r="B794" t="s">
        <v>183</v>
      </c>
      <c r="C794">
        <v>1986</v>
      </c>
      <c r="D794">
        <v>1</v>
      </c>
      <c r="E794">
        <v>7</v>
      </c>
      <c r="F794">
        <v>48.16</v>
      </c>
    </row>
    <row r="795" spans="1:6" x14ac:dyDescent="0.2">
      <c r="A795" t="s">
        <v>143</v>
      </c>
      <c r="B795" t="s">
        <v>183</v>
      </c>
      <c r="C795">
        <v>1986</v>
      </c>
      <c r="D795">
        <v>1</v>
      </c>
      <c r="E795">
        <v>8</v>
      </c>
      <c r="F795">
        <v>38.840000000000003</v>
      </c>
    </row>
    <row r="796" spans="1:6" x14ac:dyDescent="0.2">
      <c r="A796" t="s">
        <v>143</v>
      </c>
      <c r="B796" t="s">
        <v>183</v>
      </c>
      <c r="C796">
        <v>1986</v>
      </c>
      <c r="D796">
        <v>1</v>
      </c>
      <c r="E796">
        <v>9</v>
      </c>
      <c r="F796">
        <v>44.29</v>
      </c>
    </row>
    <row r="797" spans="1:6" x14ac:dyDescent="0.2">
      <c r="A797" t="s">
        <v>143</v>
      </c>
      <c r="B797" t="s">
        <v>183</v>
      </c>
      <c r="C797">
        <v>1986</v>
      </c>
      <c r="D797">
        <v>1</v>
      </c>
      <c r="E797">
        <v>10</v>
      </c>
      <c r="F797">
        <v>45.13</v>
      </c>
    </row>
    <row r="798" spans="1:6" x14ac:dyDescent="0.2">
      <c r="A798" t="s">
        <v>143</v>
      </c>
      <c r="B798" t="s">
        <v>183</v>
      </c>
      <c r="C798">
        <v>1986</v>
      </c>
      <c r="D798">
        <v>1</v>
      </c>
      <c r="E798">
        <v>11</v>
      </c>
      <c r="F798">
        <v>42.95</v>
      </c>
    </row>
    <row r="799" spans="1:6" x14ac:dyDescent="0.2">
      <c r="A799" t="s">
        <v>143</v>
      </c>
      <c r="B799" t="s">
        <v>183</v>
      </c>
      <c r="C799">
        <v>1986</v>
      </c>
      <c r="D799">
        <v>1</v>
      </c>
      <c r="E799">
        <v>12</v>
      </c>
      <c r="F799">
        <v>47.31</v>
      </c>
    </row>
    <row r="800" spans="1:6" x14ac:dyDescent="0.2">
      <c r="A800" t="s">
        <v>143</v>
      </c>
      <c r="B800" t="s">
        <v>183</v>
      </c>
      <c r="C800">
        <v>1986</v>
      </c>
      <c r="D800">
        <v>1</v>
      </c>
      <c r="E800">
        <v>13</v>
      </c>
      <c r="F800">
        <v>44.29</v>
      </c>
    </row>
    <row r="801" spans="1:6" x14ac:dyDescent="0.2">
      <c r="A801" t="s">
        <v>143</v>
      </c>
      <c r="B801" t="s">
        <v>183</v>
      </c>
      <c r="C801">
        <v>1986</v>
      </c>
      <c r="D801">
        <v>1</v>
      </c>
      <c r="E801">
        <v>14</v>
      </c>
      <c r="F801">
        <v>43.56</v>
      </c>
    </row>
    <row r="802" spans="1:6" x14ac:dyDescent="0.2">
      <c r="A802" t="s">
        <v>143</v>
      </c>
      <c r="B802" t="s">
        <v>183</v>
      </c>
      <c r="C802">
        <v>1986</v>
      </c>
      <c r="D802">
        <v>2</v>
      </c>
      <c r="E802">
        <v>1</v>
      </c>
      <c r="F802">
        <v>38.6</v>
      </c>
    </row>
    <row r="803" spans="1:6" x14ac:dyDescent="0.2">
      <c r="A803" t="s">
        <v>143</v>
      </c>
      <c r="B803" t="s">
        <v>183</v>
      </c>
      <c r="C803">
        <v>1986</v>
      </c>
      <c r="D803">
        <v>2</v>
      </c>
      <c r="E803">
        <v>2</v>
      </c>
      <c r="F803">
        <v>41.5</v>
      </c>
    </row>
    <row r="804" spans="1:6" x14ac:dyDescent="0.2">
      <c r="A804" t="s">
        <v>143</v>
      </c>
      <c r="B804" t="s">
        <v>183</v>
      </c>
      <c r="C804">
        <v>1986</v>
      </c>
      <c r="D804">
        <v>2</v>
      </c>
      <c r="E804">
        <v>3</v>
      </c>
      <c r="F804">
        <v>40.53</v>
      </c>
    </row>
    <row r="805" spans="1:6" x14ac:dyDescent="0.2">
      <c r="A805" t="s">
        <v>143</v>
      </c>
      <c r="B805" t="s">
        <v>183</v>
      </c>
      <c r="C805">
        <v>1986</v>
      </c>
      <c r="D805">
        <v>2</v>
      </c>
      <c r="E805">
        <v>4</v>
      </c>
      <c r="F805">
        <v>44.29</v>
      </c>
    </row>
    <row r="806" spans="1:6" x14ac:dyDescent="0.2">
      <c r="A806" t="s">
        <v>143</v>
      </c>
      <c r="B806" t="s">
        <v>183</v>
      </c>
      <c r="C806">
        <v>1986</v>
      </c>
      <c r="D806">
        <v>2</v>
      </c>
      <c r="E806">
        <v>5</v>
      </c>
      <c r="F806">
        <v>42.83</v>
      </c>
    </row>
    <row r="807" spans="1:6" x14ac:dyDescent="0.2">
      <c r="A807" t="s">
        <v>143</v>
      </c>
      <c r="B807" t="s">
        <v>183</v>
      </c>
      <c r="C807">
        <v>1986</v>
      </c>
      <c r="D807">
        <v>2</v>
      </c>
      <c r="E807">
        <v>6</v>
      </c>
      <c r="F807">
        <v>45.74</v>
      </c>
    </row>
    <row r="808" spans="1:6" x14ac:dyDescent="0.2">
      <c r="A808" t="s">
        <v>143</v>
      </c>
      <c r="B808" t="s">
        <v>183</v>
      </c>
      <c r="C808">
        <v>1986</v>
      </c>
      <c r="D808">
        <v>2</v>
      </c>
      <c r="E808">
        <v>7</v>
      </c>
      <c r="F808">
        <v>45.98</v>
      </c>
    </row>
    <row r="809" spans="1:6" x14ac:dyDescent="0.2">
      <c r="A809" t="s">
        <v>143</v>
      </c>
      <c r="B809" t="s">
        <v>183</v>
      </c>
      <c r="C809">
        <v>1986</v>
      </c>
      <c r="D809">
        <v>2</v>
      </c>
      <c r="E809">
        <v>8</v>
      </c>
      <c r="F809">
        <v>41.62</v>
      </c>
    </row>
    <row r="810" spans="1:6" x14ac:dyDescent="0.2">
      <c r="A810" t="s">
        <v>143</v>
      </c>
      <c r="B810" t="s">
        <v>183</v>
      </c>
      <c r="C810">
        <v>1986</v>
      </c>
      <c r="D810">
        <v>2</v>
      </c>
      <c r="E810">
        <v>9</v>
      </c>
      <c r="F810">
        <v>45.37</v>
      </c>
    </row>
    <row r="811" spans="1:6" x14ac:dyDescent="0.2">
      <c r="A811" t="s">
        <v>143</v>
      </c>
      <c r="B811" t="s">
        <v>183</v>
      </c>
      <c r="C811">
        <v>1986</v>
      </c>
      <c r="D811">
        <v>2</v>
      </c>
      <c r="E811">
        <v>10</v>
      </c>
      <c r="F811">
        <v>47.67</v>
      </c>
    </row>
    <row r="812" spans="1:6" x14ac:dyDescent="0.2">
      <c r="A812" t="s">
        <v>143</v>
      </c>
      <c r="B812" t="s">
        <v>183</v>
      </c>
      <c r="C812">
        <v>1986</v>
      </c>
      <c r="D812">
        <v>2</v>
      </c>
      <c r="E812">
        <v>11</v>
      </c>
      <c r="F812">
        <v>50.09</v>
      </c>
    </row>
    <row r="813" spans="1:6" x14ac:dyDescent="0.2">
      <c r="A813" t="s">
        <v>143</v>
      </c>
      <c r="B813" t="s">
        <v>183</v>
      </c>
      <c r="C813">
        <v>1986</v>
      </c>
      <c r="D813">
        <v>2</v>
      </c>
      <c r="E813">
        <v>12</v>
      </c>
      <c r="F813">
        <v>45.62</v>
      </c>
    </row>
    <row r="814" spans="1:6" x14ac:dyDescent="0.2">
      <c r="A814" t="s">
        <v>143</v>
      </c>
      <c r="B814" t="s">
        <v>183</v>
      </c>
      <c r="C814">
        <v>1986</v>
      </c>
      <c r="D814">
        <v>2</v>
      </c>
      <c r="E814">
        <v>13</v>
      </c>
      <c r="F814">
        <v>45.5</v>
      </c>
    </row>
    <row r="815" spans="1:6" x14ac:dyDescent="0.2">
      <c r="A815" t="s">
        <v>143</v>
      </c>
      <c r="B815" t="s">
        <v>183</v>
      </c>
      <c r="C815">
        <v>1986</v>
      </c>
      <c r="D815">
        <v>2</v>
      </c>
      <c r="E815">
        <v>14</v>
      </c>
      <c r="F815">
        <v>46.34</v>
      </c>
    </row>
    <row r="816" spans="1:6" x14ac:dyDescent="0.2">
      <c r="A816" t="s">
        <v>143</v>
      </c>
      <c r="B816" t="s">
        <v>183</v>
      </c>
      <c r="C816">
        <v>1986</v>
      </c>
      <c r="D816">
        <v>3</v>
      </c>
      <c r="E816">
        <v>1</v>
      </c>
      <c r="F816">
        <v>36.299999999999997</v>
      </c>
    </row>
    <row r="817" spans="1:6" x14ac:dyDescent="0.2">
      <c r="A817" t="s">
        <v>143</v>
      </c>
      <c r="B817" t="s">
        <v>183</v>
      </c>
      <c r="C817">
        <v>1986</v>
      </c>
      <c r="D817">
        <v>3</v>
      </c>
      <c r="E817">
        <v>2</v>
      </c>
      <c r="F817">
        <v>38.96</v>
      </c>
    </row>
    <row r="818" spans="1:6" x14ac:dyDescent="0.2">
      <c r="A818" t="s">
        <v>143</v>
      </c>
      <c r="B818" t="s">
        <v>183</v>
      </c>
      <c r="C818">
        <v>1986</v>
      </c>
      <c r="D818">
        <v>3</v>
      </c>
      <c r="E818">
        <v>3</v>
      </c>
      <c r="F818">
        <v>44.41</v>
      </c>
    </row>
    <row r="819" spans="1:6" x14ac:dyDescent="0.2">
      <c r="A819" t="s">
        <v>143</v>
      </c>
      <c r="B819" t="s">
        <v>183</v>
      </c>
      <c r="C819">
        <v>1986</v>
      </c>
      <c r="D819">
        <v>3</v>
      </c>
      <c r="E819">
        <v>4</v>
      </c>
      <c r="F819">
        <v>46.1</v>
      </c>
    </row>
    <row r="820" spans="1:6" x14ac:dyDescent="0.2">
      <c r="A820" t="s">
        <v>143</v>
      </c>
      <c r="B820" t="s">
        <v>183</v>
      </c>
      <c r="C820">
        <v>1986</v>
      </c>
      <c r="D820">
        <v>3</v>
      </c>
      <c r="E820">
        <v>5</v>
      </c>
      <c r="F820">
        <v>42.11</v>
      </c>
    </row>
    <row r="821" spans="1:6" x14ac:dyDescent="0.2">
      <c r="A821" t="s">
        <v>143</v>
      </c>
      <c r="B821" t="s">
        <v>183</v>
      </c>
      <c r="C821">
        <v>1986</v>
      </c>
      <c r="D821">
        <v>3</v>
      </c>
      <c r="E821">
        <v>6</v>
      </c>
      <c r="F821">
        <v>46.95</v>
      </c>
    </row>
    <row r="822" spans="1:6" x14ac:dyDescent="0.2">
      <c r="A822" t="s">
        <v>143</v>
      </c>
      <c r="B822" t="s">
        <v>183</v>
      </c>
      <c r="C822">
        <v>1986</v>
      </c>
      <c r="D822">
        <v>3</v>
      </c>
      <c r="E822">
        <v>7</v>
      </c>
      <c r="F822">
        <v>45.37</v>
      </c>
    </row>
    <row r="823" spans="1:6" x14ac:dyDescent="0.2">
      <c r="A823" t="s">
        <v>143</v>
      </c>
      <c r="B823" t="s">
        <v>183</v>
      </c>
      <c r="C823">
        <v>1986</v>
      </c>
      <c r="D823">
        <v>3</v>
      </c>
      <c r="E823">
        <v>8</v>
      </c>
      <c r="F823">
        <v>44.41</v>
      </c>
    </row>
    <row r="824" spans="1:6" x14ac:dyDescent="0.2">
      <c r="A824" t="s">
        <v>143</v>
      </c>
      <c r="B824" t="s">
        <v>183</v>
      </c>
      <c r="C824">
        <v>1986</v>
      </c>
      <c r="D824">
        <v>3</v>
      </c>
      <c r="E824">
        <v>9</v>
      </c>
      <c r="F824">
        <v>40.9</v>
      </c>
    </row>
    <row r="825" spans="1:6" x14ac:dyDescent="0.2">
      <c r="A825" t="s">
        <v>143</v>
      </c>
      <c r="B825" t="s">
        <v>183</v>
      </c>
      <c r="C825">
        <v>1986</v>
      </c>
      <c r="D825">
        <v>3</v>
      </c>
      <c r="E825">
        <v>10</v>
      </c>
      <c r="F825">
        <v>44.04</v>
      </c>
    </row>
    <row r="826" spans="1:6" x14ac:dyDescent="0.2">
      <c r="A826" t="s">
        <v>143</v>
      </c>
      <c r="B826" t="s">
        <v>183</v>
      </c>
      <c r="C826">
        <v>1986</v>
      </c>
      <c r="D826">
        <v>3</v>
      </c>
      <c r="E826">
        <v>11</v>
      </c>
      <c r="F826">
        <v>46.95</v>
      </c>
    </row>
    <row r="827" spans="1:6" x14ac:dyDescent="0.2">
      <c r="A827" t="s">
        <v>143</v>
      </c>
      <c r="B827" t="s">
        <v>183</v>
      </c>
      <c r="C827">
        <v>1986</v>
      </c>
      <c r="D827">
        <v>3</v>
      </c>
      <c r="E827">
        <v>12</v>
      </c>
      <c r="F827">
        <v>41.5</v>
      </c>
    </row>
    <row r="828" spans="1:6" x14ac:dyDescent="0.2">
      <c r="A828" t="s">
        <v>143</v>
      </c>
      <c r="B828" t="s">
        <v>183</v>
      </c>
      <c r="C828">
        <v>1986</v>
      </c>
      <c r="D828">
        <v>3</v>
      </c>
      <c r="E828">
        <v>13</v>
      </c>
      <c r="F828">
        <v>41.87</v>
      </c>
    </row>
    <row r="829" spans="1:6" x14ac:dyDescent="0.2">
      <c r="A829" t="s">
        <v>143</v>
      </c>
      <c r="B829" t="s">
        <v>183</v>
      </c>
      <c r="C829">
        <v>1986</v>
      </c>
      <c r="D829">
        <v>3</v>
      </c>
      <c r="E829">
        <v>14</v>
      </c>
      <c r="F829">
        <v>45.13</v>
      </c>
    </row>
    <row r="830" spans="1:6" x14ac:dyDescent="0.2">
      <c r="A830" t="s">
        <v>143</v>
      </c>
      <c r="B830" t="s">
        <v>183</v>
      </c>
      <c r="C830">
        <v>1986</v>
      </c>
      <c r="D830">
        <v>4</v>
      </c>
      <c r="E830">
        <v>1</v>
      </c>
      <c r="F830">
        <v>37.99</v>
      </c>
    </row>
    <row r="831" spans="1:6" x14ac:dyDescent="0.2">
      <c r="A831" t="s">
        <v>143</v>
      </c>
      <c r="B831" t="s">
        <v>183</v>
      </c>
      <c r="C831">
        <v>1986</v>
      </c>
      <c r="D831">
        <v>4</v>
      </c>
      <c r="E831">
        <v>2</v>
      </c>
      <c r="F831">
        <v>42.47</v>
      </c>
    </row>
    <row r="832" spans="1:6" x14ac:dyDescent="0.2">
      <c r="A832" t="s">
        <v>143</v>
      </c>
      <c r="B832" t="s">
        <v>183</v>
      </c>
      <c r="C832">
        <v>1986</v>
      </c>
      <c r="D832">
        <v>4</v>
      </c>
      <c r="E832">
        <v>3</v>
      </c>
      <c r="F832">
        <v>40.409999999999997</v>
      </c>
    </row>
    <row r="833" spans="1:6" x14ac:dyDescent="0.2">
      <c r="A833" t="s">
        <v>143</v>
      </c>
      <c r="B833" t="s">
        <v>183</v>
      </c>
      <c r="C833">
        <v>1986</v>
      </c>
      <c r="D833">
        <v>4</v>
      </c>
      <c r="E833">
        <v>4</v>
      </c>
      <c r="F833">
        <v>42.11</v>
      </c>
    </row>
    <row r="834" spans="1:6" x14ac:dyDescent="0.2">
      <c r="A834" t="s">
        <v>143</v>
      </c>
      <c r="B834" t="s">
        <v>183</v>
      </c>
      <c r="C834">
        <v>1986</v>
      </c>
      <c r="D834">
        <v>4</v>
      </c>
      <c r="E834">
        <v>5</v>
      </c>
      <c r="F834">
        <v>45.86</v>
      </c>
    </row>
    <row r="835" spans="1:6" x14ac:dyDescent="0.2">
      <c r="A835" t="s">
        <v>143</v>
      </c>
      <c r="B835" t="s">
        <v>183</v>
      </c>
      <c r="C835">
        <v>1986</v>
      </c>
      <c r="D835">
        <v>4</v>
      </c>
      <c r="E835">
        <v>6</v>
      </c>
      <c r="F835">
        <v>45.01</v>
      </c>
    </row>
    <row r="836" spans="1:6" x14ac:dyDescent="0.2">
      <c r="A836" t="s">
        <v>143</v>
      </c>
      <c r="B836" t="s">
        <v>183</v>
      </c>
      <c r="C836">
        <v>1986</v>
      </c>
      <c r="D836">
        <v>4</v>
      </c>
      <c r="E836">
        <v>7</v>
      </c>
      <c r="F836">
        <v>44.53</v>
      </c>
    </row>
    <row r="837" spans="1:6" x14ac:dyDescent="0.2">
      <c r="A837" t="s">
        <v>143</v>
      </c>
      <c r="B837" t="s">
        <v>183</v>
      </c>
      <c r="C837">
        <v>1986</v>
      </c>
      <c r="D837">
        <v>4</v>
      </c>
      <c r="E837">
        <v>8</v>
      </c>
      <c r="F837">
        <v>38.6</v>
      </c>
    </row>
    <row r="838" spans="1:6" x14ac:dyDescent="0.2">
      <c r="A838" t="s">
        <v>143</v>
      </c>
      <c r="B838" t="s">
        <v>183</v>
      </c>
      <c r="C838">
        <v>1986</v>
      </c>
      <c r="D838">
        <v>4</v>
      </c>
      <c r="E838">
        <v>9</v>
      </c>
      <c r="F838">
        <v>44.04</v>
      </c>
    </row>
    <row r="839" spans="1:6" x14ac:dyDescent="0.2">
      <c r="A839" t="s">
        <v>143</v>
      </c>
      <c r="B839" t="s">
        <v>183</v>
      </c>
      <c r="C839">
        <v>1986</v>
      </c>
      <c r="D839">
        <v>4</v>
      </c>
      <c r="E839">
        <v>10</v>
      </c>
      <c r="F839">
        <v>39.93</v>
      </c>
    </row>
    <row r="840" spans="1:6" x14ac:dyDescent="0.2">
      <c r="A840" t="s">
        <v>143</v>
      </c>
      <c r="B840" t="s">
        <v>183</v>
      </c>
      <c r="C840">
        <v>1986</v>
      </c>
      <c r="D840">
        <v>4</v>
      </c>
      <c r="E840">
        <v>11</v>
      </c>
      <c r="F840">
        <v>45.62</v>
      </c>
    </row>
    <row r="841" spans="1:6" x14ac:dyDescent="0.2">
      <c r="A841" t="s">
        <v>143</v>
      </c>
      <c r="B841" t="s">
        <v>183</v>
      </c>
      <c r="C841">
        <v>1986</v>
      </c>
      <c r="D841">
        <v>4</v>
      </c>
      <c r="E841">
        <v>12</v>
      </c>
      <c r="F841">
        <v>38.840000000000003</v>
      </c>
    </row>
    <row r="842" spans="1:6" x14ac:dyDescent="0.2">
      <c r="A842" t="s">
        <v>143</v>
      </c>
      <c r="B842" t="s">
        <v>183</v>
      </c>
      <c r="C842">
        <v>1986</v>
      </c>
      <c r="D842">
        <v>4</v>
      </c>
      <c r="E842">
        <v>13</v>
      </c>
      <c r="F842">
        <v>41.62</v>
      </c>
    </row>
    <row r="843" spans="1:6" x14ac:dyDescent="0.2">
      <c r="A843" t="s">
        <v>143</v>
      </c>
      <c r="B843" t="s">
        <v>183</v>
      </c>
      <c r="C843">
        <v>1986</v>
      </c>
      <c r="D843">
        <v>4</v>
      </c>
      <c r="E843">
        <v>14</v>
      </c>
      <c r="F843">
        <v>46.46</v>
      </c>
    </row>
    <row r="844" spans="1:6" x14ac:dyDescent="0.2">
      <c r="A844" t="s">
        <v>143</v>
      </c>
      <c r="B844" t="s">
        <v>183</v>
      </c>
      <c r="C844">
        <v>1987</v>
      </c>
      <c r="D844">
        <v>1</v>
      </c>
      <c r="E844">
        <v>1</v>
      </c>
      <c r="F844">
        <v>31.46</v>
      </c>
    </row>
    <row r="845" spans="1:6" x14ac:dyDescent="0.2">
      <c r="A845" t="s">
        <v>143</v>
      </c>
      <c r="B845" t="s">
        <v>183</v>
      </c>
      <c r="C845">
        <v>1987</v>
      </c>
      <c r="D845">
        <v>1</v>
      </c>
      <c r="E845">
        <v>2</v>
      </c>
      <c r="F845">
        <v>28.68</v>
      </c>
    </row>
    <row r="846" spans="1:6" x14ac:dyDescent="0.2">
      <c r="A846" t="s">
        <v>143</v>
      </c>
      <c r="B846" t="s">
        <v>183</v>
      </c>
      <c r="C846">
        <v>1987</v>
      </c>
      <c r="D846">
        <v>1</v>
      </c>
      <c r="E846">
        <v>3</v>
      </c>
      <c r="F846">
        <v>33.03</v>
      </c>
    </row>
    <row r="847" spans="1:6" x14ac:dyDescent="0.2">
      <c r="A847" t="s">
        <v>143</v>
      </c>
      <c r="B847" t="s">
        <v>183</v>
      </c>
      <c r="C847">
        <v>1987</v>
      </c>
      <c r="D847">
        <v>1</v>
      </c>
      <c r="E847">
        <v>4</v>
      </c>
      <c r="F847">
        <v>35.94</v>
      </c>
    </row>
    <row r="848" spans="1:6" x14ac:dyDescent="0.2">
      <c r="A848" t="s">
        <v>143</v>
      </c>
      <c r="B848" t="s">
        <v>183</v>
      </c>
      <c r="C848">
        <v>1987</v>
      </c>
      <c r="D848">
        <v>1</v>
      </c>
      <c r="E848">
        <v>5</v>
      </c>
      <c r="F848">
        <v>43.92</v>
      </c>
    </row>
    <row r="849" spans="1:6" x14ac:dyDescent="0.2">
      <c r="A849" t="s">
        <v>143</v>
      </c>
      <c r="B849" t="s">
        <v>183</v>
      </c>
      <c r="C849">
        <v>1987</v>
      </c>
      <c r="D849">
        <v>1</v>
      </c>
      <c r="E849">
        <v>6</v>
      </c>
      <c r="F849">
        <v>42.95</v>
      </c>
    </row>
    <row r="850" spans="1:6" x14ac:dyDescent="0.2">
      <c r="A850" t="s">
        <v>143</v>
      </c>
      <c r="B850" t="s">
        <v>183</v>
      </c>
      <c r="C850">
        <v>1987</v>
      </c>
      <c r="D850">
        <v>1</v>
      </c>
      <c r="E850">
        <v>7</v>
      </c>
      <c r="F850">
        <v>41.5</v>
      </c>
    </row>
    <row r="851" spans="1:6" x14ac:dyDescent="0.2">
      <c r="A851" t="s">
        <v>143</v>
      </c>
      <c r="B851" t="s">
        <v>183</v>
      </c>
      <c r="C851">
        <v>1987</v>
      </c>
      <c r="D851">
        <v>1</v>
      </c>
      <c r="E851">
        <v>8</v>
      </c>
      <c r="F851">
        <v>37.15</v>
      </c>
    </row>
    <row r="852" spans="1:6" x14ac:dyDescent="0.2">
      <c r="A852" t="s">
        <v>143</v>
      </c>
      <c r="B852" t="s">
        <v>183</v>
      </c>
      <c r="C852">
        <v>1987</v>
      </c>
      <c r="D852">
        <v>1</v>
      </c>
      <c r="E852">
        <v>9</v>
      </c>
      <c r="F852">
        <v>43.92</v>
      </c>
    </row>
    <row r="853" spans="1:6" x14ac:dyDescent="0.2">
      <c r="A853" t="s">
        <v>143</v>
      </c>
      <c r="B853" t="s">
        <v>183</v>
      </c>
      <c r="C853">
        <v>1987</v>
      </c>
      <c r="D853">
        <v>1</v>
      </c>
      <c r="E853">
        <v>10</v>
      </c>
      <c r="F853">
        <v>30.98</v>
      </c>
    </row>
    <row r="854" spans="1:6" x14ac:dyDescent="0.2">
      <c r="A854" t="s">
        <v>143</v>
      </c>
      <c r="B854" t="s">
        <v>183</v>
      </c>
      <c r="C854">
        <v>1987</v>
      </c>
      <c r="D854">
        <v>1</v>
      </c>
      <c r="E854">
        <v>11</v>
      </c>
      <c r="F854">
        <v>34.85</v>
      </c>
    </row>
    <row r="855" spans="1:6" x14ac:dyDescent="0.2">
      <c r="A855" t="s">
        <v>143</v>
      </c>
      <c r="B855" t="s">
        <v>183</v>
      </c>
      <c r="C855">
        <v>1987</v>
      </c>
      <c r="D855">
        <v>1</v>
      </c>
      <c r="E855">
        <v>12</v>
      </c>
      <c r="F855">
        <v>44.04</v>
      </c>
    </row>
    <row r="856" spans="1:6" x14ac:dyDescent="0.2">
      <c r="A856" t="s">
        <v>143</v>
      </c>
      <c r="B856" t="s">
        <v>183</v>
      </c>
      <c r="C856">
        <v>1987</v>
      </c>
      <c r="D856">
        <v>1</v>
      </c>
      <c r="E856">
        <v>13</v>
      </c>
      <c r="F856">
        <v>27.95</v>
      </c>
    </row>
    <row r="857" spans="1:6" x14ac:dyDescent="0.2">
      <c r="A857" t="s">
        <v>143</v>
      </c>
      <c r="B857" t="s">
        <v>183</v>
      </c>
      <c r="C857">
        <v>1987</v>
      </c>
      <c r="D857">
        <v>1</v>
      </c>
      <c r="E857">
        <v>14</v>
      </c>
      <c r="F857">
        <v>43.44</v>
      </c>
    </row>
    <row r="858" spans="1:6" x14ac:dyDescent="0.2">
      <c r="A858" t="s">
        <v>143</v>
      </c>
      <c r="B858" t="s">
        <v>183</v>
      </c>
      <c r="C858">
        <v>1987</v>
      </c>
      <c r="D858">
        <v>2</v>
      </c>
      <c r="E858">
        <v>1</v>
      </c>
      <c r="F858">
        <v>26.74</v>
      </c>
    </row>
    <row r="859" spans="1:6" x14ac:dyDescent="0.2">
      <c r="A859" t="s">
        <v>143</v>
      </c>
      <c r="B859" t="s">
        <v>183</v>
      </c>
      <c r="C859">
        <v>1987</v>
      </c>
      <c r="D859">
        <v>2</v>
      </c>
      <c r="E859">
        <v>2</v>
      </c>
      <c r="F859">
        <v>33.03</v>
      </c>
    </row>
    <row r="860" spans="1:6" x14ac:dyDescent="0.2">
      <c r="A860" t="s">
        <v>143</v>
      </c>
      <c r="B860" t="s">
        <v>183</v>
      </c>
      <c r="C860">
        <v>1987</v>
      </c>
      <c r="D860">
        <v>2</v>
      </c>
      <c r="E860">
        <v>3</v>
      </c>
      <c r="F860">
        <v>32.67</v>
      </c>
    </row>
    <row r="861" spans="1:6" x14ac:dyDescent="0.2">
      <c r="A861" t="s">
        <v>143</v>
      </c>
      <c r="B861" t="s">
        <v>183</v>
      </c>
      <c r="C861">
        <v>1987</v>
      </c>
      <c r="D861">
        <v>2</v>
      </c>
      <c r="E861">
        <v>4</v>
      </c>
      <c r="F861">
        <v>41.02</v>
      </c>
    </row>
    <row r="862" spans="1:6" x14ac:dyDescent="0.2">
      <c r="A862" t="s">
        <v>143</v>
      </c>
      <c r="B862" t="s">
        <v>183</v>
      </c>
      <c r="C862">
        <v>1987</v>
      </c>
      <c r="D862">
        <v>2</v>
      </c>
      <c r="E862">
        <v>5</v>
      </c>
      <c r="F862">
        <v>42.47</v>
      </c>
    </row>
    <row r="863" spans="1:6" x14ac:dyDescent="0.2">
      <c r="A863" t="s">
        <v>143</v>
      </c>
      <c r="B863" t="s">
        <v>183</v>
      </c>
      <c r="C863">
        <v>1987</v>
      </c>
      <c r="D863">
        <v>2</v>
      </c>
      <c r="E863">
        <v>6</v>
      </c>
      <c r="F863">
        <v>44.04</v>
      </c>
    </row>
    <row r="864" spans="1:6" x14ac:dyDescent="0.2">
      <c r="A864" t="s">
        <v>143</v>
      </c>
      <c r="B864" t="s">
        <v>183</v>
      </c>
      <c r="C864">
        <v>1987</v>
      </c>
      <c r="D864">
        <v>2</v>
      </c>
      <c r="E864">
        <v>7</v>
      </c>
      <c r="F864">
        <v>41.38</v>
      </c>
    </row>
    <row r="865" spans="1:6" x14ac:dyDescent="0.2">
      <c r="A865" t="s">
        <v>143</v>
      </c>
      <c r="B865" t="s">
        <v>183</v>
      </c>
      <c r="C865">
        <v>1987</v>
      </c>
      <c r="D865">
        <v>2</v>
      </c>
      <c r="E865">
        <v>8</v>
      </c>
      <c r="F865">
        <v>40.049999999999997</v>
      </c>
    </row>
    <row r="866" spans="1:6" x14ac:dyDescent="0.2">
      <c r="A866" t="s">
        <v>143</v>
      </c>
      <c r="B866" t="s">
        <v>183</v>
      </c>
      <c r="C866">
        <v>1987</v>
      </c>
      <c r="D866">
        <v>2</v>
      </c>
      <c r="E866">
        <v>9</v>
      </c>
      <c r="F866">
        <v>43.2</v>
      </c>
    </row>
    <row r="867" spans="1:6" x14ac:dyDescent="0.2">
      <c r="A867" t="s">
        <v>143</v>
      </c>
      <c r="B867" t="s">
        <v>183</v>
      </c>
      <c r="C867">
        <v>1987</v>
      </c>
      <c r="D867">
        <v>2</v>
      </c>
      <c r="E867">
        <v>10</v>
      </c>
      <c r="F867">
        <v>45.62</v>
      </c>
    </row>
    <row r="868" spans="1:6" x14ac:dyDescent="0.2">
      <c r="A868" t="s">
        <v>143</v>
      </c>
      <c r="B868" t="s">
        <v>183</v>
      </c>
      <c r="C868">
        <v>1987</v>
      </c>
      <c r="D868">
        <v>2</v>
      </c>
      <c r="E868">
        <v>11</v>
      </c>
      <c r="F868">
        <v>34</v>
      </c>
    </row>
    <row r="869" spans="1:6" x14ac:dyDescent="0.2">
      <c r="A869" t="s">
        <v>143</v>
      </c>
      <c r="B869" t="s">
        <v>183</v>
      </c>
      <c r="C869">
        <v>1987</v>
      </c>
      <c r="D869">
        <v>2</v>
      </c>
      <c r="E869">
        <v>12</v>
      </c>
      <c r="F869">
        <v>44.89</v>
      </c>
    </row>
    <row r="870" spans="1:6" x14ac:dyDescent="0.2">
      <c r="A870" t="s">
        <v>143</v>
      </c>
      <c r="B870" t="s">
        <v>183</v>
      </c>
      <c r="C870">
        <v>1987</v>
      </c>
      <c r="D870">
        <v>2</v>
      </c>
      <c r="E870">
        <v>13</v>
      </c>
      <c r="F870">
        <v>30.25</v>
      </c>
    </row>
    <row r="871" spans="1:6" x14ac:dyDescent="0.2">
      <c r="A871" t="s">
        <v>143</v>
      </c>
      <c r="B871" t="s">
        <v>183</v>
      </c>
      <c r="C871">
        <v>1987</v>
      </c>
      <c r="D871">
        <v>2</v>
      </c>
      <c r="E871">
        <v>14</v>
      </c>
      <c r="F871">
        <v>44.89</v>
      </c>
    </row>
    <row r="872" spans="1:6" x14ac:dyDescent="0.2">
      <c r="A872" t="s">
        <v>143</v>
      </c>
      <c r="B872" t="s">
        <v>183</v>
      </c>
      <c r="C872">
        <v>1987</v>
      </c>
      <c r="D872">
        <v>3</v>
      </c>
      <c r="E872">
        <v>1</v>
      </c>
      <c r="F872">
        <v>35.450000000000003</v>
      </c>
    </row>
    <row r="873" spans="1:6" x14ac:dyDescent="0.2">
      <c r="A873" t="s">
        <v>143</v>
      </c>
      <c r="B873" t="s">
        <v>183</v>
      </c>
      <c r="C873">
        <v>1987</v>
      </c>
      <c r="D873">
        <v>3</v>
      </c>
      <c r="E873">
        <v>2</v>
      </c>
      <c r="F873">
        <v>30.98</v>
      </c>
    </row>
    <row r="874" spans="1:6" x14ac:dyDescent="0.2">
      <c r="A874" t="s">
        <v>143</v>
      </c>
      <c r="B874" t="s">
        <v>183</v>
      </c>
      <c r="C874">
        <v>1987</v>
      </c>
      <c r="D874">
        <v>3</v>
      </c>
      <c r="E874">
        <v>3</v>
      </c>
      <c r="F874">
        <v>42.47</v>
      </c>
    </row>
    <row r="875" spans="1:6" x14ac:dyDescent="0.2">
      <c r="A875" t="s">
        <v>143</v>
      </c>
      <c r="B875" t="s">
        <v>183</v>
      </c>
      <c r="C875">
        <v>1987</v>
      </c>
      <c r="D875">
        <v>3</v>
      </c>
      <c r="E875">
        <v>4</v>
      </c>
      <c r="F875">
        <v>46.83</v>
      </c>
    </row>
    <row r="876" spans="1:6" x14ac:dyDescent="0.2">
      <c r="A876" t="s">
        <v>143</v>
      </c>
      <c r="B876" t="s">
        <v>183</v>
      </c>
      <c r="C876">
        <v>1987</v>
      </c>
      <c r="D876">
        <v>3</v>
      </c>
      <c r="E876">
        <v>5</v>
      </c>
      <c r="F876">
        <v>42.11</v>
      </c>
    </row>
    <row r="877" spans="1:6" x14ac:dyDescent="0.2">
      <c r="A877" t="s">
        <v>143</v>
      </c>
      <c r="B877" t="s">
        <v>183</v>
      </c>
      <c r="C877">
        <v>1987</v>
      </c>
      <c r="D877">
        <v>3</v>
      </c>
      <c r="E877">
        <v>6</v>
      </c>
      <c r="F877">
        <v>44.04</v>
      </c>
    </row>
    <row r="878" spans="1:6" x14ac:dyDescent="0.2">
      <c r="A878" t="s">
        <v>143</v>
      </c>
      <c r="B878" t="s">
        <v>183</v>
      </c>
      <c r="C878">
        <v>1987</v>
      </c>
      <c r="D878">
        <v>3</v>
      </c>
      <c r="E878">
        <v>7</v>
      </c>
      <c r="F878">
        <v>43.56</v>
      </c>
    </row>
    <row r="879" spans="1:6" x14ac:dyDescent="0.2">
      <c r="A879" t="s">
        <v>143</v>
      </c>
      <c r="B879" t="s">
        <v>183</v>
      </c>
      <c r="C879">
        <v>1987</v>
      </c>
      <c r="D879">
        <v>3</v>
      </c>
      <c r="E879">
        <v>8</v>
      </c>
      <c r="F879">
        <v>43.8</v>
      </c>
    </row>
    <row r="880" spans="1:6" x14ac:dyDescent="0.2">
      <c r="A880" t="s">
        <v>143</v>
      </c>
      <c r="B880" t="s">
        <v>183</v>
      </c>
      <c r="C880">
        <v>1987</v>
      </c>
      <c r="D880">
        <v>3</v>
      </c>
      <c r="E880">
        <v>9</v>
      </c>
      <c r="F880">
        <v>30.01</v>
      </c>
    </row>
    <row r="881" spans="1:6" x14ac:dyDescent="0.2">
      <c r="A881" t="s">
        <v>143</v>
      </c>
      <c r="B881" t="s">
        <v>183</v>
      </c>
      <c r="C881">
        <v>1987</v>
      </c>
      <c r="D881">
        <v>3</v>
      </c>
      <c r="E881">
        <v>10</v>
      </c>
      <c r="F881">
        <v>43.8</v>
      </c>
    </row>
    <row r="882" spans="1:6" x14ac:dyDescent="0.2">
      <c r="A882" t="s">
        <v>143</v>
      </c>
      <c r="B882" t="s">
        <v>183</v>
      </c>
      <c r="C882">
        <v>1987</v>
      </c>
      <c r="D882">
        <v>3</v>
      </c>
      <c r="E882">
        <v>11</v>
      </c>
      <c r="F882">
        <v>35.57</v>
      </c>
    </row>
    <row r="883" spans="1:6" x14ac:dyDescent="0.2">
      <c r="A883" t="s">
        <v>143</v>
      </c>
      <c r="B883" t="s">
        <v>183</v>
      </c>
      <c r="C883">
        <v>1987</v>
      </c>
      <c r="D883">
        <v>3</v>
      </c>
      <c r="E883">
        <v>12</v>
      </c>
      <c r="F883">
        <v>43.44</v>
      </c>
    </row>
    <row r="884" spans="1:6" x14ac:dyDescent="0.2">
      <c r="A884" t="s">
        <v>143</v>
      </c>
      <c r="B884" t="s">
        <v>183</v>
      </c>
      <c r="C884">
        <v>1987</v>
      </c>
      <c r="D884">
        <v>3</v>
      </c>
      <c r="E884">
        <v>13</v>
      </c>
      <c r="F884">
        <v>39.200000000000003</v>
      </c>
    </row>
    <row r="885" spans="1:6" x14ac:dyDescent="0.2">
      <c r="A885" t="s">
        <v>143</v>
      </c>
      <c r="B885" t="s">
        <v>183</v>
      </c>
      <c r="C885">
        <v>1987</v>
      </c>
      <c r="D885">
        <v>3</v>
      </c>
      <c r="E885">
        <v>14</v>
      </c>
      <c r="F885">
        <v>42.23</v>
      </c>
    </row>
    <row r="886" spans="1:6" x14ac:dyDescent="0.2">
      <c r="A886" t="s">
        <v>143</v>
      </c>
      <c r="B886" t="s">
        <v>183</v>
      </c>
      <c r="C886">
        <v>1987</v>
      </c>
      <c r="D886">
        <v>4</v>
      </c>
      <c r="E886">
        <v>1</v>
      </c>
      <c r="F886">
        <v>29.89</v>
      </c>
    </row>
    <row r="887" spans="1:6" x14ac:dyDescent="0.2">
      <c r="A887" t="s">
        <v>143</v>
      </c>
      <c r="B887" t="s">
        <v>183</v>
      </c>
      <c r="C887">
        <v>1987</v>
      </c>
      <c r="D887">
        <v>4</v>
      </c>
      <c r="E887">
        <v>2</v>
      </c>
      <c r="F887">
        <v>29.28</v>
      </c>
    </row>
    <row r="888" spans="1:6" x14ac:dyDescent="0.2">
      <c r="A888" t="s">
        <v>143</v>
      </c>
      <c r="B888" t="s">
        <v>183</v>
      </c>
      <c r="C888">
        <v>1987</v>
      </c>
      <c r="D888">
        <v>4</v>
      </c>
      <c r="E888">
        <v>3</v>
      </c>
      <c r="F888">
        <v>40.049999999999997</v>
      </c>
    </row>
    <row r="889" spans="1:6" x14ac:dyDescent="0.2">
      <c r="A889" t="s">
        <v>143</v>
      </c>
      <c r="B889" t="s">
        <v>183</v>
      </c>
      <c r="C889">
        <v>1987</v>
      </c>
      <c r="D889">
        <v>4</v>
      </c>
      <c r="E889">
        <v>4</v>
      </c>
      <c r="F889">
        <v>40.659999999999997</v>
      </c>
    </row>
    <row r="890" spans="1:6" x14ac:dyDescent="0.2">
      <c r="A890" t="s">
        <v>143</v>
      </c>
      <c r="B890" t="s">
        <v>183</v>
      </c>
      <c r="C890">
        <v>1987</v>
      </c>
      <c r="D890">
        <v>4</v>
      </c>
      <c r="E890">
        <v>5</v>
      </c>
      <c r="F890">
        <v>42.11</v>
      </c>
    </row>
    <row r="891" spans="1:6" x14ac:dyDescent="0.2">
      <c r="A891" t="s">
        <v>143</v>
      </c>
      <c r="B891" t="s">
        <v>183</v>
      </c>
      <c r="C891">
        <v>1987</v>
      </c>
      <c r="D891">
        <v>4</v>
      </c>
      <c r="E891">
        <v>6</v>
      </c>
      <c r="F891">
        <v>40.9</v>
      </c>
    </row>
    <row r="892" spans="1:6" x14ac:dyDescent="0.2">
      <c r="A892" t="s">
        <v>143</v>
      </c>
      <c r="B892" t="s">
        <v>183</v>
      </c>
      <c r="C892">
        <v>1987</v>
      </c>
      <c r="D892">
        <v>4</v>
      </c>
      <c r="E892">
        <v>7</v>
      </c>
      <c r="F892">
        <v>39.57</v>
      </c>
    </row>
    <row r="893" spans="1:6" x14ac:dyDescent="0.2">
      <c r="A893" t="s">
        <v>143</v>
      </c>
      <c r="B893" t="s">
        <v>183</v>
      </c>
      <c r="C893">
        <v>1987</v>
      </c>
      <c r="D893">
        <v>4</v>
      </c>
      <c r="E893">
        <v>8</v>
      </c>
      <c r="F893">
        <v>27.95</v>
      </c>
    </row>
    <row r="894" spans="1:6" x14ac:dyDescent="0.2">
      <c r="A894" t="s">
        <v>143</v>
      </c>
      <c r="B894" t="s">
        <v>183</v>
      </c>
      <c r="C894">
        <v>1987</v>
      </c>
      <c r="D894">
        <v>4</v>
      </c>
      <c r="E894">
        <v>9</v>
      </c>
      <c r="F894">
        <v>41.14</v>
      </c>
    </row>
    <row r="895" spans="1:6" x14ac:dyDescent="0.2">
      <c r="A895" t="s">
        <v>143</v>
      </c>
      <c r="B895" t="s">
        <v>183</v>
      </c>
      <c r="C895">
        <v>1987</v>
      </c>
      <c r="D895">
        <v>4</v>
      </c>
      <c r="E895">
        <v>10</v>
      </c>
      <c r="F895">
        <v>43.32</v>
      </c>
    </row>
    <row r="896" spans="1:6" x14ac:dyDescent="0.2">
      <c r="A896" t="s">
        <v>143</v>
      </c>
      <c r="B896" t="s">
        <v>183</v>
      </c>
      <c r="C896">
        <v>1987</v>
      </c>
      <c r="D896">
        <v>4</v>
      </c>
      <c r="E896">
        <v>11</v>
      </c>
      <c r="F896">
        <v>42.95</v>
      </c>
    </row>
    <row r="897" spans="1:6" x14ac:dyDescent="0.2">
      <c r="A897" t="s">
        <v>143</v>
      </c>
      <c r="B897" t="s">
        <v>183</v>
      </c>
      <c r="C897">
        <v>1987</v>
      </c>
      <c r="D897">
        <v>4</v>
      </c>
      <c r="E897">
        <v>12</v>
      </c>
      <c r="F897">
        <v>41.26</v>
      </c>
    </row>
    <row r="898" spans="1:6" x14ac:dyDescent="0.2">
      <c r="A898" t="s">
        <v>143</v>
      </c>
      <c r="B898" t="s">
        <v>183</v>
      </c>
      <c r="C898">
        <v>1987</v>
      </c>
      <c r="D898">
        <v>4</v>
      </c>
      <c r="E898">
        <v>13</v>
      </c>
      <c r="F898">
        <v>27.47</v>
      </c>
    </row>
    <row r="899" spans="1:6" x14ac:dyDescent="0.2">
      <c r="A899" t="s">
        <v>143</v>
      </c>
      <c r="B899" t="s">
        <v>183</v>
      </c>
      <c r="C899">
        <v>1987</v>
      </c>
      <c r="D899">
        <v>4</v>
      </c>
      <c r="E899">
        <v>14</v>
      </c>
      <c r="F899">
        <v>44.04</v>
      </c>
    </row>
    <row r="900" spans="1:6" x14ac:dyDescent="0.2">
      <c r="A900" t="s">
        <v>143</v>
      </c>
      <c r="B900" t="s">
        <v>183</v>
      </c>
      <c r="C900">
        <v>1988</v>
      </c>
      <c r="D900">
        <v>1</v>
      </c>
      <c r="E900">
        <v>1</v>
      </c>
      <c r="F900">
        <v>25.89</v>
      </c>
    </row>
    <row r="901" spans="1:6" x14ac:dyDescent="0.2">
      <c r="A901" t="s">
        <v>143</v>
      </c>
      <c r="B901" t="s">
        <v>183</v>
      </c>
      <c r="C901">
        <v>1988</v>
      </c>
      <c r="D901">
        <v>1</v>
      </c>
      <c r="E901">
        <v>2</v>
      </c>
      <c r="F901">
        <v>24.93</v>
      </c>
    </row>
    <row r="902" spans="1:6" x14ac:dyDescent="0.2">
      <c r="A902" t="s">
        <v>143</v>
      </c>
      <c r="B902" t="s">
        <v>183</v>
      </c>
      <c r="C902">
        <v>1988</v>
      </c>
      <c r="D902">
        <v>1</v>
      </c>
      <c r="E902">
        <v>3</v>
      </c>
      <c r="F902">
        <v>38.840000000000003</v>
      </c>
    </row>
    <row r="903" spans="1:6" x14ac:dyDescent="0.2">
      <c r="A903" t="s">
        <v>143</v>
      </c>
      <c r="B903" t="s">
        <v>183</v>
      </c>
      <c r="C903">
        <v>1988</v>
      </c>
      <c r="D903">
        <v>1</v>
      </c>
      <c r="E903">
        <v>4</v>
      </c>
      <c r="F903">
        <v>36.9</v>
      </c>
    </row>
    <row r="904" spans="1:6" x14ac:dyDescent="0.2">
      <c r="A904" t="s">
        <v>143</v>
      </c>
      <c r="B904" t="s">
        <v>183</v>
      </c>
      <c r="C904">
        <v>1988</v>
      </c>
      <c r="D904">
        <v>1</v>
      </c>
      <c r="E904">
        <v>5</v>
      </c>
      <c r="F904">
        <v>57.11</v>
      </c>
    </row>
    <row r="905" spans="1:6" x14ac:dyDescent="0.2">
      <c r="A905" t="s">
        <v>143</v>
      </c>
      <c r="B905" t="s">
        <v>183</v>
      </c>
      <c r="C905">
        <v>1988</v>
      </c>
      <c r="D905">
        <v>1</v>
      </c>
      <c r="E905">
        <v>6</v>
      </c>
      <c r="F905">
        <v>57.47</v>
      </c>
    </row>
    <row r="906" spans="1:6" x14ac:dyDescent="0.2">
      <c r="A906" t="s">
        <v>143</v>
      </c>
      <c r="B906" t="s">
        <v>183</v>
      </c>
      <c r="C906">
        <v>1988</v>
      </c>
      <c r="D906">
        <v>1</v>
      </c>
      <c r="E906">
        <v>7</v>
      </c>
      <c r="F906">
        <v>69.209999999999994</v>
      </c>
    </row>
    <row r="907" spans="1:6" x14ac:dyDescent="0.2">
      <c r="A907" t="s">
        <v>143</v>
      </c>
      <c r="B907" t="s">
        <v>183</v>
      </c>
      <c r="C907">
        <v>1988</v>
      </c>
      <c r="D907">
        <v>1</v>
      </c>
      <c r="E907">
        <v>8</v>
      </c>
      <c r="F907">
        <v>60.86</v>
      </c>
    </row>
    <row r="908" spans="1:6" x14ac:dyDescent="0.2">
      <c r="A908" t="s">
        <v>143</v>
      </c>
      <c r="B908" t="s">
        <v>183</v>
      </c>
      <c r="C908">
        <v>1988</v>
      </c>
      <c r="D908">
        <v>1</v>
      </c>
      <c r="E908">
        <v>9</v>
      </c>
      <c r="F908">
        <v>62.68</v>
      </c>
    </row>
    <row r="909" spans="1:6" x14ac:dyDescent="0.2">
      <c r="A909" t="s">
        <v>143</v>
      </c>
      <c r="B909" t="s">
        <v>183</v>
      </c>
      <c r="C909">
        <v>1988</v>
      </c>
      <c r="D909">
        <v>1</v>
      </c>
      <c r="E909">
        <v>10</v>
      </c>
      <c r="F909">
        <v>59.29</v>
      </c>
    </row>
    <row r="910" spans="1:6" x14ac:dyDescent="0.2">
      <c r="A910" t="s">
        <v>143</v>
      </c>
      <c r="B910" t="s">
        <v>183</v>
      </c>
      <c r="C910">
        <v>1988</v>
      </c>
      <c r="D910">
        <v>1</v>
      </c>
      <c r="E910">
        <v>11</v>
      </c>
      <c r="F910">
        <v>65.22</v>
      </c>
    </row>
    <row r="911" spans="1:6" x14ac:dyDescent="0.2">
      <c r="A911" t="s">
        <v>143</v>
      </c>
      <c r="B911" t="s">
        <v>183</v>
      </c>
      <c r="C911">
        <v>1988</v>
      </c>
      <c r="D911">
        <v>1</v>
      </c>
      <c r="E911">
        <v>12</v>
      </c>
      <c r="F911">
        <v>65.94</v>
      </c>
    </row>
    <row r="912" spans="1:6" x14ac:dyDescent="0.2">
      <c r="A912" t="s">
        <v>143</v>
      </c>
      <c r="B912" t="s">
        <v>183</v>
      </c>
      <c r="C912">
        <v>1988</v>
      </c>
      <c r="D912">
        <v>1</v>
      </c>
      <c r="E912">
        <v>13</v>
      </c>
      <c r="F912">
        <v>71.39</v>
      </c>
    </row>
    <row r="913" spans="1:6" x14ac:dyDescent="0.2">
      <c r="A913" t="s">
        <v>143</v>
      </c>
      <c r="B913" t="s">
        <v>183</v>
      </c>
      <c r="C913">
        <v>1988</v>
      </c>
      <c r="D913">
        <v>1</v>
      </c>
      <c r="E913">
        <v>14</v>
      </c>
      <c r="F913">
        <v>63.4</v>
      </c>
    </row>
    <row r="914" spans="1:6" x14ac:dyDescent="0.2">
      <c r="A914" t="s">
        <v>143</v>
      </c>
      <c r="B914" t="s">
        <v>183</v>
      </c>
      <c r="C914">
        <v>1988</v>
      </c>
      <c r="D914">
        <v>2</v>
      </c>
      <c r="E914">
        <v>1</v>
      </c>
      <c r="F914">
        <v>24.08</v>
      </c>
    </row>
    <row r="915" spans="1:6" x14ac:dyDescent="0.2">
      <c r="A915" t="s">
        <v>143</v>
      </c>
      <c r="B915" t="s">
        <v>183</v>
      </c>
      <c r="C915">
        <v>1988</v>
      </c>
      <c r="D915">
        <v>2</v>
      </c>
      <c r="E915">
        <v>2</v>
      </c>
      <c r="F915">
        <v>26.01</v>
      </c>
    </row>
    <row r="916" spans="1:6" x14ac:dyDescent="0.2">
      <c r="A916" t="s">
        <v>143</v>
      </c>
      <c r="B916" t="s">
        <v>183</v>
      </c>
      <c r="C916">
        <v>1988</v>
      </c>
      <c r="D916">
        <v>2</v>
      </c>
      <c r="E916">
        <v>3</v>
      </c>
      <c r="F916">
        <v>33.76</v>
      </c>
    </row>
    <row r="917" spans="1:6" x14ac:dyDescent="0.2">
      <c r="A917" t="s">
        <v>143</v>
      </c>
      <c r="B917" t="s">
        <v>183</v>
      </c>
      <c r="C917">
        <v>1988</v>
      </c>
      <c r="D917">
        <v>2</v>
      </c>
      <c r="E917">
        <v>4</v>
      </c>
      <c r="F917">
        <v>44.29</v>
      </c>
    </row>
    <row r="918" spans="1:6" x14ac:dyDescent="0.2">
      <c r="A918" t="s">
        <v>143</v>
      </c>
      <c r="B918" t="s">
        <v>183</v>
      </c>
      <c r="C918">
        <v>1988</v>
      </c>
      <c r="D918">
        <v>2</v>
      </c>
      <c r="E918">
        <v>5</v>
      </c>
      <c r="F918">
        <v>47.43</v>
      </c>
    </row>
    <row r="919" spans="1:6" x14ac:dyDescent="0.2">
      <c r="A919" t="s">
        <v>143</v>
      </c>
      <c r="B919" t="s">
        <v>183</v>
      </c>
      <c r="C919">
        <v>1988</v>
      </c>
      <c r="D919">
        <v>2</v>
      </c>
      <c r="E919">
        <v>6</v>
      </c>
      <c r="F919">
        <v>70.180000000000007</v>
      </c>
    </row>
    <row r="920" spans="1:6" x14ac:dyDescent="0.2">
      <c r="A920" t="s">
        <v>143</v>
      </c>
      <c r="B920" t="s">
        <v>183</v>
      </c>
      <c r="C920">
        <v>1988</v>
      </c>
      <c r="D920">
        <v>2</v>
      </c>
      <c r="E920">
        <v>7</v>
      </c>
      <c r="F920">
        <v>60.98</v>
      </c>
    </row>
    <row r="921" spans="1:6" x14ac:dyDescent="0.2">
      <c r="A921" t="s">
        <v>143</v>
      </c>
      <c r="B921" t="s">
        <v>183</v>
      </c>
      <c r="C921">
        <v>1988</v>
      </c>
      <c r="D921">
        <v>2</v>
      </c>
      <c r="E921">
        <v>8</v>
      </c>
      <c r="F921">
        <v>62.92</v>
      </c>
    </row>
    <row r="922" spans="1:6" x14ac:dyDescent="0.2">
      <c r="A922" t="s">
        <v>143</v>
      </c>
      <c r="B922" t="s">
        <v>183</v>
      </c>
      <c r="C922">
        <v>1988</v>
      </c>
      <c r="D922">
        <v>2</v>
      </c>
      <c r="E922">
        <v>9</v>
      </c>
      <c r="F922">
        <v>65.34</v>
      </c>
    </row>
    <row r="923" spans="1:6" x14ac:dyDescent="0.2">
      <c r="A923" t="s">
        <v>143</v>
      </c>
      <c r="B923" t="s">
        <v>183</v>
      </c>
      <c r="C923">
        <v>1988</v>
      </c>
      <c r="D923">
        <v>2</v>
      </c>
      <c r="E923">
        <v>10</v>
      </c>
      <c r="F923">
        <v>56.75</v>
      </c>
    </row>
    <row r="924" spans="1:6" x14ac:dyDescent="0.2">
      <c r="A924" t="s">
        <v>143</v>
      </c>
      <c r="B924" t="s">
        <v>183</v>
      </c>
      <c r="C924">
        <v>1988</v>
      </c>
      <c r="D924">
        <v>2</v>
      </c>
      <c r="E924">
        <v>11</v>
      </c>
      <c r="F924">
        <v>57.11</v>
      </c>
    </row>
    <row r="925" spans="1:6" x14ac:dyDescent="0.2">
      <c r="A925" t="s">
        <v>143</v>
      </c>
      <c r="B925" t="s">
        <v>183</v>
      </c>
      <c r="C925">
        <v>1988</v>
      </c>
      <c r="D925">
        <v>2</v>
      </c>
      <c r="E925">
        <v>12</v>
      </c>
      <c r="F925">
        <v>70.66</v>
      </c>
    </row>
    <row r="926" spans="1:6" x14ac:dyDescent="0.2">
      <c r="A926" t="s">
        <v>143</v>
      </c>
      <c r="B926" t="s">
        <v>183</v>
      </c>
      <c r="C926">
        <v>1988</v>
      </c>
      <c r="D926">
        <v>2</v>
      </c>
      <c r="E926">
        <v>13</v>
      </c>
      <c r="F926">
        <v>68.489999999999995</v>
      </c>
    </row>
    <row r="927" spans="1:6" x14ac:dyDescent="0.2">
      <c r="A927" t="s">
        <v>143</v>
      </c>
      <c r="B927" t="s">
        <v>183</v>
      </c>
      <c r="C927">
        <v>1988</v>
      </c>
      <c r="D927">
        <v>2</v>
      </c>
      <c r="E927">
        <v>14</v>
      </c>
      <c r="F927">
        <v>69.819999999999993</v>
      </c>
    </row>
    <row r="928" spans="1:6" x14ac:dyDescent="0.2">
      <c r="A928" t="s">
        <v>143</v>
      </c>
      <c r="B928" t="s">
        <v>183</v>
      </c>
      <c r="C928">
        <v>1988</v>
      </c>
      <c r="D928">
        <v>3</v>
      </c>
      <c r="E928">
        <v>1</v>
      </c>
      <c r="F928">
        <v>29.64</v>
      </c>
    </row>
    <row r="929" spans="1:6" x14ac:dyDescent="0.2">
      <c r="A929" t="s">
        <v>143</v>
      </c>
      <c r="B929" t="s">
        <v>183</v>
      </c>
      <c r="C929">
        <v>1988</v>
      </c>
      <c r="D929">
        <v>3</v>
      </c>
      <c r="E929">
        <v>2</v>
      </c>
      <c r="F929">
        <v>27.1</v>
      </c>
    </row>
    <row r="930" spans="1:6" x14ac:dyDescent="0.2">
      <c r="A930" t="s">
        <v>143</v>
      </c>
      <c r="B930" t="s">
        <v>183</v>
      </c>
      <c r="C930">
        <v>1988</v>
      </c>
      <c r="D930">
        <v>3</v>
      </c>
      <c r="E930">
        <v>3</v>
      </c>
      <c r="F930">
        <v>45.37</v>
      </c>
    </row>
    <row r="931" spans="1:6" x14ac:dyDescent="0.2">
      <c r="A931" t="s">
        <v>143</v>
      </c>
      <c r="B931" t="s">
        <v>183</v>
      </c>
      <c r="C931">
        <v>1988</v>
      </c>
      <c r="D931">
        <v>3</v>
      </c>
      <c r="E931">
        <v>4</v>
      </c>
      <c r="F931">
        <v>65.7</v>
      </c>
    </row>
    <row r="932" spans="1:6" x14ac:dyDescent="0.2">
      <c r="A932" t="s">
        <v>143</v>
      </c>
      <c r="B932" t="s">
        <v>183</v>
      </c>
      <c r="C932">
        <v>1988</v>
      </c>
      <c r="D932">
        <v>3</v>
      </c>
      <c r="E932">
        <v>5</v>
      </c>
      <c r="F932">
        <v>61.23</v>
      </c>
    </row>
    <row r="933" spans="1:6" x14ac:dyDescent="0.2">
      <c r="A933" t="s">
        <v>143</v>
      </c>
      <c r="B933" t="s">
        <v>183</v>
      </c>
      <c r="C933">
        <v>1988</v>
      </c>
      <c r="D933">
        <v>3</v>
      </c>
      <c r="E933">
        <v>6</v>
      </c>
      <c r="F933">
        <v>67.760000000000005</v>
      </c>
    </row>
    <row r="934" spans="1:6" x14ac:dyDescent="0.2">
      <c r="A934" t="s">
        <v>143</v>
      </c>
      <c r="B934" t="s">
        <v>183</v>
      </c>
      <c r="C934">
        <v>1988</v>
      </c>
      <c r="D934">
        <v>3</v>
      </c>
      <c r="E934">
        <v>7</v>
      </c>
      <c r="F934">
        <v>60.38</v>
      </c>
    </row>
    <row r="935" spans="1:6" x14ac:dyDescent="0.2">
      <c r="A935" t="s">
        <v>143</v>
      </c>
      <c r="B935" t="s">
        <v>183</v>
      </c>
      <c r="C935">
        <v>1988</v>
      </c>
      <c r="D935">
        <v>3</v>
      </c>
      <c r="E935">
        <v>8</v>
      </c>
      <c r="F935">
        <v>66.430000000000007</v>
      </c>
    </row>
    <row r="936" spans="1:6" x14ac:dyDescent="0.2">
      <c r="A936" t="s">
        <v>143</v>
      </c>
      <c r="B936" t="s">
        <v>183</v>
      </c>
      <c r="C936">
        <v>1988</v>
      </c>
      <c r="D936">
        <v>3</v>
      </c>
      <c r="E936">
        <v>9</v>
      </c>
      <c r="F936">
        <v>50.34</v>
      </c>
    </row>
    <row r="937" spans="1:6" x14ac:dyDescent="0.2">
      <c r="A937" t="s">
        <v>143</v>
      </c>
      <c r="B937" t="s">
        <v>183</v>
      </c>
      <c r="C937">
        <v>1988</v>
      </c>
      <c r="D937">
        <v>3</v>
      </c>
      <c r="E937">
        <v>10</v>
      </c>
      <c r="F937">
        <v>65.58</v>
      </c>
    </row>
    <row r="938" spans="1:6" x14ac:dyDescent="0.2">
      <c r="A938" t="s">
        <v>143</v>
      </c>
      <c r="B938" t="s">
        <v>183</v>
      </c>
      <c r="C938">
        <v>1988</v>
      </c>
      <c r="D938">
        <v>3</v>
      </c>
      <c r="E938">
        <v>11</v>
      </c>
      <c r="F938">
        <v>67.03</v>
      </c>
    </row>
    <row r="939" spans="1:6" x14ac:dyDescent="0.2">
      <c r="A939" t="s">
        <v>143</v>
      </c>
      <c r="B939" t="s">
        <v>183</v>
      </c>
      <c r="C939">
        <v>1988</v>
      </c>
      <c r="D939">
        <v>3</v>
      </c>
      <c r="E939">
        <v>12</v>
      </c>
      <c r="F939">
        <v>56.26</v>
      </c>
    </row>
    <row r="940" spans="1:6" x14ac:dyDescent="0.2">
      <c r="A940" t="s">
        <v>143</v>
      </c>
      <c r="B940" t="s">
        <v>183</v>
      </c>
      <c r="C940">
        <v>1988</v>
      </c>
      <c r="D940">
        <v>3</v>
      </c>
      <c r="E940">
        <v>13</v>
      </c>
      <c r="F940">
        <v>67.52</v>
      </c>
    </row>
    <row r="941" spans="1:6" x14ac:dyDescent="0.2">
      <c r="A941" t="s">
        <v>143</v>
      </c>
      <c r="B941" t="s">
        <v>183</v>
      </c>
      <c r="C941">
        <v>1988</v>
      </c>
      <c r="D941">
        <v>3</v>
      </c>
      <c r="E941">
        <v>14</v>
      </c>
      <c r="F941">
        <v>54.81</v>
      </c>
    </row>
    <row r="942" spans="1:6" x14ac:dyDescent="0.2">
      <c r="A942" t="s">
        <v>143</v>
      </c>
      <c r="B942" t="s">
        <v>183</v>
      </c>
      <c r="C942">
        <v>1988</v>
      </c>
      <c r="D942">
        <v>4</v>
      </c>
      <c r="E942">
        <v>1</v>
      </c>
      <c r="F942">
        <v>32.31</v>
      </c>
    </row>
    <row r="943" spans="1:6" x14ac:dyDescent="0.2">
      <c r="A943" t="s">
        <v>143</v>
      </c>
      <c r="B943" t="s">
        <v>183</v>
      </c>
      <c r="C943">
        <v>1988</v>
      </c>
      <c r="D943">
        <v>4</v>
      </c>
      <c r="E943">
        <v>2</v>
      </c>
      <c r="F943">
        <v>30.25</v>
      </c>
    </row>
    <row r="944" spans="1:6" x14ac:dyDescent="0.2">
      <c r="A944" t="s">
        <v>143</v>
      </c>
      <c r="B944" t="s">
        <v>183</v>
      </c>
      <c r="C944">
        <v>1988</v>
      </c>
      <c r="D944">
        <v>4</v>
      </c>
      <c r="E944">
        <v>3</v>
      </c>
      <c r="F944">
        <v>45.86</v>
      </c>
    </row>
    <row r="945" spans="1:6" x14ac:dyDescent="0.2">
      <c r="A945" t="s">
        <v>143</v>
      </c>
      <c r="B945" t="s">
        <v>183</v>
      </c>
      <c r="C945">
        <v>1988</v>
      </c>
      <c r="D945">
        <v>4</v>
      </c>
      <c r="E945">
        <v>4</v>
      </c>
      <c r="F945">
        <v>45.01</v>
      </c>
    </row>
    <row r="946" spans="1:6" x14ac:dyDescent="0.2">
      <c r="A946" t="s">
        <v>143</v>
      </c>
      <c r="B946" t="s">
        <v>183</v>
      </c>
      <c r="C946">
        <v>1988</v>
      </c>
      <c r="D946">
        <v>4</v>
      </c>
      <c r="E946">
        <v>5</v>
      </c>
      <c r="F946">
        <v>63.4</v>
      </c>
    </row>
    <row r="947" spans="1:6" x14ac:dyDescent="0.2">
      <c r="A947" t="s">
        <v>143</v>
      </c>
      <c r="B947" t="s">
        <v>183</v>
      </c>
      <c r="C947">
        <v>1988</v>
      </c>
      <c r="D947">
        <v>4</v>
      </c>
      <c r="E947">
        <v>6</v>
      </c>
      <c r="F947">
        <v>64.86</v>
      </c>
    </row>
    <row r="948" spans="1:6" x14ac:dyDescent="0.2">
      <c r="A948" t="s">
        <v>143</v>
      </c>
      <c r="B948" t="s">
        <v>183</v>
      </c>
      <c r="C948">
        <v>1988</v>
      </c>
      <c r="D948">
        <v>4</v>
      </c>
      <c r="E948">
        <v>7</v>
      </c>
      <c r="F948">
        <v>62.07</v>
      </c>
    </row>
    <row r="949" spans="1:6" x14ac:dyDescent="0.2">
      <c r="A949" t="s">
        <v>143</v>
      </c>
      <c r="B949" t="s">
        <v>183</v>
      </c>
      <c r="C949">
        <v>1988</v>
      </c>
      <c r="D949">
        <v>4</v>
      </c>
      <c r="E949">
        <v>8</v>
      </c>
      <c r="F949">
        <v>61.47</v>
      </c>
    </row>
    <row r="950" spans="1:6" x14ac:dyDescent="0.2">
      <c r="A950" t="s">
        <v>143</v>
      </c>
      <c r="B950" t="s">
        <v>183</v>
      </c>
      <c r="C950">
        <v>1988</v>
      </c>
      <c r="D950">
        <v>4</v>
      </c>
      <c r="E950">
        <v>9</v>
      </c>
      <c r="F950">
        <v>63.28</v>
      </c>
    </row>
    <row r="951" spans="1:6" x14ac:dyDescent="0.2">
      <c r="A951" t="s">
        <v>143</v>
      </c>
      <c r="B951" t="s">
        <v>183</v>
      </c>
      <c r="C951">
        <v>1988</v>
      </c>
      <c r="D951">
        <v>4</v>
      </c>
      <c r="E951">
        <v>10</v>
      </c>
      <c r="F951">
        <v>55.78</v>
      </c>
    </row>
    <row r="952" spans="1:6" x14ac:dyDescent="0.2">
      <c r="A952" t="s">
        <v>143</v>
      </c>
      <c r="B952" t="s">
        <v>183</v>
      </c>
      <c r="C952">
        <v>1988</v>
      </c>
      <c r="D952">
        <v>4</v>
      </c>
      <c r="E952">
        <v>11</v>
      </c>
      <c r="F952">
        <v>54.69</v>
      </c>
    </row>
    <row r="953" spans="1:6" x14ac:dyDescent="0.2">
      <c r="A953" t="s">
        <v>143</v>
      </c>
      <c r="B953" t="s">
        <v>183</v>
      </c>
      <c r="C953">
        <v>1988</v>
      </c>
      <c r="D953">
        <v>4</v>
      </c>
      <c r="E953">
        <v>12</v>
      </c>
      <c r="F953">
        <v>58.93</v>
      </c>
    </row>
    <row r="954" spans="1:6" x14ac:dyDescent="0.2">
      <c r="A954" t="s">
        <v>143</v>
      </c>
      <c r="B954" t="s">
        <v>183</v>
      </c>
      <c r="C954">
        <v>1988</v>
      </c>
      <c r="D954">
        <v>4</v>
      </c>
      <c r="E954">
        <v>13</v>
      </c>
      <c r="F954">
        <v>64.61</v>
      </c>
    </row>
    <row r="955" spans="1:6" x14ac:dyDescent="0.2">
      <c r="A955" t="s">
        <v>143</v>
      </c>
      <c r="B955" t="s">
        <v>183</v>
      </c>
      <c r="C955">
        <v>1988</v>
      </c>
      <c r="D955">
        <v>4</v>
      </c>
      <c r="E955">
        <v>14</v>
      </c>
      <c r="F955">
        <v>68</v>
      </c>
    </row>
    <row r="956" spans="1:6" x14ac:dyDescent="0.2">
      <c r="A956" t="s">
        <v>143</v>
      </c>
      <c r="B956" t="s">
        <v>183</v>
      </c>
      <c r="C956">
        <v>1989</v>
      </c>
      <c r="D956">
        <v>1</v>
      </c>
      <c r="E956">
        <v>1</v>
      </c>
      <c r="F956">
        <v>14.28</v>
      </c>
    </row>
    <row r="957" spans="1:6" x14ac:dyDescent="0.2">
      <c r="A957" t="s">
        <v>143</v>
      </c>
      <c r="B957" t="s">
        <v>183</v>
      </c>
      <c r="C957">
        <v>1989</v>
      </c>
      <c r="D957">
        <v>1</v>
      </c>
      <c r="E957">
        <v>2</v>
      </c>
      <c r="F957">
        <v>20.329999999999998</v>
      </c>
    </row>
    <row r="958" spans="1:6" x14ac:dyDescent="0.2">
      <c r="A958" t="s">
        <v>143</v>
      </c>
      <c r="B958" t="s">
        <v>183</v>
      </c>
      <c r="C958">
        <v>1989</v>
      </c>
      <c r="D958">
        <v>1</v>
      </c>
      <c r="E958">
        <v>3</v>
      </c>
      <c r="F958">
        <v>28.92</v>
      </c>
    </row>
    <row r="959" spans="1:6" x14ac:dyDescent="0.2">
      <c r="A959" t="s">
        <v>143</v>
      </c>
      <c r="B959" t="s">
        <v>183</v>
      </c>
      <c r="C959">
        <v>1989</v>
      </c>
      <c r="D959">
        <v>1</v>
      </c>
      <c r="E959">
        <v>4</v>
      </c>
      <c r="F959">
        <v>34.85</v>
      </c>
    </row>
    <row r="960" spans="1:6" x14ac:dyDescent="0.2">
      <c r="A960" t="s">
        <v>143</v>
      </c>
      <c r="B960" t="s">
        <v>183</v>
      </c>
      <c r="C960">
        <v>1989</v>
      </c>
      <c r="D960">
        <v>1</v>
      </c>
      <c r="E960">
        <v>5</v>
      </c>
      <c r="F960">
        <v>39.32</v>
      </c>
    </row>
    <row r="961" spans="1:6" x14ac:dyDescent="0.2">
      <c r="A961" t="s">
        <v>143</v>
      </c>
      <c r="B961" t="s">
        <v>183</v>
      </c>
      <c r="C961">
        <v>1989</v>
      </c>
      <c r="D961">
        <v>1</v>
      </c>
      <c r="E961">
        <v>6</v>
      </c>
      <c r="F961">
        <v>41.62</v>
      </c>
    </row>
    <row r="962" spans="1:6" x14ac:dyDescent="0.2">
      <c r="A962" t="s">
        <v>143</v>
      </c>
      <c r="B962" t="s">
        <v>183</v>
      </c>
      <c r="C962">
        <v>1989</v>
      </c>
      <c r="D962">
        <v>1</v>
      </c>
      <c r="E962">
        <v>7</v>
      </c>
      <c r="F962">
        <v>40.049999999999997</v>
      </c>
    </row>
    <row r="963" spans="1:6" x14ac:dyDescent="0.2">
      <c r="A963" t="s">
        <v>143</v>
      </c>
      <c r="B963" t="s">
        <v>183</v>
      </c>
      <c r="C963">
        <v>1989</v>
      </c>
      <c r="D963">
        <v>1</v>
      </c>
      <c r="E963">
        <v>8</v>
      </c>
      <c r="F963">
        <v>44.89</v>
      </c>
    </row>
    <row r="964" spans="1:6" x14ac:dyDescent="0.2">
      <c r="A964" t="s">
        <v>143</v>
      </c>
      <c r="B964" t="s">
        <v>183</v>
      </c>
      <c r="C964">
        <v>1989</v>
      </c>
      <c r="D964">
        <v>1</v>
      </c>
      <c r="E964">
        <v>9</v>
      </c>
      <c r="F964">
        <v>41.87</v>
      </c>
    </row>
    <row r="965" spans="1:6" x14ac:dyDescent="0.2">
      <c r="A965" t="s">
        <v>143</v>
      </c>
      <c r="B965" t="s">
        <v>183</v>
      </c>
      <c r="C965">
        <v>1989</v>
      </c>
      <c r="D965">
        <v>1</v>
      </c>
      <c r="E965">
        <v>10</v>
      </c>
      <c r="F965">
        <v>37.630000000000003</v>
      </c>
    </row>
    <row r="966" spans="1:6" x14ac:dyDescent="0.2">
      <c r="A966" t="s">
        <v>143</v>
      </c>
      <c r="B966" t="s">
        <v>183</v>
      </c>
      <c r="C966">
        <v>1989</v>
      </c>
      <c r="D966">
        <v>1</v>
      </c>
      <c r="E966">
        <v>11</v>
      </c>
      <c r="F966">
        <v>39.450000000000003</v>
      </c>
    </row>
    <row r="967" spans="1:6" x14ac:dyDescent="0.2">
      <c r="A967" t="s">
        <v>143</v>
      </c>
      <c r="B967" t="s">
        <v>183</v>
      </c>
      <c r="C967">
        <v>1989</v>
      </c>
      <c r="D967">
        <v>1</v>
      </c>
      <c r="E967">
        <v>12</v>
      </c>
      <c r="F967">
        <v>37.51</v>
      </c>
    </row>
    <row r="968" spans="1:6" x14ac:dyDescent="0.2">
      <c r="A968" t="s">
        <v>143</v>
      </c>
      <c r="B968" t="s">
        <v>183</v>
      </c>
      <c r="C968">
        <v>1989</v>
      </c>
      <c r="D968">
        <v>1</v>
      </c>
      <c r="E968">
        <v>13</v>
      </c>
      <c r="F968">
        <v>36.06</v>
      </c>
    </row>
    <row r="969" spans="1:6" x14ac:dyDescent="0.2">
      <c r="A969" t="s">
        <v>143</v>
      </c>
      <c r="B969" t="s">
        <v>183</v>
      </c>
      <c r="C969">
        <v>1989</v>
      </c>
      <c r="D969">
        <v>1</v>
      </c>
      <c r="E969">
        <v>14</v>
      </c>
      <c r="F969">
        <v>42.83</v>
      </c>
    </row>
    <row r="970" spans="1:6" x14ac:dyDescent="0.2">
      <c r="A970" t="s">
        <v>143</v>
      </c>
      <c r="B970" t="s">
        <v>183</v>
      </c>
      <c r="C970">
        <v>1989</v>
      </c>
      <c r="D970">
        <v>2</v>
      </c>
      <c r="E970">
        <v>1</v>
      </c>
      <c r="F970">
        <v>15.37</v>
      </c>
    </row>
    <row r="971" spans="1:6" x14ac:dyDescent="0.2">
      <c r="A971" t="s">
        <v>143</v>
      </c>
      <c r="B971" t="s">
        <v>183</v>
      </c>
      <c r="C971">
        <v>1989</v>
      </c>
      <c r="D971">
        <v>2</v>
      </c>
      <c r="E971">
        <v>2</v>
      </c>
      <c r="F971">
        <v>15.85</v>
      </c>
    </row>
    <row r="972" spans="1:6" x14ac:dyDescent="0.2">
      <c r="A972" t="s">
        <v>143</v>
      </c>
      <c r="B972" t="s">
        <v>183</v>
      </c>
      <c r="C972">
        <v>1989</v>
      </c>
      <c r="D972">
        <v>2</v>
      </c>
      <c r="E972">
        <v>3</v>
      </c>
      <c r="F972">
        <v>30.98</v>
      </c>
    </row>
    <row r="973" spans="1:6" x14ac:dyDescent="0.2">
      <c r="A973" t="s">
        <v>143</v>
      </c>
      <c r="B973" t="s">
        <v>183</v>
      </c>
      <c r="C973">
        <v>1989</v>
      </c>
      <c r="D973">
        <v>2</v>
      </c>
      <c r="E973">
        <v>4</v>
      </c>
      <c r="F973">
        <v>37.99</v>
      </c>
    </row>
    <row r="974" spans="1:6" x14ac:dyDescent="0.2">
      <c r="A974" t="s">
        <v>143</v>
      </c>
      <c r="B974" t="s">
        <v>183</v>
      </c>
      <c r="C974">
        <v>1989</v>
      </c>
      <c r="D974">
        <v>2</v>
      </c>
      <c r="E974">
        <v>5</v>
      </c>
      <c r="F974">
        <v>38.72</v>
      </c>
    </row>
    <row r="975" spans="1:6" x14ac:dyDescent="0.2">
      <c r="A975" t="s">
        <v>143</v>
      </c>
      <c r="B975" t="s">
        <v>183</v>
      </c>
      <c r="C975">
        <v>1989</v>
      </c>
      <c r="D975">
        <v>2</v>
      </c>
      <c r="E975">
        <v>6</v>
      </c>
      <c r="F975">
        <v>47.55</v>
      </c>
    </row>
    <row r="976" spans="1:6" x14ac:dyDescent="0.2">
      <c r="A976" t="s">
        <v>143</v>
      </c>
      <c r="B976" t="s">
        <v>183</v>
      </c>
      <c r="C976">
        <v>1989</v>
      </c>
      <c r="D976">
        <v>2</v>
      </c>
      <c r="E976">
        <v>7</v>
      </c>
      <c r="F976">
        <v>45.62</v>
      </c>
    </row>
    <row r="977" spans="1:6" x14ac:dyDescent="0.2">
      <c r="A977" t="s">
        <v>143</v>
      </c>
      <c r="B977" t="s">
        <v>183</v>
      </c>
      <c r="C977">
        <v>1989</v>
      </c>
      <c r="D977">
        <v>2</v>
      </c>
      <c r="E977">
        <v>8</v>
      </c>
      <c r="F977">
        <v>37.630000000000003</v>
      </c>
    </row>
    <row r="978" spans="1:6" x14ac:dyDescent="0.2">
      <c r="A978" t="s">
        <v>143</v>
      </c>
      <c r="B978" t="s">
        <v>183</v>
      </c>
      <c r="C978">
        <v>1989</v>
      </c>
      <c r="D978">
        <v>2</v>
      </c>
      <c r="E978">
        <v>9</v>
      </c>
      <c r="F978">
        <v>44.41</v>
      </c>
    </row>
    <row r="979" spans="1:6" x14ac:dyDescent="0.2">
      <c r="A979" t="s">
        <v>143</v>
      </c>
      <c r="B979" t="s">
        <v>183</v>
      </c>
      <c r="C979">
        <v>1989</v>
      </c>
      <c r="D979">
        <v>2</v>
      </c>
      <c r="E979">
        <v>10</v>
      </c>
      <c r="F979">
        <v>43.2</v>
      </c>
    </row>
    <row r="980" spans="1:6" x14ac:dyDescent="0.2">
      <c r="A980" t="s">
        <v>143</v>
      </c>
      <c r="B980" t="s">
        <v>183</v>
      </c>
      <c r="C980">
        <v>1989</v>
      </c>
      <c r="D980">
        <v>2</v>
      </c>
      <c r="E980">
        <v>11</v>
      </c>
      <c r="F980">
        <v>32.19</v>
      </c>
    </row>
    <row r="981" spans="1:6" x14ac:dyDescent="0.2">
      <c r="A981" t="s">
        <v>143</v>
      </c>
      <c r="B981" t="s">
        <v>183</v>
      </c>
      <c r="C981">
        <v>1989</v>
      </c>
      <c r="D981">
        <v>2</v>
      </c>
      <c r="E981">
        <v>12</v>
      </c>
      <c r="F981">
        <v>41.87</v>
      </c>
    </row>
    <row r="982" spans="1:6" x14ac:dyDescent="0.2">
      <c r="A982" t="s">
        <v>143</v>
      </c>
      <c r="B982" t="s">
        <v>183</v>
      </c>
      <c r="C982">
        <v>1989</v>
      </c>
      <c r="D982">
        <v>2</v>
      </c>
      <c r="E982">
        <v>13</v>
      </c>
      <c r="F982">
        <v>42.35</v>
      </c>
    </row>
    <row r="983" spans="1:6" x14ac:dyDescent="0.2">
      <c r="A983" t="s">
        <v>143</v>
      </c>
      <c r="B983" t="s">
        <v>183</v>
      </c>
      <c r="C983">
        <v>1989</v>
      </c>
      <c r="D983">
        <v>2</v>
      </c>
      <c r="E983">
        <v>14</v>
      </c>
      <c r="F983">
        <v>49</v>
      </c>
    </row>
    <row r="984" spans="1:6" x14ac:dyDescent="0.2">
      <c r="A984" t="s">
        <v>143</v>
      </c>
      <c r="B984" t="s">
        <v>183</v>
      </c>
      <c r="C984">
        <v>1989</v>
      </c>
      <c r="D984">
        <v>3</v>
      </c>
      <c r="E984">
        <v>1</v>
      </c>
      <c r="F984">
        <v>18.39</v>
      </c>
    </row>
    <row r="985" spans="1:6" x14ac:dyDescent="0.2">
      <c r="A985" t="s">
        <v>143</v>
      </c>
      <c r="B985" t="s">
        <v>183</v>
      </c>
      <c r="C985">
        <v>1989</v>
      </c>
      <c r="D985">
        <v>3</v>
      </c>
      <c r="E985">
        <v>2</v>
      </c>
      <c r="F985">
        <v>16.09</v>
      </c>
    </row>
    <row r="986" spans="1:6" x14ac:dyDescent="0.2">
      <c r="A986" t="s">
        <v>143</v>
      </c>
      <c r="B986" t="s">
        <v>183</v>
      </c>
      <c r="C986">
        <v>1989</v>
      </c>
      <c r="D986">
        <v>3</v>
      </c>
      <c r="E986">
        <v>3</v>
      </c>
      <c r="F986">
        <v>37.75</v>
      </c>
    </row>
    <row r="987" spans="1:6" x14ac:dyDescent="0.2">
      <c r="A987" t="s">
        <v>143</v>
      </c>
      <c r="B987" t="s">
        <v>183</v>
      </c>
      <c r="C987">
        <v>1989</v>
      </c>
      <c r="D987">
        <v>3</v>
      </c>
      <c r="E987">
        <v>4</v>
      </c>
      <c r="F987">
        <v>42.11</v>
      </c>
    </row>
    <row r="988" spans="1:6" x14ac:dyDescent="0.2">
      <c r="A988" t="s">
        <v>143</v>
      </c>
      <c r="B988" t="s">
        <v>183</v>
      </c>
      <c r="C988">
        <v>1989</v>
      </c>
      <c r="D988">
        <v>3</v>
      </c>
      <c r="E988">
        <v>5</v>
      </c>
      <c r="F988">
        <v>37.270000000000003</v>
      </c>
    </row>
    <row r="989" spans="1:6" x14ac:dyDescent="0.2">
      <c r="A989" t="s">
        <v>143</v>
      </c>
      <c r="B989" t="s">
        <v>183</v>
      </c>
      <c r="C989">
        <v>1989</v>
      </c>
      <c r="D989">
        <v>3</v>
      </c>
      <c r="E989">
        <v>6</v>
      </c>
      <c r="F989">
        <v>43.8</v>
      </c>
    </row>
    <row r="990" spans="1:6" x14ac:dyDescent="0.2">
      <c r="A990" t="s">
        <v>143</v>
      </c>
      <c r="B990" t="s">
        <v>183</v>
      </c>
      <c r="C990">
        <v>1989</v>
      </c>
      <c r="D990">
        <v>3</v>
      </c>
      <c r="E990">
        <v>7</v>
      </c>
      <c r="F990">
        <v>37.99</v>
      </c>
    </row>
    <row r="991" spans="1:6" x14ac:dyDescent="0.2">
      <c r="A991" t="s">
        <v>143</v>
      </c>
      <c r="B991" t="s">
        <v>183</v>
      </c>
      <c r="C991">
        <v>1989</v>
      </c>
      <c r="D991">
        <v>3</v>
      </c>
      <c r="E991">
        <v>8</v>
      </c>
      <c r="F991">
        <v>47.67</v>
      </c>
    </row>
    <row r="992" spans="1:6" x14ac:dyDescent="0.2">
      <c r="A992" t="s">
        <v>143</v>
      </c>
      <c r="B992" t="s">
        <v>183</v>
      </c>
      <c r="C992">
        <v>1989</v>
      </c>
      <c r="D992">
        <v>3</v>
      </c>
      <c r="E992">
        <v>9</v>
      </c>
      <c r="F992">
        <v>39.32</v>
      </c>
    </row>
    <row r="993" spans="1:6" x14ac:dyDescent="0.2">
      <c r="A993" t="s">
        <v>143</v>
      </c>
      <c r="B993" t="s">
        <v>183</v>
      </c>
      <c r="C993">
        <v>1989</v>
      </c>
      <c r="D993">
        <v>3</v>
      </c>
      <c r="E993">
        <v>10</v>
      </c>
      <c r="F993">
        <v>47.19</v>
      </c>
    </row>
    <row r="994" spans="1:6" x14ac:dyDescent="0.2">
      <c r="A994" t="s">
        <v>143</v>
      </c>
      <c r="B994" t="s">
        <v>183</v>
      </c>
      <c r="C994">
        <v>1989</v>
      </c>
      <c r="D994">
        <v>3</v>
      </c>
      <c r="E994">
        <v>11</v>
      </c>
      <c r="F994">
        <v>40.409999999999997</v>
      </c>
    </row>
    <row r="995" spans="1:6" x14ac:dyDescent="0.2">
      <c r="A995" t="s">
        <v>143</v>
      </c>
      <c r="B995" t="s">
        <v>183</v>
      </c>
      <c r="C995">
        <v>1989</v>
      </c>
      <c r="D995">
        <v>3</v>
      </c>
      <c r="E995">
        <v>12</v>
      </c>
      <c r="F995">
        <v>38.96</v>
      </c>
    </row>
    <row r="996" spans="1:6" x14ac:dyDescent="0.2">
      <c r="A996" t="s">
        <v>143</v>
      </c>
      <c r="B996" t="s">
        <v>183</v>
      </c>
      <c r="C996">
        <v>1989</v>
      </c>
      <c r="D996">
        <v>3</v>
      </c>
      <c r="E996">
        <v>13</v>
      </c>
      <c r="F996">
        <v>37.630000000000003</v>
      </c>
    </row>
    <row r="997" spans="1:6" x14ac:dyDescent="0.2">
      <c r="A997" t="s">
        <v>143</v>
      </c>
      <c r="B997" t="s">
        <v>183</v>
      </c>
      <c r="C997">
        <v>1989</v>
      </c>
      <c r="D997">
        <v>3</v>
      </c>
      <c r="E997">
        <v>14</v>
      </c>
      <c r="F997">
        <v>43.2</v>
      </c>
    </row>
    <row r="998" spans="1:6" x14ac:dyDescent="0.2">
      <c r="A998" t="s">
        <v>143</v>
      </c>
      <c r="B998" t="s">
        <v>183</v>
      </c>
      <c r="C998">
        <v>1989</v>
      </c>
      <c r="D998">
        <v>4</v>
      </c>
      <c r="E998">
        <v>1</v>
      </c>
      <c r="F998">
        <v>21.3</v>
      </c>
    </row>
    <row r="999" spans="1:6" x14ac:dyDescent="0.2">
      <c r="A999" t="s">
        <v>143</v>
      </c>
      <c r="B999" t="s">
        <v>183</v>
      </c>
      <c r="C999">
        <v>1989</v>
      </c>
      <c r="D999">
        <v>4</v>
      </c>
      <c r="E999">
        <v>2</v>
      </c>
      <c r="F999">
        <v>20.09</v>
      </c>
    </row>
    <row r="1000" spans="1:6" x14ac:dyDescent="0.2">
      <c r="A1000" t="s">
        <v>143</v>
      </c>
      <c r="B1000" t="s">
        <v>183</v>
      </c>
      <c r="C1000">
        <v>1989</v>
      </c>
      <c r="D1000">
        <v>4</v>
      </c>
      <c r="E1000">
        <v>3</v>
      </c>
      <c r="F1000">
        <v>41.26</v>
      </c>
    </row>
    <row r="1001" spans="1:6" x14ac:dyDescent="0.2">
      <c r="A1001" t="s">
        <v>143</v>
      </c>
      <c r="B1001" t="s">
        <v>183</v>
      </c>
      <c r="C1001">
        <v>1989</v>
      </c>
      <c r="D1001">
        <v>4</v>
      </c>
      <c r="E1001">
        <v>4</v>
      </c>
      <c r="F1001">
        <v>35.090000000000003</v>
      </c>
    </row>
    <row r="1002" spans="1:6" x14ac:dyDescent="0.2">
      <c r="A1002" t="s">
        <v>143</v>
      </c>
      <c r="B1002" t="s">
        <v>183</v>
      </c>
      <c r="C1002">
        <v>1989</v>
      </c>
      <c r="D1002">
        <v>4</v>
      </c>
      <c r="E1002">
        <v>5</v>
      </c>
      <c r="F1002">
        <v>42.83</v>
      </c>
    </row>
    <row r="1003" spans="1:6" x14ac:dyDescent="0.2">
      <c r="A1003" t="s">
        <v>143</v>
      </c>
      <c r="B1003" t="s">
        <v>183</v>
      </c>
      <c r="C1003">
        <v>1989</v>
      </c>
      <c r="D1003">
        <v>4</v>
      </c>
      <c r="E1003">
        <v>6</v>
      </c>
      <c r="F1003">
        <v>36.78</v>
      </c>
    </row>
    <row r="1004" spans="1:6" x14ac:dyDescent="0.2">
      <c r="A1004" t="s">
        <v>143</v>
      </c>
      <c r="B1004" t="s">
        <v>183</v>
      </c>
      <c r="C1004">
        <v>1989</v>
      </c>
      <c r="D1004">
        <v>4</v>
      </c>
      <c r="E1004">
        <v>7</v>
      </c>
      <c r="F1004">
        <v>37.630000000000003</v>
      </c>
    </row>
    <row r="1005" spans="1:6" x14ac:dyDescent="0.2">
      <c r="A1005" t="s">
        <v>143</v>
      </c>
      <c r="B1005" t="s">
        <v>183</v>
      </c>
      <c r="C1005">
        <v>1989</v>
      </c>
      <c r="D1005">
        <v>4</v>
      </c>
      <c r="E1005">
        <v>8</v>
      </c>
      <c r="F1005">
        <v>39.81</v>
      </c>
    </row>
    <row r="1006" spans="1:6" x14ac:dyDescent="0.2">
      <c r="A1006" t="s">
        <v>143</v>
      </c>
      <c r="B1006" t="s">
        <v>183</v>
      </c>
      <c r="C1006">
        <v>1989</v>
      </c>
      <c r="D1006">
        <v>4</v>
      </c>
      <c r="E1006">
        <v>9</v>
      </c>
      <c r="F1006">
        <v>39.32</v>
      </c>
    </row>
    <row r="1007" spans="1:6" x14ac:dyDescent="0.2">
      <c r="A1007" t="s">
        <v>143</v>
      </c>
      <c r="B1007" t="s">
        <v>183</v>
      </c>
      <c r="C1007">
        <v>1989</v>
      </c>
      <c r="D1007">
        <v>4</v>
      </c>
      <c r="E1007">
        <v>10</v>
      </c>
      <c r="F1007">
        <v>34.85</v>
      </c>
    </row>
    <row r="1008" spans="1:6" x14ac:dyDescent="0.2">
      <c r="A1008" t="s">
        <v>143</v>
      </c>
      <c r="B1008" t="s">
        <v>183</v>
      </c>
      <c r="C1008">
        <v>1989</v>
      </c>
      <c r="D1008">
        <v>4</v>
      </c>
      <c r="E1008">
        <v>11</v>
      </c>
      <c r="F1008">
        <v>39.32</v>
      </c>
    </row>
    <row r="1009" spans="1:6" x14ac:dyDescent="0.2">
      <c r="A1009" t="s">
        <v>143</v>
      </c>
      <c r="B1009" t="s">
        <v>183</v>
      </c>
      <c r="C1009">
        <v>1989</v>
      </c>
      <c r="D1009">
        <v>4</v>
      </c>
      <c r="E1009">
        <v>12</v>
      </c>
      <c r="F1009">
        <v>36.42</v>
      </c>
    </row>
    <row r="1010" spans="1:6" x14ac:dyDescent="0.2">
      <c r="A1010" t="s">
        <v>143</v>
      </c>
      <c r="B1010" t="s">
        <v>183</v>
      </c>
      <c r="C1010">
        <v>1989</v>
      </c>
      <c r="D1010">
        <v>4</v>
      </c>
      <c r="E1010">
        <v>13</v>
      </c>
      <c r="F1010">
        <v>33.64</v>
      </c>
    </row>
    <row r="1011" spans="1:6" x14ac:dyDescent="0.2">
      <c r="A1011" t="s">
        <v>143</v>
      </c>
      <c r="B1011" t="s">
        <v>183</v>
      </c>
      <c r="C1011">
        <v>1989</v>
      </c>
      <c r="D1011">
        <v>4</v>
      </c>
      <c r="E1011">
        <v>14</v>
      </c>
      <c r="F1011">
        <v>48.4</v>
      </c>
    </row>
    <row r="1012" spans="1:6" x14ac:dyDescent="0.2">
      <c r="A1012" t="s">
        <v>143</v>
      </c>
      <c r="B1012" t="s">
        <v>183</v>
      </c>
      <c r="C1012">
        <v>1990</v>
      </c>
      <c r="D1012">
        <v>1</v>
      </c>
      <c r="E1012">
        <v>1</v>
      </c>
      <c r="F1012">
        <v>25.05</v>
      </c>
    </row>
    <row r="1013" spans="1:6" x14ac:dyDescent="0.2">
      <c r="A1013" t="s">
        <v>143</v>
      </c>
      <c r="B1013" t="s">
        <v>183</v>
      </c>
      <c r="C1013">
        <v>1990</v>
      </c>
      <c r="D1013">
        <v>1</v>
      </c>
      <c r="E1013">
        <v>2</v>
      </c>
      <c r="F1013">
        <v>23.11</v>
      </c>
    </row>
    <row r="1014" spans="1:6" x14ac:dyDescent="0.2">
      <c r="A1014" t="s">
        <v>143</v>
      </c>
      <c r="B1014" t="s">
        <v>183</v>
      </c>
      <c r="C1014">
        <v>1990</v>
      </c>
      <c r="D1014">
        <v>1</v>
      </c>
      <c r="E1014">
        <v>3</v>
      </c>
      <c r="F1014">
        <v>36.299999999999997</v>
      </c>
    </row>
    <row r="1015" spans="1:6" x14ac:dyDescent="0.2">
      <c r="A1015" t="s">
        <v>143</v>
      </c>
      <c r="B1015" t="s">
        <v>183</v>
      </c>
      <c r="C1015">
        <v>1990</v>
      </c>
      <c r="D1015">
        <v>1</v>
      </c>
      <c r="E1015">
        <v>4</v>
      </c>
      <c r="F1015">
        <v>38.96</v>
      </c>
    </row>
    <row r="1016" spans="1:6" x14ac:dyDescent="0.2">
      <c r="A1016" t="s">
        <v>143</v>
      </c>
      <c r="B1016" t="s">
        <v>183</v>
      </c>
      <c r="C1016">
        <v>1990</v>
      </c>
      <c r="D1016">
        <v>1</v>
      </c>
      <c r="E1016">
        <v>5</v>
      </c>
      <c r="F1016">
        <v>45.13</v>
      </c>
    </row>
    <row r="1017" spans="1:6" x14ac:dyDescent="0.2">
      <c r="A1017" t="s">
        <v>143</v>
      </c>
      <c r="B1017" t="s">
        <v>183</v>
      </c>
      <c r="C1017">
        <v>1990</v>
      </c>
      <c r="D1017">
        <v>1</v>
      </c>
      <c r="E1017">
        <v>6</v>
      </c>
      <c r="F1017">
        <v>46.83</v>
      </c>
    </row>
    <row r="1018" spans="1:6" x14ac:dyDescent="0.2">
      <c r="A1018" t="s">
        <v>143</v>
      </c>
      <c r="B1018" t="s">
        <v>183</v>
      </c>
      <c r="C1018">
        <v>1990</v>
      </c>
      <c r="D1018">
        <v>1</v>
      </c>
      <c r="E1018">
        <v>7</v>
      </c>
      <c r="F1018">
        <v>38.96</v>
      </c>
    </row>
    <row r="1019" spans="1:6" x14ac:dyDescent="0.2">
      <c r="A1019" t="s">
        <v>143</v>
      </c>
      <c r="B1019" t="s">
        <v>183</v>
      </c>
      <c r="C1019">
        <v>1990</v>
      </c>
      <c r="D1019">
        <v>1</v>
      </c>
      <c r="E1019">
        <v>8</v>
      </c>
      <c r="F1019">
        <v>48.76</v>
      </c>
    </row>
    <row r="1020" spans="1:6" x14ac:dyDescent="0.2">
      <c r="A1020" t="s">
        <v>143</v>
      </c>
      <c r="B1020" t="s">
        <v>183</v>
      </c>
      <c r="C1020">
        <v>1990</v>
      </c>
      <c r="D1020">
        <v>1</v>
      </c>
      <c r="E1020">
        <v>9</v>
      </c>
      <c r="F1020">
        <v>52.51</v>
      </c>
    </row>
    <row r="1021" spans="1:6" x14ac:dyDescent="0.2">
      <c r="A1021" t="s">
        <v>143</v>
      </c>
      <c r="B1021" t="s">
        <v>183</v>
      </c>
      <c r="C1021">
        <v>1990</v>
      </c>
      <c r="D1021">
        <v>1</v>
      </c>
      <c r="E1021">
        <v>10</v>
      </c>
      <c r="F1021">
        <v>50.82</v>
      </c>
    </row>
    <row r="1022" spans="1:6" x14ac:dyDescent="0.2">
      <c r="A1022" t="s">
        <v>143</v>
      </c>
      <c r="B1022" t="s">
        <v>183</v>
      </c>
      <c r="C1022">
        <v>1990</v>
      </c>
      <c r="D1022">
        <v>1</v>
      </c>
      <c r="E1022">
        <v>11</v>
      </c>
      <c r="F1022">
        <v>45.01</v>
      </c>
    </row>
    <row r="1023" spans="1:6" x14ac:dyDescent="0.2">
      <c r="A1023" t="s">
        <v>143</v>
      </c>
      <c r="B1023" t="s">
        <v>183</v>
      </c>
      <c r="C1023">
        <v>1990</v>
      </c>
      <c r="D1023">
        <v>1</v>
      </c>
      <c r="E1023">
        <v>12</v>
      </c>
      <c r="F1023">
        <v>51.18</v>
      </c>
    </row>
    <row r="1024" spans="1:6" x14ac:dyDescent="0.2">
      <c r="A1024" t="s">
        <v>143</v>
      </c>
      <c r="B1024" t="s">
        <v>183</v>
      </c>
      <c r="C1024">
        <v>1990</v>
      </c>
      <c r="D1024">
        <v>1</v>
      </c>
      <c r="E1024">
        <v>13</v>
      </c>
      <c r="F1024">
        <v>28.19</v>
      </c>
    </row>
    <row r="1025" spans="1:6" x14ac:dyDescent="0.2">
      <c r="A1025" t="s">
        <v>143</v>
      </c>
      <c r="B1025" t="s">
        <v>183</v>
      </c>
      <c r="C1025">
        <v>1990</v>
      </c>
      <c r="D1025">
        <v>1</v>
      </c>
      <c r="E1025">
        <v>14</v>
      </c>
      <c r="F1025">
        <v>52.27</v>
      </c>
    </row>
    <row r="1026" spans="1:6" x14ac:dyDescent="0.2">
      <c r="A1026" t="s">
        <v>143</v>
      </c>
      <c r="B1026" t="s">
        <v>183</v>
      </c>
      <c r="C1026">
        <v>1990</v>
      </c>
      <c r="D1026">
        <v>2</v>
      </c>
      <c r="E1026">
        <v>1</v>
      </c>
      <c r="F1026">
        <v>22.75</v>
      </c>
    </row>
    <row r="1027" spans="1:6" x14ac:dyDescent="0.2">
      <c r="A1027" t="s">
        <v>143</v>
      </c>
      <c r="B1027" t="s">
        <v>183</v>
      </c>
      <c r="C1027">
        <v>1990</v>
      </c>
      <c r="D1027">
        <v>2</v>
      </c>
      <c r="E1027">
        <v>2</v>
      </c>
      <c r="F1027">
        <v>25.89</v>
      </c>
    </row>
    <row r="1028" spans="1:6" x14ac:dyDescent="0.2">
      <c r="A1028" t="s">
        <v>143</v>
      </c>
      <c r="B1028" t="s">
        <v>183</v>
      </c>
      <c r="C1028">
        <v>1990</v>
      </c>
      <c r="D1028">
        <v>2</v>
      </c>
      <c r="E1028">
        <v>3</v>
      </c>
      <c r="F1028">
        <v>35.450000000000003</v>
      </c>
    </row>
    <row r="1029" spans="1:6" x14ac:dyDescent="0.2">
      <c r="A1029" t="s">
        <v>143</v>
      </c>
      <c r="B1029" t="s">
        <v>183</v>
      </c>
      <c r="C1029">
        <v>1990</v>
      </c>
      <c r="D1029">
        <v>2</v>
      </c>
      <c r="E1029">
        <v>4</v>
      </c>
      <c r="F1029">
        <v>47.43</v>
      </c>
    </row>
    <row r="1030" spans="1:6" x14ac:dyDescent="0.2">
      <c r="A1030" t="s">
        <v>143</v>
      </c>
      <c r="B1030" t="s">
        <v>183</v>
      </c>
      <c r="C1030">
        <v>1990</v>
      </c>
      <c r="D1030">
        <v>2</v>
      </c>
      <c r="E1030">
        <v>5</v>
      </c>
      <c r="F1030">
        <v>51.42</v>
      </c>
    </row>
    <row r="1031" spans="1:6" x14ac:dyDescent="0.2">
      <c r="A1031" t="s">
        <v>143</v>
      </c>
      <c r="B1031" t="s">
        <v>183</v>
      </c>
      <c r="C1031">
        <v>1990</v>
      </c>
      <c r="D1031">
        <v>2</v>
      </c>
      <c r="E1031">
        <v>6</v>
      </c>
      <c r="F1031">
        <v>49.97</v>
      </c>
    </row>
    <row r="1032" spans="1:6" x14ac:dyDescent="0.2">
      <c r="A1032" t="s">
        <v>143</v>
      </c>
      <c r="B1032" t="s">
        <v>183</v>
      </c>
      <c r="C1032">
        <v>1990</v>
      </c>
      <c r="D1032">
        <v>2</v>
      </c>
      <c r="E1032">
        <v>7</v>
      </c>
      <c r="F1032">
        <v>43.32</v>
      </c>
    </row>
    <row r="1033" spans="1:6" x14ac:dyDescent="0.2">
      <c r="A1033" t="s">
        <v>143</v>
      </c>
      <c r="B1033" t="s">
        <v>183</v>
      </c>
      <c r="C1033">
        <v>1990</v>
      </c>
      <c r="D1033">
        <v>2</v>
      </c>
      <c r="E1033">
        <v>8</v>
      </c>
      <c r="F1033">
        <v>48.28</v>
      </c>
    </row>
    <row r="1034" spans="1:6" x14ac:dyDescent="0.2">
      <c r="A1034" t="s">
        <v>143</v>
      </c>
      <c r="B1034" t="s">
        <v>183</v>
      </c>
      <c r="C1034">
        <v>1990</v>
      </c>
      <c r="D1034">
        <v>2</v>
      </c>
      <c r="E1034">
        <v>9</v>
      </c>
      <c r="F1034">
        <v>49.73</v>
      </c>
    </row>
    <row r="1035" spans="1:6" x14ac:dyDescent="0.2">
      <c r="A1035" t="s">
        <v>143</v>
      </c>
      <c r="B1035" t="s">
        <v>183</v>
      </c>
      <c r="C1035">
        <v>1990</v>
      </c>
      <c r="D1035">
        <v>2</v>
      </c>
      <c r="E1035">
        <v>10</v>
      </c>
      <c r="F1035">
        <v>54.33</v>
      </c>
    </row>
    <row r="1036" spans="1:6" x14ac:dyDescent="0.2">
      <c r="A1036" t="s">
        <v>143</v>
      </c>
      <c r="B1036" t="s">
        <v>183</v>
      </c>
      <c r="C1036">
        <v>1990</v>
      </c>
      <c r="D1036">
        <v>2</v>
      </c>
      <c r="E1036">
        <v>11</v>
      </c>
      <c r="F1036">
        <v>45.5</v>
      </c>
    </row>
    <row r="1037" spans="1:6" x14ac:dyDescent="0.2">
      <c r="A1037" t="s">
        <v>143</v>
      </c>
      <c r="B1037" t="s">
        <v>183</v>
      </c>
      <c r="C1037">
        <v>1990</v>
      </c>
      <c r="D1037">
        <v>2</v>
      </c>
      <c r="E1037">
        <v>12</v>
      </c>
      <c r="F1037">
        <v>44.89</v>
      </c>
    </row>
    <row r="1038" spans="1:6" x14ac:dyDescent="0.2">
      <c r="A1038" t="s">
        <v>143</v>
      </c>
      <c r="B1038" t="s">
        <v>183</v>
      </c>
      <c r="C1038">
        <v>1990</v>
      </c>
      <c r="D1038">
        <v>2</v>
      </c>
      <c r="E1038">
        <v>13</v>
      </c>
      <c r="F1038">
        <v>34.97</v>
      </c>
    </row>
    <row r="1039" spans="1:6" x14ac:dyDescent="0.2">
      <c r="A1039" t="s">
        <v>143</v>
      </c>
      <c r="B1039" t="s">
        <v>183</v>
      </c>
      <c r="C1039">
        <v>1990</v>
      </c>
      <c r="D1039">
        <v>2</v>
      </c>
      <c r="E1039">
        <v>14</v>
      </c>
      <c r="F1039">
        <v>51.18</v>
      </c>
    </row>
    <row r="1040" spans="1:6" x14ac:dyDescent="0.2">
      <c r="A1040" t="s">
        <v>143</v>
      </c>
      <c r="B1040" t="s">
        <v>183</v>
      </c>
      <c r="C1040">
        <v>1990</v>
      </c>
      <c r="D1040">
        <v>3</v>
      </c>
      <c r="E1040">
        <v>1</v>
      </c>
      <c r="F1040">
        <v>31.1</v>
      </c>
    </row>
    <row r="1041" spans="1:6" x14ac:dyDescent="0.2">
      <c r="A1041" t="s">
        <v>143</v>
      </c>
      <c r="B1041" t="s">
        <v>183</v>
      </c>
      <c r="C1041">
        <v>1990</v>
      </c>
      <c r="D1041">
        <v>3</v>
      </c>
      <c r="E1041">
        <v>2</v>
      </c>
      <c r="F1041">
        <v>26.38</v>
      </c>
    </row>
    <row r="1042" spans="1:6" x14ac:dyDescent="0.2">
      <c r="A1042" t="s">
        <v>143</v>
      </c>
      <c r="B1042" t="s">
        <v>183</v>
      </c>
      <c r="C1042">
        <v>1990</v>
      </c>
      <c r="D1042">
        <v>3</v>
      </c>
      <c r="E1042">
        <v>3</v>
      </c>
      <c r="F1042">
        <v>47.79</v>
      </c>
    </row>
    <row r="1043" spans="1:6" x14ac:dyDescent="0.2">
      <c r="A1043" t="s">
        <v>143</v>
      </c>
      <c r="B1043" t="s">
        <v>183</v>
      </c>
      <c r="C1043">
        <v>1990</v>
      </c>
      <c r="D1043">
        <v>3</v>
      </c>
      <c r="E1043">
        <v>4</v>
      </c>
      <c r="F1043">
        <v>53.97</v>
      </c>
    </row>
    <row r="1044" spans="1:6" x14ac:dyDescent="0.2">
      <c r="A1044" t="s">
        <v>143</v>
      </c>
      <c r="B1044" t="s">
        <v>183</v>
      </c>
      <c r="C1044">
        <v>1990</v>
      </c>
      <c r="D1044">
        <v>3</v>
      </c>
      <c r="E1044">
        <v>5</v>
      </c>
      <c r="F1044">
        <v>52.88</v>
      </c>
    </row>
    <row r="1045" spans="1:6" x14ac:dyDescent="0.2">
      <c r="A1045" t="s">
        <v>143</v>
      </c>
      <c r="B1045" t="s">
        <v>183</v>
      </c>
      <c r="C1045">
        <v>1990</v>
      </c>
      <c r="D1045">
        <v>3</v>
      </c>
      <c r="E1045">
        <v>6</v>
      </c>
      <c r="F1045">
        <v>49.13</v>
      </c>
    </row>
    <row r="1046" spans="1:6" x14ac:dyDescent="0.2">
      <c r="A1046" t="s">
        <v>143</v>
      </c>
      <c r="B1046" t="s">
        <v>183</v>
      </c>
      <c r="C1046">
        <v>1990</v>
      </c>
      <c r="D1046">
        <v>3</v>
      </c>
      <c r="E1046">
        <v>7</v>
      </c>
      <c r="F1046">
        <v>47.19</v>
      </c>
    </row>
    <row r="1047" spans="1:6" x14ac:dyDescent="0.2">
      <c r="A1047" t="s">
        <v>143</v>
      </c>
      <c r="B1047" t="s">
        <v>183</v>
      </c>
      <c r="C1047">
        <v>1990</v>
      </c>
      <c r="D1047">
        <v>3</v>
      </c>
      <c r="E1047">
        <v>8</v>
      </c>
      <c r="F1047">
        <v>55.9</v>
      </c>
    </row>
    <row r="1048" spans="1:6" x14ac:dyDescent="0.2">
      <c r="A1048" t="s">
        <v>143</v>
      </c>
      <c r="B1048" t="s">
        <v>183</v>
      </c>
      <c r="C1048">
        <v>1990</v>
      </c>
      <c r="D1048">
        <v>3</v>
      </c>
      <c r="E1048">
        <v>9</v>
      </c>
      <c r="F1048">
        <v>55.66</v>
      </c>
    </row>
    <row r="1049" spans="1:6" x14ac:dyDescent="0.2">
      <c r="A1049" t="s">
        <v>143</v>
      </c>
      <c r="B1049" t="s">
        <v>183</v>
      </c>
      <c r="C1049">
        <v>1990</v>
      </c>
      <c r="D1049">
        <v>3</v>
      </c>
      <c r="E1049">
        <v>10</v>
      </c>
      <c r="F1049">
        <v>54.45</v>
      </c>
    </row>
    <row r="1050" spans="1:6" x14ac:dyDescent="0.2">
      <c r="A1050" t="s">
        <v>143</v>
      </c>
      <c r="B1050" t="s">
        <v>183</v>
      </c>
      <c r="C1050">
        <v>1990</v>
      </c>
      <c r="D1050">
        <v>3</v>
      </c>
      <c r="E1050">
        <v>11</v>
      </c>
      <c r="F1050">
        <v>54.33</v>
      </c>
    </row>
    <row r="1051" spans="1:6" x14ac:dyDescent="0.2">
      <c r="A1051" t="s">
        <v>143</v>
      </c>
      <c r="B1051" t="s">
        <v>183</v>
      </c>
      <c r="C1051">
        <v>1990</v>
      </c>
      <c r="D1051">
        <v>3</v>
      </c>
      <c r="E1051">
        <v>12</v>
      </c>
      <c r="F1051">
        <v>57.84</v>
      </c>
    </row>
    <row r="1052" spans="1:6" x14ac:dyDescent="0.2">
      <c r="A1052" t="s">
        <v>143</v>
      </c>
      <c r="B1052" t="s">
        <v>183</v>
      </c>
      <c r="C1052">
        <v>1990</v>
      </c>
      <c r="D1052">
        <v>3</v>
      </c>
      <c r="E1052">
        <v>13</v>
      </c>
      <c r="F1052">
        <v>35.94</v>
      </c>
    </row>
    <row r="1053" spans="1:6" x14ac:dyDescent="0.2">
      <c r="A1053" t="s">
        <v>143</v>
      </c>
      <c r="B1053" t="s">
        <v>183</v>
      </c>
      <c r="C1053">
        <v>1990</v>
      </c>
      <c r="D1053">
        <v>3</v>
      </c>
      <c r="E1053">
        <v>14</v>
      </c>
      <c r="F1053">
        <v>56.02</v>
      </c>
    </row>
    <row r="1054" spans="1:6" x14ac:dyDescent="0.2">
      <c r="A1054" t="s">
        <v>143</v>
      </c>
      <c r="B1054" t="s">
        <v>183</v>
      </c>
      <c r="C1054">
        <v>1990</v>
      </c>
      <c r="D1054">
        <v>4</v>
      </c>
      <c r="E1054">
        <v>1</v>
      </c>
      <c r="F1054">
        <v>30.61</v>
      </c>
    </row>
    <row r="1055" spans="1:6" x14ac:dyDescent="0.2">
      <c r="A1055" t="s">
        <v>143</v>
      </c>
      <c r="B1055" t="s">
        <v>183</v>
      </c>
      <c r="C1055">
        <v>1990</v>
      </c>
      <c r="D1055">
        <v>4</v>
      </c>
      <c r="E1055">
        <v>2</v>
      </c>
      <c r="F1055">
        <v>30.37</v>
      </c>
    </row>
    <row r="1056" spans="1:6" x14ac:dyDescent="0.2">
      <c r="A1056" t="s">
        <v>143</v>
      </c>
      <c r="B1056" t="s">
        <v>183</v>
      </c>
      <c r="C1056">
        <v>1990</v>
      </c>
      <c r="D1056">
        <v>4</v>
      </c>
      <c r="E1056">
        <v>3</v>
      </c>
      <c r="F1056">
        <v>47.79</v>
      </c>
    </row>
    <row r="1057" spans="1:6" x14ac:dyDescent="0.2">
      <c r="A1057" t="s">
        <v>143</v>
      </c>
      <c r="B1057" t="s">
        <v>183</v>
      </c>
      <c r="C1057">
        <v>1990</v>
      </c>
      <c r="D1057">
        <v>4</v>
      </c>
      <c r="E1057">
        <v>4</v>
      </c>
      <c r="F1057">
        <v>53.48</v>
      </c>
    </row>
    <row r="1058" spans="1:6" x14ac:dyDescent="0.2">
      <c r="A1058" t="s">
        <v>143</v>
      </c>
      <c r="B1058" t="s">
        <v>183</v>
      </c>
      <c r="C1058">
        <v>1990</v>
      </c>
      <c r="D1058">
        <v>4</v>
      </c>
      <c r="E1058">
        <v>5</v>
      </c>
      <c r="F1058">
        <v>47.67</v>
      </c>
    </row>
    <row r="1059" spans="1:6" x14ac:dyDescent="0.2">
      <c r="A1059" t="s">
        <v>143</v>
      </c>
      <c r="B1059" t="s">
        <v>183</v>
      </c>
      <c r="C1059">
        <v>1990</v>
      </c>
      <c r="D1059">
        <v>4</v>
      </c>
      <c r="E1059">
        <v>6</v>
      </c>
      <c r="F1059">
        <v>47.19</v>
      </c>
    </row>
    <row r="1060" spans="1:6" x14ac:dyDescent="0.2">
      <c r="A1060" t="s">
        <v>143</v>
      </c>
      <c r="B1060" t="s">
        <v>183</v>
      </c>
      <c r="C1060">
        <v>1990</v>
      </c>
      <c r="D1060">
        <v>4</v>
      </c>
      <c r="E1060">
        <v>7</v>
      </c>
      <c r="F1060">
        <v>45.98</v>
      </c>
    </row>
    <row r="1061" spans="1:6" x14ac:dyDescent="0.2">
      <c r="A1061" t="s">
        <v>143</v>
      </c>
      <c r="B1061" t="s">
        <v>183</v>
      </c>
      <c r="C1061">
        <v>1990</v>
      </c>
      <c r="D1061">
        <v>4</v>
      </c>
      <c r="E1061">
        <v>8</v>
      </c>
      <c r="F1061">
        <v>50.7</v>
      </c>
    </row>
    <row r="1062" spans="1:6" x14ac:dyDescent="0.2">
      <c r="A1062" t="s">
        <v>143</v>
      </c>
      <c r="B1062" t="s">
        <v>183</v>
      </c>
      <c r="C1062">
        <v>1990</v>
      </c>
      <c r="D1062">
        <v>4</v>
      </c>
      <c r="E1062">
        <v>9</v>
      </c>
      <c r="F1062">
        <v>45.5</v>
      </c>
    </row>
    <row r="1063" spans="1:6" x14ac:dyDescent="0.2">
      <c r="A1063" t="s">
        <v>143</v>
      </c>
      <c r="B1063" t="s">
        <v>183</v>
      </c>
      <c r="C1063">
        <v>1990</v>
      </c>
      <c r="D1063">
        <v>4</v>
      </c>
      <c r="E1063">
        <v>10</v>
      </c>
      <c r="F1063">
        <v>55.9</v>
      </c>
    </row>
    <row r="1064" spans="1:6" x14ac:dyDescent="0.2">
      <c r="A1064" t="s">
        <v>143</v>
      </c>
      <c r="B1064" t="s">
        <v>183</v>
      </c>
      <c r="C1064">
        <v>1990</v>
      </c>
      <c r="D1064">
        <v>4</v>
      </c>
      <c r="E1064">
        <v>11</v>
      </c>
      <c r="F1064">
        <v>49.85</v>
      </c>
    </row>
    <row r="1065" spans="1:6" x14ac:dyDescent="0.2">
      <c r="A1065" t="s">
        <v>143</v>
      </c>
      <c r="B1065" t="s">
        <v>183</v>
      </c>
      <c r="C1065">
        <v>1990</v>
      </c>
      <c r="D1065">
        <v>4</v>
      </c>
      <c r="E1065">
        <v>12</v>
      </c>
      <c r="F1065">
        <v>54.81</v>
      </c>
    </row>
    <row r="1066" spans="1:6" x14ac:dyDescent="0.2">
      <c r="A1066" t="s">
        <v>143</v>
      </c>
      <c r="B1066" t="s">
        <v>183</v>
      </c>
      <c r="C1066">
        <v>1990</v>
      </c>
      <c r="D1066">
        <v>4</v>
      </c>
      <c r="E1066">
        <v>13</v>
      </c>
      <c r="F1066">
        <v>34.85</v>
      </c>
    </row>
    <row r="1067" spans="1:6" x14ac:dyDescent="0.2">
      <c r="A1067" t="s">
        <v>143</v>
      </c>
      <c r="B1067" t="s">
        <v>183</v>
      </c>
      <c r="C1067">
        <v>1990</v>
      </c>
      <c r="D1067">
        <v>4</v>
      </c>
      <c r="E1067">
        <v>14</v>
      </c>
      <c r="F1067">
        <v>53.84</v>
      </c>
    </row>
    <row r="1068" spans="1:6" x14ac:dyDescent="0.2">
      <c r="A1068" t="s">
        <v>143</v>
      </c>
      <c r="B1068" t="s">
        <v>183</v>
      </c>
      <c r="C1068">
        <v>1991</v>
      </c>
      <c r="D1068">
        <v>1</v>
      </c>
      <c r="E1068">
        <v>1</v>
      </c>
      <c r="F1068">
        <v>17.670000000000002</v>
      </c>
    </row>
    <row r="1069" spans="1:6" x14ac:dyDescent="0.2">
      <c r="A1069" t="s">
        <v>143</v>
      </c>
      <c r="B1069" t="s">
        <v>183</v>
      </c>
      <c r="C1069">
        <v>1991</v>
      </c>
      <c r="D1069">
        <v>1</v>
      </c>
      <c r="E1069">
        <v>2</v>
      </c>
      <c r="F1069">
        <v>18.149999999999999</v>
      </c>
    </row>
    <row r="1070" spans="1:6" x14ac:dyDescent="0.2">
      <c r="A1070" t="s">
        <v>143</v>
      </c>
      <c r="B1070" t="s">
        <v>183</v>
      </c>
      <c r="C1070">
        <v>1991</v>
      </c>
      <c r="D1070">
        <v>1</v>
      </c>
      <c r="E1070">
        <v>3</v>
      </c>
      <c r="F1070">
        <v>22.51</v>
      </c>
    </row>
    <row r="1071" spans="1:6" x14ac:dyDescent="0.2">
      <c r="A1071" t="s">
        <v>143</v>
      </c>
      <c r="B1071" t="s">
        <v>183</v>
      </c>
      <c r="C1071">
        <v>1991</v>
      </c>
      <c r="D1071">
        <v>1</v>
      </c>
      <c r="E1071">
        <v>4</v>
      </c>
      <c r="F1071">
        <v>21.42</v>
      </c>
    </row>
    <row r="1072" spans="1:6" x14ac:dyDescent="0.2">
      <c r="A1072" t="s">
        <v>143</v>
      </c>
      <c r="B1072" t="s">
        <v>183</v>
      </c>
      <c r="C1072">
        <v>1991</v>
      </c>
      <c r="D1072">
        <v>1</v>
      </c>
      <c r="E1072">
        <v>5</v>
      </c>
      <c r="F1072">
        <v>24.2</v>
      </c>
    </row>
    <row r="1073" spans="1:6" x14ac:dyDescent="0.2">
      <c r="A1073" t="s">
        <v>143</v>
      </c>
      <c r="B1073" t="s">
        <v>183</v>
      </c>
      <c r="C1073">
        <v>1991</v>
      </c>
      <c r="D1073">
        <v>1</v>
      </c>
      <c r="E1073">
        <v>6</v>
      </c>
      <c r="F1073">
        <v>21.78</v>
      </c>
    </row>
    <row r="1074" spans="1:6" x14ac:dyDescent="0.2">
      <c r="A1074" t="s">
        <v>143</v>
      </c>
      <c r="B1074" t="s">
        <v>183</v>
      </c>
      <c r="C1074">
        <v>1991</v>
      </c>
      <c r="D1074">
        <v>1</v>
      </c>
      <c r="E1074">
        <v>7</v>
      </c>
      <c r="F1074">
        <v>23.59</v>
      </c>
    </row>
    <row r="1075" spans="1:6" x14ac:dyDescent="0.2">
      <c r="A1075" t="s">
        <v>143</v>
      </c>
      <c r="B1075" t="s">
        <v>183</v>
      </c>
      <c r="C1075">
        <v>1991</v>
      </c>
      <c r="D1075">
        <v>1</v>
      </c>
      <c r="E1075">
        <v>8</v>
      </c>
      <c r="F1075">
        <v>27.59</v>
      </c>
    </row>
    <row r="1076" spans="1:6" x14ac:dyDescent="0.2">
      <c r="A1076" t="s">
        <v>143</v>
      </c>
      <c r="B1076" t="s">
        <v>183</v>
      </c>
      <c r="C1076">
        <v>1991</v>
      </c>
      <c r="D1076">
        <v>1</v>
      </c>
      <c r="E1076">
        <v>9</v>
      </c>
      <c r="F1076">
        <v>23.11</v>
      </c>
    </row>
    <row r="1077" spans="1:6" x14ac:dyDescent="0.2">
      <c r="A1077" t="s">
        <v>143</v>
      </c>
      <c r="B1077" t="s">
        <v>183</v>
      </c>
      <c r="C1077">
        <v>1991</v>
      </c>
      <c r="D1077">
        <v>1</v>
      </c>
      <c r="E1077">
        <v>10</v>
      </c>
      <c r="F1077">
        <v>22.51</v>
      </c>
    </row>
    <row r="1078" spans="1:6" x14ac:dyDescent="0.2">
      <c r="A1078" t="s">
        <v>143</v>
      </c>
      <c r="B1078" t="s">
        <v>183</v>
      </c>
      <c r="C1078">
        <v>1991</v>
      </c>
      <c r="D1078">
        <v>1</v>
      </c>
      <c r="E1078">
        <v>11</v>
      </c>
      <c r="F1078">
        <v>27.59</v>
      </c>
    </row>
    <row r="1079" spans="1:6" x14ac:dyDescent="0.2">
      <c r="A1079" t="s">
        <v>143</v>
      </c>
      <c r="B1079" t="s">
        <v>183</v>
      </c>
      <c r="C1079">
        <v>1991</v>
      </c>
      <c r="D1079">
        <v>1</v>
      </c>
      <c r="E1079">
        <v>12</v>
      </c>
      <c r="F1079">
        <v>23.59</v>
      </c>
    </row>
    <row r="1080" spans="1:6" x14ac:dyDescent="0.2">
      <c r="A1080" t="s">
        <v>143</v>
      </c>
      <c r="B1080" t="s">
        <v>183</v>
      </c>
      <c r="C1080">
        <v>1991</v>
      </c>
      <c r="D1080">
        <v>1</v>
      </c>
      <c r="E1080">
        <v>13</v>
      </c>
      <c r="F1080">
        <v>22.38</v>
      </c>
    </row>
    <row r="1081" spans="1:6" x14ac:dyDescent="0.2">
      <c r="A1081" t="s">
        <v>143</v>
      </c>
      <c r="B1081" t="s">
        <v>183</v>
      </c>
      <c r="C1081">
        <v>1991</v>
      </c>
      <c r="D1081">
        <v>1</v>
      </c>
      <c r="E1081">
        <v>14</v>
      </c>
      <c r="F1081">
        <v>23.72</v>
      </c>
    </row>
    <row r="1082" spans="1:6" x14ac:dyDescent="0.2">
      <c r="A1082" t="s">
        <v>143</v>
      </c>
      <c r="B1082" t="s">
        <v>183</v>
      </c>
      <c r="C1082">
        <v>1991</v>
      </c>
      <c r="D1082">
        <v>2</v>
      </c>
      <c r="E1082">
        <v>1</v>
      </c>
      <c r="F1082">
        <v>18.75</v>
      </c>
    </row>
    <row r="1083" spans="1:6" x14ac:dyDescent="0.2">
      <c r="A1083" t="s">
        <v>143</v>
      </c>
      <c r="B1083" t="s">
        <v>183</v>
      </c>
      <c r="C1083">
        <v>1991</v>
      </c>
      <c r="D1083">
        <v>2</v>
      </c>
      <c r="E1083">
        <v>2</v>
      </c>
      <c r="F1083">
        <v>22.99</v>
      </c>
    </row>
    <row r="1084" spans="1:6" x14ac:dyDescent="0.2">
      <c r="A1084" t="s">
        <v>143</v>
      </c>
      <c r="B1084" t="s">
        <v>183</v>
      </c>
      <c r="C1084">
        <v>1991</v>
      </c>
      <c r="D1084">
        <v>2</v>
      </c>
      <c r="E1084">
        <v>3</v>
      </c>
      <c r="F1084">
        <v>22.02</v>
      </c>
    </row>
    <row r="1085" spans="1:6" x14ac:dyDescent="0.2">
      <c r="A1085" t="s">
        <v>143</v>
      </c>
      <c r="B1085" t="s">
        <v>183</v>
      </c>
      <c r="C1085">
        <v>1991</v>
      </c>
      <c r="D1085">
        <v>2</v>
      </c>
      <c r="E1085">
        <v>4</v>
      </c>
      <c r="F1085">
        <v>27.1</v>
      </c>
    </row>
    <row r="1086" spans="1:6" x14ac:dyDescent="0.2">
      <c r="A1086" t="s">
        <v>143</v>
      </c>
      <c r="B1086" t="s">
        <v>183</v>
      </c>
      <c r="C1086">
        <v>1991</v>
      </c>
      <c r="D1086">
        <v>2</v>
      </c>
      <c r="E1086">
        <v>5</v>
      </c>
      <c r="F1086">
        <v>31.7</v>
      </c>
    </row>
    <row r="1087" spans="1:6" x14ac:dyDescent="0.2">
      <c r="A1087" t="s">
        <v>143</v>
      </c>
      <c r="B1087" t="s">
        <v>183</v>
      </c>
      <c r="C1087">
        <v>1991</v>
      </c>
      <c r="D1087">
        <v>2</v>
      </c>
      <c r="E1087">
        <v>6</v>
      </c>
      <c r="F1087">
        <v>31.22</v>
      </c>
    </row>
    <row r="1088" spans="1:6" x14ac:dyDescent="0.2">
      <c r="A1088" t="s">
        <v>143</v>
      </c>
      <c r="B1088" t="s">
        <v>183</v>
      </c>
      <c r="C1088">
        <v>1991</v>
      </c>
      <c r="D1088">
        <v>2</v>
      </c>
      <c r="E1088">
        <v>7</v>
      </c>
      <c r="F1088">
        <v>33.03</v>
      </c>
    </row>
    <row r="1089" spans="1:6" x14ac:dyDescent="0.2">
      <c r="A1089" t="s">
        <v>143</v>
      </c>
      <c r="B1089" t="s">
        <v>183</v>
      </c>
      <c r="C1089">
        <v>1991</v>
      </c>
      <c r="D1089">
        <v>2</v>
      </c>
      <c r="E1089">
        <v>8</v>
      </c>
      <c r="F1089">
        <v>25.05</v>
      </c>
    </row>
    <row r="1090" spans="1:6" x14ac:dyDescent="0.2">
      <c r="A1090" t="s">
        <v>143</v>
      </c>
      <c r="B1090" t="s">
        <v>183</v>
      </c>
      <c r="C1090">
        <v>1991</v>
      </c>
      <c r="D1090">
        <v>2</v>
      </c>
      <c r="E1090">
        <v>9</v>
      </c>
      <c r="F1090">
        <v>30.49</v>
      </c>
    </row>
    <row r="1091" spans="1:6" x14ac:dyDescent="0.2">
      <c r="A1091" t="s">
        <v>143</v>
      </c>
      <c r="B1091" t="s">
        <v>183</v>
      </c>
      <c r="C1091">
        <v>1991</v>
      </c>
      <c r="D1091">
        <v>2</v>
      </c>
      <c r="E1091">
        <v>10</v>
      </c>
      <c r="F1091">
        <v>31.82</v>
      </c>
    </row>
    <row r="1092" spans="1:6" x14ac:dyDescent="0.2">
      <c r="A1092" t="s">
        <v>143</v>
      </c>
      <c r="B1092" t="s">
        <v>183</v>
      </c>
      <c r="C1092">
        <v>1991</v>
      </c>
      <c r="D1092">
        <v>2</v>
      </c>
      <c r="E1092">
        <v>11</v>
      </c>
      <c r="F1092">
        <v>28.19</v>
      </c>
    </row>
    <row r="1093" spans="1:6" x14ac:dyDescent="0.2">
      <c r="A1093" t="s">
        <v>143</v>
      </c>
      <c r="B1093" t="s">
        <v>183</v>
      </c>
      <c r="C1093">
        <v>1991</v>
      </c>
      <c r="D1093">
        <v>2</v>
      </c>
      <c r="E1093">
        <v>12</v>
      </c>
      <c r="F1093">
        <v>31.1</v>
      </c>
    </row>
    <row r="1094" spans="1:6" x14ac:dyDescent="0.2">
      <c r="A1094" t="s">
        <v>143</v>
      </c>
      <c r="B1094" t="s">
        <v>183</v>
      </c>
      <c r="C1094">
        <v>1991</v>
      </c>
      <c r="D1094">
        <v>2</v>
      </c>
      <c r="E1094">
        <v>13</v>
      </c>
      <c r="F1094">
        <v>30.25</v>
      </c>
    </row>
    <row r="1095" spans="1:6" x14ac:dyDescent="0.2">
      <c r="A1095" t="s">
        <v>143</v>
      </c>
      <c r="B1095" t="s">
        <v>183</v>
      </c>
      <c r="C1095">
        <v>1991</v>
      </c>
      <c r="D1095">
        <v>2</v>
      </c>
      <c r="E1095">
        <v>14</v>
      </c>
      <c r="F1095">
        <v>31.58</v>
      </c>
    </row>
    <row r="1096" spans="1:6" x14ac:dyDescent="0.2">
      <c r="A1096" t="s">
        <v>143</v>
      </c>
      <c r="B1096" t="s">
        <v>183</v>
      </c>
      <c r="C1096">
        <v>1991</v>
      </c>
      <c r="D1096">
        <v>3</v>
      </c>
      <c r="E1096">
        <v>1</v>
      </c>
      <c r="F1096">
        <v>28.8</v>
      </c>
    </row>
    <row r="1097" spans="1:6" x14ac:dyDescent="0.2">
      <c r="A1097" t="s">
        <v>143</v>
      </c>
      <c r="B1097" t="s">
        <v>183</v>
      </c>
      <c r="C1097">
        <v>1991</v>
      </c>
      <c r="D1097">
        <v>3</v>
      </c>
      <c r="E1097">
        <v>2</v>
      </c>
      <c r="F1097">
        <v>24.8</v>
      </c>
    </row>
    <row r="1098" spans="1:6" x14ac:dyDescent="0.2">
      <c r="A1098" t="s">
        <v>143</v>
      </c>
      <c r="B1098" t="s">
        <v>183</v>
      </c>
      <c r="C1098">
        <v>1991</v>
      </c>
      <c r="D1098">
        <v>3</v>
      </c>
      <c r="E1098">
        <v>3</v>
      </c>
      <c r="F1098">
        <v>31.1</v>
      </c>
    </row>
    <row r="1099" spans="1:6" x14ac:dyDescent="0.2">
      <c r="A1099" t="s">
        <v>143</v>
      </c>
      <c r="B1099" t="s">
        <v>183</v>
      </c>
      <c r="C1099">
        <v>1991</v>
      </c>
      <c r="D1099">
        <v>3</v>
      </c>
      <c r="E1099">
        <v>4</v>
      </c>
      <c r="F1099">
        <v>31.58</v>
      </c>
    </row>
    <row r="1100" spans="1:6" x14ac:dyDescent="0.2">
      <c r="A1100" t="s">
        <v>143</v>
      </c>
      <c r="B1100" t="s">
        <v>183</v>
      </c>
      <c r="C1100">
        <v>1991</v>
      </c>
      <c r="D1100">
        <v>3</v>
      </c>
      <c r="E1100">
        <v>5</v>
      </c>
      <c r="F1100">
        <v>30.01</v>
      </c>
    </row>
    <row r="1101" spans="1:6" x14ac:dyDescent="0.2">
      <c r="A1101" t="s">
        <v>143</v>
      </c>
      <c r="B1101" t="s">
        <v>183</v>
      </c>
      <c r="C1101">
        <v>1991</v>
      </c>
      <c r="D1101">
        <v>3</v>
      </c>
      <c r="E1101">
        <v>6</v>
      </c>
      <c r="F1101">
        <v>32.67</v>
      </c>
    </row>
    <row r="1102" spans="1:6" x14ac:dyDescent="0.2">
      <c r="A1102" t="s">
        <v>143</v>
      </c>
      <c r="B1102" t="s">
        <v>183</v>
      </c>
      <c r="C1102">
        <v>1991</v>
      </c>
      <c r="D1102">
        <v>3</v>
      </c>
      <c r="E1102">
        <v>7</v>
      </c>
      <c r="F1102">
        <v>29.52</v>
      </c>
    </row>
    <row r="1103" spans="1:6" x14ac:dyDescent="0.2">
      <c r="A1103" t="s">
        <v>143</v>
      </c>
      <c r="B1103" t="s">
        <v>183</v>
      </c>
      <c r="C1103">
        <v>1991</v>
      </c>
      <c r="D1103">
        <v>3</v>
      </c>
      <c r="E1103">
        <v>8</v>
      </c>
      <c r="F1103">
        <v>32.67</v>
      </c>
    </row>
    <row r="1104" spans="1:6" x14ac:dyDescent="0.2">
      <c r="A1104" t="s">
        <v>143</v>
      </c>
      <c r="B1104" t="s">
        <v>183</v>
      </c>
      <c r="C1104">
        <v>1991</v>
      </c>
      <c r="D1104">
        <v>3</v>
      </c>
      <c r="E1104">
        <v>9</v>
      </c>
      <c r="F1104">
        <v>28.92</v>
      </c>
    </row>
    <row r="1105" spans="1:6" x14ac:dyDescent="0.2">
      <c r="A1105" t="s">
        <v>143</v>
      </c>
      <c r="B1105" t="s">
        <v>183</v>
      </c>
      <c r="C1105">
        <v>1991</v>
      </c>
      <c r="D1105">
        <v>3</v>
      </c>
      <c r="E1105">
        <v>10</v>
      </c>
      <c r="F1105">
        <v>33.270000000000003</v>
      </c>
    </row>
    <row r="1106" spans="1:6" x14ac:dyDescent="0.2">
      <c r="A1106" t="s">
        <v>143</v>
      </c>
      <c r="B1106" t="s">
        <v>183</v>
      </c>
      <c r="C1106">
        <v>1991</v>
      </c>
      <c r="D1106">
        <v>3</v>
      </c>
      <c r="E1106">
        <v>11</v>
      </c>
      <c r="F1106">
        <v>32.31</v>
      </c>
    </row>
    <row r="1107" spans="1:6" x14ac:dyDescent="0.2">
      <c r="A1107" t="s">
        <v>143</v>
      </c>
      <c r="B1107" t="s">
        <v>183</v>
      </c>
      <c r="C1107">
        <v>1991</v>
      </c>
      <c r="D1107">
        <v>3</v>
      </c>
      <c r="E1107">
        <v>12</v>
      </c>
      <c r="F1107">
        <v>30.61</v>
      </c>
    </row>
    <row r="1108" spans="1:6" x14ac:dyDescent="0.2">
      <c r="A1108" t="s">
        <v>143</v>
      </c>
      <c r="B1108" t="s">
        <v>183</v>
      </c>
      <c r="C1108">
        <v>1991</v>
      </c>
      <c r="D1108">
        <v>3</v>
      </c>
      <c r="E1108">
        <v>13</v>
      </c>
      <c r="F1108">
        <v>26.26</v>
      </c>
    </row>
    <row r="1109" spans="1:6" x14ac:dyDescent="0.2">
      <c r="A1109" t="s">
        <v>143</v>
      </c>
      <c r="B1109" t="s">
        <v>183</v>
      </c>
      <c r="C1109">
        <v>1991</v>
      </c>
      <c r="D1109">
        <v>3</v>
      </c>
      <c r="E1109">
        <v>14</v>
      </c>
      <c r="F1109">
        <v>33.4</v>
      </c>
    </row>
    <row r="1110" spans="1:6" x14ac:dyDescent="0.2">
      <c r="A1110" t="s">
        <v>143</v>
      </c>
      <c r="B1110" t="s">
        <v>183</v>
      </c>
      <c r="C1110">
        <v>1991</v>
      </c>
      <c r="D1110">
        <v>4</v>
      </c>
      <c r="E1110">
        <v>1</v>
      </c>
      <c r="F1110">
        <v>28.43</v>
      </c>
    </row>
    <row r="1111" spans="1:6" x14ac:dyDescent="0.2">
      <c r="A1111" t="s">
        <v>143</v>
      </c>
      <c r="B1111" t="s">
        <v>183</v>
      </c>
      <c r="C1111">
        <v>1991</v>
      </c>
      <c r="D1111">
        <v>4</v>
      </c>
      <c r="E1111">
        <v>2</v>
      </c>
      <c r="F1111">
        <v>24.68</v>
      </c>
    </row>
    <row r="1112" spans="1:6" x14ac:dyDescent="0.2">
      <c r="A1112" t="s">
        <v>143</v>
      </c>
      <c r="B1112" t="s">
        <v>183</v>
      </c>
      <c r="C1112">
        <v>1991</v>
      </c>
      <c r="D1112">
        <v>4</v>
      </c>
      <c r="E1112">
        <v>3</v>
      </c>
      <c r="F1112">
        <v>33.15</v>
      </c>
    </row>
    <row r="1113" spans="1:6" x14ac:dyDescent="0.2">
      <c r="A1113" t="s">
        <v>143</v>
      </c>
      <c r="B1113" t="s">
        <v>183</v>
      </c>
      <c r="C1113">
        <v>1991</v>
      </c>
      <c r="D1113">
        <v>4</v>
      </c>
      <c r="E1113">
        <v>4</v>
      </c>
      <c r="F1113">
        <v>32.43</v>
      </c>
    </row>
    <row r="1114" spans="1:6" x14ac:dyDescent="0.2">
      <c r="A1114" t="s">
        <v>143</v>
      </c>
      <c r="B1114" t="s">
        <v>183</v>
      </c>
      <c r="C1114">
        <v>1991</v>
      </c>
      <c r="D1114">
        <v>4</v>
      </c>
      <c r="E1114">
        <v>5</v>
      </c>
      <c r="F1114">
        <v>30.01</v>
      </c>
    </row>
    <row r="1115" spans="1:6" x14ac:dyDescent="0.2">
      <c r="A1115" t="s">
        <v>143</v>
      </c>
      <c r="B1115" t="s">
        <v>183</v>
      </c>
      <c r="C1115">
        <v>1991</v>
      </c>
      <c r="D1115">
        <v>4</v>
      </c>
      <c r="E1115">
        <v>6</v>
      </c>
      <c r="F1115">
        <v>25.65</v>
      </c>
    </row>
    <row r="1116" spans="1:6" x14ac:dyDescent="0.2">
      <c r="A1116" t="s">
        <v>143</v>
      </c>
      <c r="B1116" t="s">
        <v>183</v>
      </c>
      <c r="C1116">
        <v>1991</v>
      </c>
      <c r="D1116">
        <v>4</v>
      </c>
      <c r="E1116">
        <v>7</v>
      </c>
      <c r="F1116">
        <v>31.82</v>
      </c>
    </row>
    <row r="1117" spans="1:6" x14ac:dyDescent="0.2">
      <c r="A1117" t="s">
        <v>143</v>
      </c>
      <c r="B1117" t="s">
        <v>183</v>
      </c>
      <c r="C1117">
        <v>1991</v>
      </c>
      <c r="D1117">
        <v>4</v>
      </c>
      <c r="E1117">
        <v>8</v>
      </c>
      <c r="F1117">
        <v>33.76</v>
      </c>
    </row>
    <row r="1118" spans="1:6" x14ac:dyDescent="0.2">
      <c r="A1118" t="s">
        <v>143</v>
      </c>
      <c r="B1118" t="s">
        <v>183</v>
      </c>
      <c r="C1118">
        <v>1991</v>
      </c>
      <c r="D1118">
        <v>4</v>
      </c>
      <c r="E1118">
        <v>9</v>
      </c>
      <c r="F1118">
        <v>33.880000000000003</v>
      </c>
    </row>
    <row r="1119" spans="1:6" x14ac:dyDescent="0.2">
      <c r="A1119" t="s">
        <v>143</v>
      </c>
      <c r="B1119" t="s">
        <v>183</v>
      </c>
      <c r="C1119">
        <v>1991</v>
      </c>
      <c r="D1119">
        <v>4</v>
      </c>
      <c r="E1119">
        <v>10</v>
      </c>
      <c r="F1119">
        <v>29.52</v>
      </c>
    </row>
    <row r="1120" spans="1:6" x14ac:dyDescent="0.2">
      <c r="A1120" t="s">
        <v>143</v>
      </c>
      <c r="B1120" t="s">
        <v>183</v>
      </c>
      <c r="C1120">
        <v>1991</v>
      </c>
      <c r="D1120">
        <v>4</v>
      </c>
      <c r="E1120">
        <v>11</v>
      </c>
      <c r="F1120">
        <v>33.270000000000003</v>
      </c>
    </row>
    <row r="1121" spans="1:6" x14ac:dyDescent="0.2">
      <c r="A1121" t="s">
        <v>143</v>
      </c>
      <c r="B1121" t="s">
        <v>183</v>
      </c>
      <c r="C1121">
        <v>1991</v>
      </c>
      <c r="D1121">
        <v>4</v>
      </c>
      <c r="E1121">
        <v>12</v>
      </c>
      <c r="F1121">
        <v>33.76</v>
      </c>
    </row>
    <row r="1122" spans="1:6" x14ac:dyDescent="0.2">
      <c r="A1122" t="s">
        <v>143</v>
      </c>
      <c r="B1122" t="s">
        <v>183</v>
      </c>
      <c r="C1122">
        <v>1991</v>
      </c>
      <c r="D1122">
        <v>4</v>
      </c>
      <c r="E1122">
        <v>13</v>
      </c>
      <c r="F1122">
        <v>26.86</v>
      </c>
    </row>
    <row r="1123" spans="1:6" x14ac:dyDescent="0.2">
      <c r="A1123" t="s">
        <v>143</v>
      </c>
      <c r="B1123" t="s">
        <v>183</v>
      </c>
      <c r="C1123">
        <v>1991</v>
      </c>
      <c r="D1123">
        <v>4</v>
      </c>
      <c r="E1123">
        <v>14</v>
      </c>
      <c r="F1123">
        <v>36.18</v>
      </c>
    </row>
    <row r="1124" spans="1:6" x14ac:dyDescent="0.2">
      <c r="A1124" t="s">
        <v>143</v>
      </c>
      <c r="B1124" t="s">
        <v>183</v>
      </c>
      <c r="C1124">
        <v>1992</v>
      </c>
      <c r="D1124">
        <v>1</v>
      </c>
      <c r="E1124">
        <v>1</v>
      </c>
      <c r="F1124">
        <v>17.169899999999998</v>
      </c>
    </row>
    <row r="1125" spans="1:6" x14ac:dyDescent="0.2">
      <c r="A1125" t="s">
        <v>143</v>
      </c>
      <c r="B1125" t="s">
        <v>183</v>
      </c>
      <c r="C1125">
        <v>1992</v>
      </c>
      <c r="D1125">
        <v>1</v>
      </c>
      <c r="E1125">
        <v>2</v>
      </c>
      <c r="F1125">
        <v>22.8811</v>
      </c>
    </row>
    <row r="1126" spans="1:6" x14ac:dyDescent="0.2">
      <c r="A1126" t="s">
        <v>143</v>
      </c>
      <c r="B1126" t="s">
        <v>183</v>
      </c>
      <c r="C1126">
        <v>1992</v>
      </c>
      <c r="D1126">
        <v>1</v>
      </c>
      <c r="E1126">
        <v>3</v>
      </c>
      <c r="F1126">
        <v>23.207799999999999</v>
      </c>
    </row>
    <row r="1127" spans="1:6" x14ac:dyDescent="0.2">
      <c r="A1127" t="s">
        <v>143</v>
      </c>
      <c r="B1127" t="s">
        <v>183</v>
      </c>
      <c r="C1127">
        <v>1992</v>
      </c>
      <c r="D1127">
        <v>1</v>
      </c>
      <c r="E1127">
        <v>4</v>
      </c>
      <c r="F1127">
        <v>28.580200000000001</v>
      </c>
    </row>
    <row r="1128" spans="1:6" x14ac:dyDescent="0.2">
      <c r="A1128" t="s">
        <v>143</v>
      </c>
      <c r="B1128" t="s">
        <v>183</v>
      </c>
      <c r="C1128">
        <v>1992</v>
      </c>
      <c r="D1128">
        <v>1</v>
      </c>
      <c r="E1128">
        <v>5</v>
      </c>
      <c r="F1128">
        <v>38.332799999999999</v>
      </c>
    </row>
    <row r="1129" spans="1:6" x14ac:dyDescent="0.2">
      <c r="A1129" t="s">
        <v>143</v>
      </c>
      <c r="B1129" t="s">
        <v>183</v>
      </c>
      <c r="C1129">
        <v>1992</v>
      </c>
      <c r="D1129">
        <v>1</v>
      </c>
      <c r="E1129">
        <v>6</v>
      </c>
      <c r="F1129">
        <v>38.235999999999997</v>
      </c>
    </row>
    <row r="1130" spans="1:6" x14ac:dyDescent="0.2">
      <c r="A1130" t="s">
        <v>143</v>
      </c>
      <c r="B1130" t="s">
        <v>183</v>
      </c>
      <c r="C1130">
        <v>1992</v>
      </c>
      <c r="D1130">
        <v>1</v>
      </c>
      <c r="E1130">
        <v>7</v>
      </c>
      <c r="F1130">
        <v>41.406199999999998</v>
      </c>
    </row>
    <row r="1131" spans="1:6" x14ac:dyDescent="0.2">
      <c r="A1131" t="s">
        <v>143</v>
      </c>
      <c r="B1131" t="s">
        <v>183</v>
      </c>
      <c r="C1131">
        <v>1992</v>
      </c>
      <c r="D1131">
        <v>1</v>
      </c>
      <c r="E1131">
        <v>8</v>
      </c>
      <c r="F1131">
        <v>45.677500000000002</v>
      </c>
    </row>
    <row r="1132" spans="1:6" x14ac:dyDescent="0.2">
      <c r="A1132" t="s">
        <v>143</v>
      </c>
      <c r="B1132" t="s">
        <v>183</v>
      </c>
      <c r="C1132">
        <v>1992</v>
      </c>
      <c r="D1132">
        <v>1</v>
      </c>
      <c r="E1132">
        <v>9</v>
      </c>
      <c r="F1132">
        <v>37.122799999999998</v>
      </c>
    </row>
    <row r="1133" spans="1:6" x14ac:dyDescent="0.2">
      <c r="A1133" t="s">
        <v>143</v>
      </c>
      <c r="B1133" t="s">
        <v>183</v>
      </c>
      <c r="C1133">
        <v>1992</v>
      </c>
      <c r="D1133">
        <v>1</v>
      </c>
      <c r="E1133">
        <v>10</v>
      </c>
      <c r="F1133">
        <v>36.191099999999999</v>
      </c>
    </row>
    <row r="1134" spans="1:6" x14ac:dyDescent="0.2">
      <c r="A1134" t="s">
        <v>143</v>
      </c>
      <c r="B1134" t="s">
        <v>183</v>
      </c>
      <c r="C1134">
        <v>1992</v>
      </c>
      <c r="D1134">
        <v>1</v>
      </c>
      <c r="E1134">
        <v>11</v>
      </c>
      <c r="F1134">
        <v>41.8902</v>
      </c>
    </row>
    <row r="1135" spans="1:6" x14ac:dyDescent="0.2">
      <c r="A1135" t="s">
        <v>143</v>
      </c>
      <c r="B1135" t="s">
        <v>183</v>
      </c>
      <c r="C1135">
        <v>1992</v>
      </c>
      <c r="D1135">
        <v>1</v>
      </c>
      <c r="E1135">
        <v>12</v>
      </c>
      <c r="F1135">
        <v>42.059600000000003</v>
      </c>
    </row>
    <row r="1136" spans="1:6" x14ac:dyDescent="0.2">
      <c r="A1136" t="s">
        <v>143</v>
      </c>
      <c r="B1136" t="s">
        <v>183</v>
      </c>
      <c r="C1136">
        <v>1992</v>
      </c>
      <c r="D1136">
        <v>1</v>
      </c>
      <c r="E1136">
        <v>13</v>
      </c>
      <c r="F1136">
        <v>40.825400000000002</v>
      </c>
    </row>
    <row r="1137" spans="1:6" x14ac:dyDescent="0.2">
      <c r="A1137" t="s">
        <v>143</v>
      </c>
      <c r="B1137" t="s">
        <v>183</v>
      </c>
      <c r="C1137">
        <v>1992</v>
      </c>
      <c r="D1137">
        <v>1</v>
      </c>
      <c r="E1137">
        <v>14</v>
      </c>
      <c r="F1137">
        <v>36.045900000000003</v>
      </c>
    </row>
    <row r="1138" spans="1:6" x14ac:dyDescent="0.2">
      <c r="A1138" t="s">
        <v>143</v>
      </c>
      <c r="B1138" t="s">
        <v>183</v>
      </c>
      <c r="C1138">
        <v>1992</v>
      </c>
      <c r="D1138">
        <v>2</v>
      </c>
      <c r="E1138">
        <v>1</v>
      </c>
      <c r="F1138">
        <v>16.8795</v>
      </c>
    </row>
    <row r="1139" spans="1:6" x14ac:dyDescent="0.2">
      <c r="A1139" t="s">
        <v>143</v>
      </c>
      <c r="B1139" t="s">
        <v>183</v>
      </c>
      <c r="C1139">
        <v>1992</v>
      </c>
      <c r="D1139">
        <v>2</v>
      </c>
      <c r="E1139">
        <v>2</v>
      </c>
      <c r="F1139">
        <v>14.895099999999999</v>
      </c>
    </row>
    <row r="1140" spans="1:6" x14ac:dyDescent="0.2">
      <c r="A1140" t="s">
        <v>143</v>
      </c>
      <c r="B1140" t="s">
        <v>183</v>
      </c>
      <c r="C1140">
        <v>1992</v>
      </c>
      <c r="D1140">
        <v>2</v>
      </c>
      <c r="E1140">
        <v>3</v>
      </c>
      <c r="F1140">
        <v>24.272600000000001</v>
      </c>
    </row>
    <row r="1141" spans="1:6" x14ac:dyDescent="0.2">
      <c r="A1141" t="s">
        <v>143</v>
      </c>
      <c r="B1141" t="s">
        <v>183</v>
      </c>
      <c r="C1141">
        <v>1992</v>
      </c>
      <c r="D1141">
        <v>2</v>
      </c>
      <c r="E1141">
        <v>4</v>
      </c>
      <c r="F1141">
        <v>35.392499999999998</v>
      </c>
    </row>
    <row r="1142" spans="1:6" x14ac:dyDescent="0.2">
      <c r="A1142" t="s">
        <v>143</v>
      </c>
      <c r="B1142" t="s">
        <v>183</v>
      </c>
      <c r="C1142">
        <v>1992</v>
      </c>
      <c r="D1142">
        <v>2</v>
      </c>
      <c r="E1142">
        <v>5</v>
      </c>
      <c r="F1142">
        <v>33.7348</v>
      </c>
    </row>
    <row r="1143" spans="1:6" x14ac:dyDescent="0.2">
      <c r="A1143" t="s">
        <v>143</v>
      </c>
      <c r="B1143" t="s">
        <v>183</v>
      </c>
      <c r="C1143">
        <v>1992</v>
      </c>
      <c r="D1143">
        <v>2</v>
      </c>
      <c r="E1143">
        <v>6</v>
      </c>
      <c r="F1143">
        <v>43.100200000000001</v>
      </c>
    </row>
    <row r="1144" spans="1:6" x14ac:dyDescent="0.2">
      <c r="A1144" t="s">
        <v>143</v>
      </c>
      <c r="B1144" t="s">
        <v>183</v>
      </c>
      <c r="C1144">
        <v>1992</v>
      </c>
      <c r="D1144">
        <v>2</v>
      </c>
      <c r="E1144">
        <v>7</v>
      </c>
      <c r="F1144">
        <v>34.545499999999997</v>
      </c>
    </row>
    <row r="1145" spans="1:6" x14ac:dyDescent="0.2">
      <c r="A1145" t="s">
        <v>143</v>
      </c>
      <c r="B1145" t="s">
        <v>183</v>
      </c>
      <c r="C1145">
        <v>1992</v>
      </c>
      <c r="D1145">
        <v>2</v>
      </c>
      <c r="E1145">
        <v>8</v>
      </c>
      <c r="F1145">
        <v>41.018999999999998</v>
      </c>
    </row>
    <row r="1146" spans="1:6" x14ac:dyDescent="0.2">
      <c r="A1146" t="s">
        <v>143</v>
      </c>
      <c r="B1146" t="s">
        <v>183</v>
      </c>
      <c r="C1146">
        <v>1992</v>
      </c>
      <c r="D1146">
        <v>2</v>
      </c>
      <c r="E1146">
        <v>9</v>
      </c>
      <c r="F1146">
        <v>41.575600000000001</v>
      </c>
    </row>
    <row r="1147" spans="1:6" x14ac:dyDescent="0.2">
      <c r="A1147" t="s">
        <v>143</v>
      </c>
      <c r="B1147" t="s">
        <v>183</v>
      </c>
      <c r="C1147">
        <v>1992</v>
      </c>
      <c r="D1147">
        <v>2</v>
      </c>
      <c r="E1147">
        <v>10</v>
      </c>
      <c r="F1147">
        <v>38.744199999999999</v>
      </c>
    </row>
    <row r="1148" spans="1:6" x14ac:dyDescent="0.2">
      <c r="A1148" t="s">
        <v>143</v>
      </c>
      <c r="B1148" t="s">
        <v>183</v>
      </c>
      <c r="C1148">
        <v>1992</v>
      </c>
      <c r="D1148">
        <v>2</v>
      </c>
      <c r="E1148">
        <v>11</v>
      </c>
      <c r="F1148">
        <v>37.6068</v>
      </c>
    </row>
    <row r="1149" spans="1:6" x14ac:dyDescent="0.2">
      <c r="A1149" t="s">
        <v>143</v>
      </c>
      <c r="B1149" t="s">
        <v>183</v>
      </c>
      <c r="C1149">
        <v>1992</v>
      </c>
      <c r="D1149">
        <v>2</v>
      </c>
      <c r="E1149">
        <v>12</v>
      </c>
      <c r="F1149">
        <v>45.157200000000003</v>
      </c>
    </row>
    <row r="1150" spans="1:6" x14ac:dyDescent="0.2">
      <c r="A1150" t="s">
        <v>143</v>
      </c>
      <c r="B1150" t="s">
        <v>183</v>
      </c>
      <c r="C1150">
        <v>1992</v>
      </c>
      <c r="D1150">
        <v>2</v>
      </c>
      <c r="E1150">
        <v>13</v>
      </c>
      <c r="F1150">
        <v>38.913600000000002</v>
      </c>
    </row>
    <row r="1151" spans="1:6" x14ac:dyDescent="0.2">
      <c r="A1151" t="s">
        <v>143</v>
      </c>
      <c r="B1151" t="s">
        <v>183</v>
      </c>
      <c r="C1151">
        <v>1992</v>
      </c>
      <c r="D1151">
        <v>2</v>
      </c>
      <c r="E1151">
        <v>14</v>
      </c>
      <c r="F1151">
        <v>43.463200000000001</v>
      </c>
    </row>
    <row r="1152" spans="1:6" x14ac:dyDescent="0.2">
      <c r="A1152" t="s">
        <v>143</v>
      </c>
      <c r="B1152" t="s">
        <v>183</v>
      </c>
      <c r="C1152">
        <v>1992</v>
      </c>
      <c r="D1152">
        <v>3</v>
      </c>
      <c r="E1152">
        <v>1</v>
      </c>
      <c r="F1152">
        <v>24.393599999999999</v>
      </c>
    </row>
    <row r="1153" spans="1:6" x14ac:dyDescent="0.2">
      <c r="A1153" t="s">
        <v>143</v>
      </c>
      <c r="B1153" t="s">
        <v>183</v>
      </c>
      <c r="C1153">
        <v>1992</v>
      </c>
      <c r="D1153">
        <v>3</v>
      </c>
      <c r="E1153">
        <v>2</v>
      </c>
      <c r="F1153">
        <v>14.6652</v>
      </c>
    </row>
    <row r="1154" spans="1:6" x14ac:dyDescent="0.2">
      <c r="A1154" t="s">
        <v>143</v>
      </c>
      <c r="B1154" t="s">
        <v>183</v>
      </c>
      <c r="C1154">
        <v>1992</v>
      </c>
      <c r="D1154">
        <v>3</v>
      </c>
      <c r="E1154">
        <v>3</v>
      </c>
      <c r="F1154">
        <v>30.165299999999998</v>
      </c>
    </row>
    <row r="1155" spans="1:6" x14ac:dyDescent="0.2">
      <c r="A1155" t="s">
        <v>143</v>
      </c>
      <c r="B1155" t="s">
        <v>183</v>
      </c>
      <c r="C1155">
        <v>1992</v>
      </c>
      <c r="D1155">
        <v>3</v>
      </c>
      <c r="E1155">
        <v>4</v>
      </c>
      <c r="F1155">
        <v>37.703600000000002</v>
      </c>
    </row>
    <row r="1156" spans="1:6" x14ac:dyDescent="0.2">
      <c r="A1156" t="s">
        <v>143</v>
      </c>
      <c r="B1156" t="s">
        <v>183</v>
      </c>
      <c r="C1156">
        <v>1992</v>
      </c>
      <c r="D1156">
        <v>3</v>
      </c>
      <c r="E1156">
        <v>5</v>
      </c>
      <c r="F1156">
        <v>38.453800000000001</v>
      </c>
    </row>
    <row r="1157" spans="1:6" x14ac:dyDescent="0.2">
      <c r="A1157" t="s">
        <v>143</v>
      </c>
      <c r="B1157" t="s">
        <v>183</v>
      </c>
      <c r="C1157">
        <v>1992</v>
      </c>
      <c r="D1157">
        <v>3</v>
      </c>
      <c r="E1157">
        <v>6</v>
      </c>
      <c r="F1157">
        <v>43.995600000000003</v>
      </c>
    </row>
    <row r="1158" spans="1:6" x14ac:dyDescent="0.2">
      <c r="A1158" t="s">
        <v>143</v>
      </c>
      <c r="B1158" t="s">
        <v>183</v>
      </c>
      <c r="C1158">
        <v>1992</v>
      </c>
      <c r="D1158">
        <v>3</v>
      </c>
      <c r="E1158">
        <v>7</v>
      </c>
      <c r="F1158">
        <v>41.14</v>
      </c>
    </row>
    <row r="1159" spans="1:6" x14ac:dyDescent="0.2">
      <c r="A1159" t="s">
        <v>143</v>
      </c>
      <c r="B1159" t="s">
        <v>183</v>
      </c>
      <c r="C1159">
        <v>1992</v>
      </c>
      <c r="D1159">
        <v>3</v>
      </c>
      <c r="E1159">
        <v>8</v>
      </c>
      <c r="F1159">
        <v>40.365600000000001</v>
      </c>
    </row>
    <row r="1160" spans="1:6" x14ac:dyDescent="0.2">
      <c r="A1160" t="s">
        <v>143</v>
      </c>
      <c r="B1160" t="s">
        <v>183</v>
      </c>
      <c r="C1160">
        <v>1992</v>
      </c>
      <c r="D1160">
        <v>3</v>
      </c>
      <c r="E1160">
        <v>9</v>
      </c>
      <c r="F1160">
        <v>35.997500000000002</v>
      </c>
    </row>
    <row r="1161" spans="1:6" x14ac:dyDescent="0.2">
      <c r="A1161" t="s">
        <v>143</v>
      </c>
      <c r="B1161" t="s">
        <v>183</v>
      </c>
      <c r="C1161">
        <v>1992</v>
      </c>
      <c r="D1161">
        <v>3</v>
      </c>
      <c r="E1161">
        <v>10</v>
      </c>
      <c r="F1161">
        <v>40.171999999999997</v>
      </c>
    </row>
    <row r="1162" spans="1:6" x14ac:dyDescent="0.2">
      <c r="A1162" t="s">
        <v>143</v>
      </c>
      <c r="B1162" t="s">
        <v>183</v>
      </c>
      <c r="C1162">
        <v>1992</v>
      </c>
      <c r="D1162">
        <v>3</v>
      </c>
      <c r="E1162">
        <v>11</v>
      </c>
      <c r="F1162">
        <v>43.124400000000001</v>
      </c>
    </row>
    <row r="1163" spans="1:6" x14ac:dyDescent="0.2">
      <c r="A1163" t="s">
        <v>143</v>
      </c>
      <c r="B1163" t="s">
        <v>183</v>
      </c>
      <c r="C1163">
        <v>1992</v>
      </c>
      <c r="D1163">
        <v>3</v>
      </c>
      <c r="E1163">
        <v>12</v>
      </c>
      <c r="F1163">
        <v>36.905000000000001</v>
      </c>
    </row>
    <row r="1164" spans="1:6" x14ac:dyDescent="0.2">
      <c r="A1164" t="s">
        <v>143</v>
      </c>
      <c r="B1164" t="s">
        <v>183</v>
      </c>
      <c r="C1164">
        <v>1992</v>
      </c>
      <c r="D1164">
        <v>3</v>
      </c>
      <c r="E1164">
        <v>13</v>
      </c>
      <c r="F1164">
        <v>34.9206</v>
      </c>
    </row>
    <row r="1165" spans="1:6" x14ac:dyDescent="0.2">
      <c r="A1165" t="s">
        <v>143</v>
      </c>
      <c r="B1165" t="s">
        <v>183</v>
      </c>
      <c r="C1165">
        <v>1992</v>
      </c>
      <c r="D1165">
        <v>3</v>
      </c>
      <c r="E1165">
        <v>14</v>
      </c>
      <c r="F1165">
        <v>39.325000000000003</v>
      </c>
    </row>
    <row r="1166" spans="1:6" x14ac:dyDescent="0.2">
      <c r="A1166" t="s">
        <v>143</v>
      </c>
      <c r="B1166" t="s">
        <v>183</v>
      </c>
      <c r="C1166">
        <v>1992</v>
      </c>
      <c r="D1166">
        <v>4</v>
      </c>
      <c r="E1166">
        <v>1</v>
      </c>
      <c r="F1166">
        <v>22.203499999999998</v>
      </c>
    </row>
    <row r="1167" spans="1:6" x14ac:dyDescent="0.2">
      <c r="A1167" t="s">
        <v>143</v>
      </c>
      <c r="B1167" t="s">
        <v>183</v>
      </c>
      <c r="C1167">
        <v>1992</v>
      </c>
      <c r="D1167">
        <v>4</v>
      </c>
      <c r="E1167">
        <v>2</v>
      </c>
      <c r="F1167">
        <v>19.117999999999999</v>
      </c>
    </row>
    <row r="1168" spans="1:6" x14ac:dyDescent="0.2">
      <c r="A1168" t="s">
        <v>143</v>
      </c>
      <c r="B1168" t="s">
        <v>183</v>
      </c>
      <c r="C1168">
        <v>1992</v>
      </c>
      <c r="D1168">
        <v>4</v>
      </c>
      <c r="E1168">
        <v>3</v>
      </c>
      <c r="F1168">
        <v>33.274999999999999</v>
      </c>
    </row>
    <row r="1169" spans="1:6" x14ac:dyDescent="0.2">
      <c r="A1169" t="s">
        <v>143</v>
      </c>
      <c r="B1169" t="s">
        <v>183</v>
      </c>
      <c r="C1169">
        <v>1992</v>
      </c>
      <c r="D1169">
        <v>4</v>
      </c>
      <c r="E1169">
        <v>4</v>
      </c>
      <c r="F1169">
        <v>36.4452</v>
      </c>
    </row>
    <row r="1170" spans="1:6" x14ac:dyDescent="0.2">
      <c r="A1170" t="s">
        <v>143</v>
      </c>
      <c r="B1170" t="s">
        <v>183</v>
      </c>
      <c r="C1170">
        <v>1992</v>
      </c>
      <c r="D1170">
        <v>4</v>
      </c>
      <c r="E1170">
        <v>5</v>
      </c>
      <c r="F1170">
        <v>42.446800000000003</v>
      </c>
    </row>
    <row r="1171" spans="1:6" x14ac:dyDescent="0.2">
      <c r="A1171" t="s">
        <v>143</v>
      </c>
      <c r="B1171" t="s">
        <v>183</v>
      </c>
      <c r="C1171">
        <v>1992</v>
      </c>
      <c r="D1171">
        <v>4</v>
      </c>
      <c r="E1171">
        <v>6</v>
      </c>
      <c r="F1171">
        <v>41.381999999999998</v>
      </c>
    </row>
    <row r="1172" spans="1:6" x14ac:dyDescent="0.2">
      <c r="A1172" t="s">
        <v>143</v>
      </c>
      <c r="B1172" t="s">
        <v>183</v>
      </c>
      <c r="C1172">
        <v>1992</v>
      </c>
      <c r="D1172">
        <v>4</v>
      </c>
      <c r="E1172">
        <v>7</v>
      </c>
      <c r="F1172">
        <v>37.897199999999998</v>
      </c>
    </row>
    <row r="1173" spans="1:6" x14ac:dyDescent="0.2">
      <c r="A1173" t="s">
        <v>143</v>
      </c>
      <c r="B1173" t="s">
        <v>183</v>
      </c>
      <c r="C1173">
        <v>1992</v>
      </c>
      <c r="D1173">
        <v>4</v>
      </c>
      <c r="E1173">
        <v>8</v>
      </c>
      <c r="F1173">
        <v>43.269599999999997</v>
      </c>
    </row>
    <row r="1174" spans="1:6" x14ac:dyDescent="0.2">
      <c r="A1174" t="s">
        <v>143</v>
      </c>
      <c r="B1174" t="s">
        <v>183</v>
      </c>
      <c r="C1174">
        <v>1992</v>
      </c>
      <c r="D1174">
        <v>4</v>
      </c>
      <c r="E1174">
        <v>9</v>
      </c>
      <c r="F1174">
        <v>41.793399999999998</v>
      </c>
    </row>
    <row r="1175" spans="1:6" x14ac:dyDescent="0.2">
      <c r="A1175" t="s">
        <v>143</v>
      </c>
      <c r="B1175" t="s">
        <v>183</v>
      </c>
      <c r="C1175">
        <v>1992</v>
      </c>
      <c r="D1175">
        <v>4</v>
      </c>
      <c r="E1175">
        <v>10</v>
      </c>
      <c r="F1175">
        <v>34.787500000000001</v>
      </c>
    </row>
    <row r="1176" spans="1:6" x14ac:dyDescent="0.2">
      <c r="A1176" t="s">
        <v>143</v>
      </c>
      <c r="B1176" t="s">
        <v>183</v>
      </c>
      <c r="C1176">
        <v>1992</v>
      </c>
      <c r="D1176">
        <v>4</v>
      </c>
      <c r="E1176">
        <v>11</v>
      </c>
      <c r="F1176">
        <v>39.204000000000001</v>
      </c>
    </row>
    <row r="1177" spans="1:6" x14ac:dyDescent="0.2">
      <c r="A1177" t="s">
        <v>143</v>
      </c>
      <c r="B1177" t="s">
        <v>183</v>
      </c>
      <c r="C1177">
        <v>1992</v>
      </c>
      <c r="D1177">
        <v>4</v>
      </c>
      <c r="E1177">
        <v>12</v>
      </c>
      <c r="F1177">
        <v>40.171999999999997</v>
      </c>
    </row>
    <row r="1178" spans="1:6" x14ac:dyDescent="0.2">
      <c r="A1178" t="s">
        <v>143</v>
      </c>
      <c r="B1178" t="s">
        <v>183</v>
      </c>
      <c r="C1178">
        <v>1992</v>
      </c>
      <c r="D1178">
        <v>4</v>
      </c>
      <c r="E1178">
        <v>13</v>
      </c>
      <c r="F1178">
        <v>35.646599999999999</v>
      </c>
    </row>
    <row r="1179" spans="1:6" x14ac:dyDescent="0.2">
      <c r="A1179" t="s">
        <v>143</v>
      </c>
      <c r="B1179" t="s">
        <v>183</v>
      </c>
      <c r="C1179">
        <v>1992</v>
      </c>
      <c r="D1179">
        <v>4</v>
      </c>
      <c r="E1179">
        <v>14</v>
      </c>
      <c r="F1179">
        <v>46.1736</v>
      </c>
    </row>
    <row r="1180" spans="1:6" x14ac:dyDescent="0.2">
      <c r="A1180" t="s">
        <v>143</v>
      </c>
      <c r="B1180" t="s">
        <v>126</v>
      </c>
      <c r="C1180">
        <v>1993</v>
      </c>
      <c r="D1180">
        <v>1</v>
      </c>
      <c r="E1180">
        <v>1</v>
      </c>
      <c r="F1180">
        <v>18.004799999999999</v>
      </c>
    </row>
    <row r="1181" spans="1:6" x14ac:dyDescent="0.2">
      <c r="A1181" t="s">
        <v>143</v>
      </c>
      <c r="B1181" t="s">
        <v>126</v>
      </c>
      <c r="C1181">
        <v>1993</v>
      </c>
      <c r="D1181" s="34">
        <v>1</v>
      </c>
      <c r="E1181" s="34">
        <v>2</v>
      </c>
      <c r="F1181">
        <v>14.4474</v>
      </c>
    </row>
    <row r="1182" spans="1:6" x14ac:dyDescent="0.2">
      <c r="A1182" t="s">
        <v>143</v>
      </c>
      <c r="B1182" t="s">
        <v>126</v>
      </c>
      <c r="C1182">
        <v>1993</v>
      </c>
      <c r="D1182" s="34">
        <v>1</v>
      </c>
      <c r="E1182" s="34">
        <v>3</v>
      </c>
      <c r="F1182">
        <v>18.960699999999999</v>
      </c>
    </row>
    <row r="1183" spans="1:6" x14ac:dyDescent="0.2">
      <c r="A1183" t="s">
        <v>143</v>
      </c>
      <c r="B1183" t="s">
        <v>126</v>
      </c>
      <c r="C1183">
        <v>1993</v>
      </c>
      <c r="D1183" s="34">
        <v>1</v>
      </c>
      <c r="E1183" s="34">
        <v>4</v>
      </c>
      <c r="F1183">
        <v>23.8612</v>
      </c>
    </row>
    <row r="1184" spans="1:6" x14ac:dyDescent="0.2">
      <c r="A1184" t="s">
        <v>143</v>
      </c>
      <c r="B1184" t="s">
        <v>126</v>
      </c>
      <c r="C1184">
        <v>1993</v>
      </c>
      <c r="D1184" s="34">
        <v>1</v>
      </c>
      <c r="E1184" s="34">
        <v>5</v>
      </c>
      <c r="F1184">
        <v>35.380400000000002</v>
      </c>
    </row>
    <row r="1185" spans="1:6" x14ac:dyDescent="0.2">
      <c r="A1185" t="s">
        <v>143</v>
      </c>
      <c r="B1185" t="s">
        <v>126</v>
      </c>
      <c r="C1185">
        <v>1993</v>
      </c>
      <c r="D1185" s="34">
        <v>1</v>
      </c>
      <c r="E1185" s="34">
        <v>6</v>
      </c>
      <c r="F1185">
        <v>35.223100000000002</v>
      </c>
    </row>
    <row r="1186" spans="1:6" x14ac:dyDescent="0.2">
      <c r="A1186" t="s">
        <v>143</v>
      </c>
      <c r="B1186" t="s">
        <v>126</v>
      </c>
      <c r="C1186">
        <v>1993</v>
      </c>
      <c r="D1186" s="34">
        <v>1</v>
      </c>
      <c r="E1186" s="34">
        <v>7</v>
      </c>
      <c r="F1186">
        <v>36.8566</v>
      </c>
    </row>
    <row r="1187" spans="1:6" x14ac:dyDescent="0.2">
      <c r="A1187" t="s">
        <v>143</v>
      </c>
      <c r="B1187" t="s">
        <v>126</v>
      </c>
      <c r="C1187">
        <v>1993</v>
      </c>
      <c r="D1187">
        <v>1</v>
      </c>
      <c r="E1187">
        <v>8</v>
      </c>
      <c r="F1187">
        <v>34.8964</v>
      </c>
    </row>
    <row r="1188" spans="1:6" x14ac:dyDescent="0.2">
      <c r="A1188" t="s">
        <v>143</v>
      </c>
      <c r="B1188" t="s">
        <v>126</v>
      </c>
      <c r="C1188">
        <v>1993</v>
      </c>
      <c r="D1188">
        <v>1</v>
      </c>
      <c r="E1188">
        <v>9</v>
      </c>
      <c r="F1188">
        <v>33.045099999999998</v>
      </c>
    </row>
    <row r="1189" spans="1:6" x14ac:dyDescent="0.2">
      <c r="A1189" t="s">
        <v>143</v>
      </c>
      <c r="B1189" t="s">
        <v>126</v>
      </c>
      <c r="C1189">
        <v>1993</v>
      </c>
      <c r="D1189">
        <v>1</v>
      </c>
      <c r="E1189">
        <v>10</v>
      </c>
      <c r="F1189">
        <v>32.113399999999999</v>
      </c>
    </row>
    <row r="1190" spans="1:6" x14ac:dyDescent="0.2">
      <c r="A1190" t="s">
        <v>143</v>
      </c>
      <c r="B1190" t="s">
        <v>126</v>
      </c>
      <c r="C1190">
        <v>1993</v>
      </c>
      <c r="D1190">
        <v>1</v>
      </c>
      <c r="E1190">
        <v>11</v>
      </c>
      <c r="F1190">
        <v>35.041600000000003</v>
      </c>
    </row>
    <row r="1191" spans="1:6" x14ac:dyDescent="0.2">
      <c r="A1191" t="s">
        <v>143</v>
      </c>
      <c r="B1191" t="s">
        <v>126</v>
      </c>
      <c r="C1191">
        <v>1993</v>
      </c>
      <c r="D1191">
        <v>1</v>
      </c>
      <c r="E1191">
        <v>12</v>
      </c>
      <c r="F1191">
        <v>38.574800000000003</v>
      </c>
    </row>
    <row r="1192" spans="1:6" x14ac:dyDescent="0.2">
      <c r="A1192" t="s">
        <v>143</v>
      </c>
      <c r="B1192" t="s">
        <v>126</v>
      </c>
      <c r="C1192">
        <v>1993</v>
      </c>
      <c r="D1192">
        <v>1</v>
      </c>
      <c r="E1192">
        <v>13</v>
      </c>
      <c r="F1192">
        <v>36.4452</v>
      </c>
    </row>
    <row r="1193" spans="1:6" x14ac:dyDescent="0.2">
      <c r="A1193" t="s">
        <v>143</v>
      </c>
      <c r="B1193" t="s">
        <v>126</v>
      </c>
      <c r="C1193">
        <v>1993</v>
      </c>
      <c r="D1193">
        <v>1</v>
      </c>
      <c r="E1193">
        <v>14</v>
      </c>
      <c r="F1193">
        <v>29.753900000000002</v>
      </c>
    </row>
    <row r="1194" spans="1:6" x14ac:dyDescent="0.2">
      <c r="A1194" t="s">
        <v>143</v>
      </c>
      <c r="B1194" t="s">
        <v>126</v>
      </c>
      <c r="C1194">
        <v>1993</v>
      </c>
      <c r="D1194">
        <v>2</v>
      </c>
      <c r="E1194">
        <v>1</v>
      </c>
      <c r="F1194">
        <v>14.036</v>
      </c>
    </row>
    <row r="1195" spans="1:6" x14ac:dyDescent="0.2">
      <c r="A1195" t="s">
        <v>143</v>
      </c>
      <c r="B1195" t="s">
        <v>126</v>
      </c>
      <c r="C1195">
        <v>1993</v>
      </c>
      <c r="D1195" s="34">
        <v>2</v>
      </c>
      <c r="E1195" s="34">
        <v>2</v>
      </c>
      <c r="F1195">
        <v>15.282299999999999</v>
      </c>
    </row>
    <row r="1196" spans="1:6" x14ac:dyDescent="0.2">
      <c r="A1196" t="s">
        <v>143</v>
      </c>
      <c r="B1196" t="s">
        <v>126</v>
      </c>
      <c r="C1196">
        <v>1993</v>
      </c>
      <c r="D1196" s="34">
        <v>2</v>
      </c>
      <c r="E1196" s="34">
        <v>3</v>
      </c>
      <c r="F1196">
        <v>17.799099999999999</v>
      </c>
    </row>
    <row r="1197" spans="1:6" x14ac:dyDescent="0.2">
      <c r="A1197" t="s">
        <v>143</v>
      </c>
      <c r="B1197" t="s">
        <v>126</v>
      </c>
      <c r="C1197">
        <v>1993</v>
      </c>
      <c r="D1197" s="34">
        <v>2</v>
      </c>
      <c r="E1197" s="34">
        <v>4</v>
      </c>
      <c r="F1197">
        <v>30.867100000000001</v>
      </c>
    </row>
    <row r="1198" spans="1:6" x14ac:dyDescent="0.2">
      <c r="A1198" t="s">
        <v>143</v>
      </c>
      <c r="B1198" t="s">
        <v>126</v>
      </c>
      <c r="C1198">
        <v>1993</v>
      </c>
      <c r="D1198" s="34">
        <v>2</v>
      </c>
      <c r="E1198" s="34">
        <v>5</v>
      </c>
      <c r="F1198">
        <v>29.4877</v>
      </c>
    </row>
    <row r="1199" spans="1:6" x14ac:dyDescent="0.2">
      <c r="A1199" t="s">
        <v>143</v>
      </c>
      <c r="B1199" t="s">
        <v>126</v>
      </c>
      <c r="C1199">
        <v>1993</v>
      </c>
      <c r="D1199" s="34">
        <v>2</v>
      </c>
      <c r="E1199" s="34">
        <v>6</v>
      </c>
      <c r="F1199">
        <v>49.029200000000003</v>
      </c>
    </row>
    <row r="1200" spans="1:6" x14ac:dyDescent="0.2">
      <c r="A1200" t="s">
        <v>143</v>
      </c>
      <c r="B1200" t="s">
        <v>126</v>
      </c>
      <c r="C1200">
        <v>1993</v>
      </c>
      <c r="D1200" s="34">
        <v>2</v>
      </c>
      <c r="E1200" s="34">
        <v>7</v>
      </c>
      <c r="F1200">
        <v>33.904200000000003</v>
      </c>
    </row>
    <row r="1201" spans="1:6" x14ac:dyDescent="0.2">
      <c r="A1201" t="s">
        <v>143</v>
      </c>
      <c r="B1201" t="s">
        <v>126</v>
      </c>
      <c r="C1201">
        <v>1993</v>
      </c>
      <c r="D1201">
        <v>2</v>
      </c>
      <c r="E1201">
        <v>8</v>
      </c>
      <c r="F1201">
        <v>38.163400000000003</v>
      </c>
    </row>
    <row r="1202" spans="1:6" x14ac:dyDescent="0.2">
      <c r="A1202" t="s">
        <v>143</v>
      </c>
      <c r="B1202" t="s">
        <v>126</v>
      </c>
      <c r="C1202">
        <v>1993</v>
      </c>
      <c r="D1202">
        <v>2</v>
      </c>
      <c r="E1202">
        <v>9</v>
      </c>
      <c r="F1202">
        <v>40.898000000000003</v>
      </c>
    </row>
    <row r="1203" spans="1:6" x14ac:dyDescent="0.2">
      <c r="A1203" t="s">
        <v>143</v>
      </c>
      <c r="B1203" t="s">
        <v>126</v>
      </c>
      <c r="C1203">
        <v>1993</v>
      </c>
      <c r="D1203">
        <v>2</v>
      </c>
      <c r="E1203">
        <v>10</v>
      </c>
      <c r="F1203">
        <v>34.097799999999999</v>
      </c>
    </row>
    <row r="1204" spans="1:6" x14ac:dyDescent="0.2">
      <c r="A1204" t="s">
        <v>143</v>
      </c>
      <c r="B1204" t="s">
        <v>126</v>
      </c>
      <c r="C1204">
        <v>1993</v>
      </c>
      <c r="D1204">
        <v>2</v>
      </c>
      <c r="E1204">
        <v>11</v>
      </c>
      <c r="F1204">
        <v>32.609499999999997</v>
      </c>
    </row>
    <row r="1205" spans="1:6" x14ac:dyDescent="0.2">
      <c r="A1205" t="s">
        <v>143</v>
      </c>
      <c r="B1205" t="s">
        <v>126</v>
      </c>
      <c r="C1205">
        <v>1993</v>
      </c>
      <c r="D1205">
        <v>2</v>
      </c>
      <c r="E1205">
        <v>12</v>
      </c>
      <c r="F1205">
        <v>38.889400000000002</v>
      </c>
    </row>
    <row r="1206" spans="1:6" x14ac:dyDescent="0.2">
      <c r="A1206" t="s">
        <v>143</v>
      </c>
      <c r="B1206" t="s">
        <v>126</v>
      </c>
      <c r="C1206">
        <v>1993</v>
      </c>
      <c r="D1206">
        <v>2</v>
      </c>
      <c r="E1206">
        <v>13</v>
      </c>
      <c r="F1206">
        <v>33.396000000000001</v>
      </c>
    </row>
    <row r="1207" spans="1:6" x14ac:dyDescent="0.2">
      <c r="A1207" t="s">
        <v>143</v>
      </c>
      <c r="B1207" t="s">
        <v>126</v>
      </c>
      <c r="C1207">
        <v>1993</v>
      </c>
      <c r="D1207">
        <v>2</v>
      </c>
      <c r="E1207">
        <v>14</v>
      </c>
      <c r="F1207">
        <v>43.076000000000001</v>
      </c>
    </row>
    <row r="1208" spans="1:6" x14ac:dyDescent="0.2">
      <c r="A1208" t="s">
        <v>143</v>
      </c>
      <c r="B1208" t="s">
        <v>126</v>
      </c>
      <c r="C1208">
        <v>1993</v>
      </c>
      <c r="D1208">
        <v>3</v>
      </c>
      <c r="E1208">
        <v>1</v>
      </c>
      <c r="F1208">
        <v>24.562999999999999</v>
      </c>
    </row>
    <row r="1209" spans="1:6" x14ac:dyDescent="0.2">
      <c r="A1209" t="s">
        <v>143</v>
      </c>
      <c r="B1209" t="s">
        <v>126</v>
      </c>
      <c r="C1209">
        <v>1993</v>
      </c>
      <c r="D1209" s="34">
        <v>3</v>
      </c>
      <c r="E1209" s="34">
        <v>2</v>
      </c>
      <c r="F1209">
        <v>17.327200000000001</v>
      </c>
    </row>
    <row r="1210" spans="1:6" x14ac:dyDescent="0.2">
      <c r="A1210" t="s">
        <v>143</v>
      </c>
      <c r="B1210" t="s">
        <v>126</v>
      </c>
      <c r="C1210">
        <v>1993</v>
      </c>
      <c r="D1210" s="34">
        <v>3</v>
      </c>
      <c r="E1210" s="34">
        <v>3</v>
      </c>
      <c r="F1210">
        <v>28.616499999999998</v>
      </c>
    </row>
    <row r="1211" spans="1:6" x14ac:dyDescent="0.2">
      <c r="A1211" t="s">
        <v>143</v>
      </c>
      <c r="B1211" t="s">
        <v>126</v>
      </c>
      <c r="C1211">
        <v>1993</v>
      </c>
      <c r="D1211" s="34">
        <v>3</v>
      </c>
      <c r="E1211" s="34">
        <v>4</v>
      </c>
      <c r="F1211">
        <v>34.7149</v>
      </c>
    </row>
    <row r="1212" spans="1:6" x14ac:dyDescent="0.2">
      <c r="A1212" t="s">
        <v>143</v>
      </c>
      <c r="B1212" t="s">
        <v>126</v>
      </c>
      <c r="C1212">
        <v>1993</v>
      </c>
      <c r="D1212" s="34">
        <v>3</v>
      </c>
      <c r="E1212" s="34">
        <v>5</v>
      </c>
      <c r="F1212">
        <v>37.461599999999997</v>
      </c>
    </row>
    <row r="1213" spans="1:6" x14ac:dyDescent="0.2">
      <c r="A1213" t="s">
        <v>143</v>
      </c>
      <c r="B1213" t="s">
        <v>126</v>
      </c>
      <c r="C1213">
        <v>1993</v>
      </c>
      <c r="D1213" s="34">
        <v>3</v>
      </c>
      <c r="E1213" s="34">
        <v>6</v>
      </c>
      <c r="F1213">
        <v>43.511600000000001</v>
      </c>
    </row>
    <row r="1214" spans="1:6" x14ac:dyDescent="0.2">
      <c r="A1214" t="s">
        <v>143</v>
      </c>
      <c r="B1214" t="s">
        <v>126</v>
      </c>
      <c r="C1214">
        <v>1993</v>
      </c>
      <c r="D1214" s="34">
        <v>3</v>
      </c>
      <c r="E1214" s="34">
        <v>7</v>
      </c>
      <c r="F1214">
        <v>35.816000000000003</v>
      </c>
    </row>
    <row r="1215" spans="1:6" x14ac:dyDescent="0.2">
      <c r="A1215" t="s">
        <v>143</v>
      </c>
      <c r="B1215" t="s">
        <v>126</v>
      </c>
      <c r="C1215">
        <v>1993</v>
      </c>
      <c r="D1215">
        <v>3</v>
      </c>
      <c r="E1215">
        <v>8</v>
      </c>
      <c r="F1215">
        <v>44.068199999999997</v>
      </c>
    </row>
    <row r="1216" spans="1:6" x14ac:dyDescent="0.2">
      <c r="A1216" t="s">
        <v>143</v>
      </c>
      <c r="B1216" t="s">
        <v>126</v>
      </c>
      <c r="C1216">
        <v>1993</v>
      </c>
      <c r="D1216">
        <v>3</v>
      </c>
      <c r="E1216">
        <v>9</v>
      </c>
      <c r="F1216">
        <v>33.843699999999998</v>
      </c>
    </row>
    <row r="1217" spans="1:6" x14ac:dyDescent="0.2">
      <c r="A1217" t="s">
        <v>143</v>
      </c>
      <c r="B1217" t="s">
        <v>126</v>
      </c>
      <c r="C1217">
        <v>1993</v>
      </c>
      <c r="D1217">
        <v>3</v>
      </c>
      <c r="E1217">
        <v>10</v>
      </c>
      <c r="F1217">
        <v>37.461599999999997</v>
      </c>
    </row>
    <row r="1218" spans="1:6" x14ac:dyDescent="0.2">
      <c r="A1218" t="s">
        <v>143</v>
      </c>
      <c r="B1218" t="s">
        <v>126</v>
      </c>
      <c r="C1218">
        <v>1993</v>
      </c>
      <c r="D1218">
        <v>3</v>
      </c>
      <c r="E1218">
        <v>11</v>
      </c>
      <c r="F1218">
        <v>36.045900000000003</v>
      </c>
    </row>
    <row r="1219" spans="1:6" x14ac:dyDescent="0.2">
      <c r="A1219" t="s">
        <v>143</v>
      </c>
      <c r="B1219" t="s">
        <v>126</v>
      </c>
      <c r="C1219">
        <v>1993</v>
      </c>
      <c r="D1219">
        <v>3</v>
      </c>
      <c r="E1219">
        <v>12</v>
      </c>
      <c r="F1219">
        <v>32.948300000000003</v>
      </c>
    </row>
    <row r="1220" spans="1:6" x14ac:dyDescent="0.2">
      <c r="A1220" t="s">
        <v>143</v>
      </c>
      <c r="B1220" t="s">
        <v>126</v>
      </c>
      <c r="C1220">
        <v>1993</v>
      </c>
      <c r="D1220">
        <v>3</v>
      </c>
      <c r="E1220">
        <v>13</v>
      </c>
      <c r="F1220">
        <v>38.308599999999998</v>
      </c>
    </row>
    <row r="1221" spans="1:6" x14ac:dyDescent="0.2">
      <c r="A1221" t="s">
        <v>143</v>
      </c>
      <c r="B1221" t="s">
        <v>126</v>
      </c>
      <c r="C1221">
        <v>1993</v>
      </c>
      <c r="D1221">
        <v>3</v>
      </c>
      <c r="E1221">
        <v>14</v>
      </c>
      <c r="F1221">
        <v>35.501399999999997</v>
      </c>
    </row>
    <row r="1222" spans="1:6" x14ac:dyDescent="0.2">
      <c r="A1222" t="s">
        <v>143</v>
      </c>
      <c r="B1222" t="s">
        <v>126</v>
      </c>
      <c r="C1222">
        <v>1993</v>
      </c>
      <c r="D1222">
        <v>4</v>
      </c>
      <c r="E1222">
        <v>1</v>
      </c>
      <c r="F1222">
        <v>20.884599999999999</v>
      </c>
    </row>
    <row r="1223" spans="1:6" x14ac:dyDescent="0.2">
      <c r="A1223" t="s">
        <v>143</v>
      </c>
      <c r="B1223" t="s">
        <v>126</v>
      </c>
      <c r="C1223">
        <v>1993</v>
      </c>
      <c r="D1223" s="34">
        <v>4</v>
      </c>
      <c r="E1223" s="34">
        <v>2</v>
      </c>
      <c r="F1223">
        <v>21.5501</v>
      </c>
    </row>
    <row r="1224" spans="1:6" x14ac:dyDescent="0.2">
      <c r="A1224" t="s">
        <v>143</v>
      </c>
      <c r="B1224" t="s">
        <v>126</v>
      </c>
      <c r="C1224">
        <v>1993</v>
      </c>
      <c r="D1224" s="34">
        <v>4</v>
      </c>
      <c r="E1224" s="34">
        <v>3</v>
      </c>
      <c r="F1224">
        <v>32.379600000000003</v>
      </c>
    </row>
    <row r="1225" spans="1:6" x14ac:dyDescent="0.2">
      <c r="A1225" t="s">
        <v>143</v>
      </c>
      <c r="B1225" t="s">
        <v>126</v>
      </c>
      <c r="C1225">
        <v>1993</v>
      </c>
      <c r="D1225" s="34">
        <v>4</v>
      </c>
      <c r="E1225" s="34">
        <v>4</v>
      </c>
      <c r="F1225">
        <v>37.001800000000003</v>
      </c>
    </row>
    <row r="1226" spans="1:6" x14ac:dyDescent="0.2">
      <c r="A1226" t="s">
        <v>143</v>
      </c>
      <c r="B1226" t="s">
        <v>126</v>
      </c>
      <c r="C1226">
        <v>1993</v>
      </c>
      <c r="D1226" s="34">
        <v>4</v>
      </c>
      <c r="E1226" s="34">
        <v>5</v>
      </c>
      <c r="F1226">
        <v>45.859000000000002</v>
      </c>
    </row>
    <row r="1227" spans="1:6" x14ac:dyDescent="0.2">
      <c r="A1227" t="s">
        <v>143</v>
      </c>
      <c r="B1227" t="s">
        <v>126</v>
      </c>
      <c r="C1227">
        <v>1993</v>
      </c>
      <c r="D1227" s="34">
        <v>4</v>
      </c>
      <c r="E1227" s="34">
        <v>6</v>
      </c>
      <c r="F1227">
        <v>46.343000000000004</v>
      </c>
    </row>
    <row r="1228" spans="1:6" x14ac:dyDescent="0.2">
      <c r="A1228" t="s">
        <v>143</v>
      </c>
      <c r="B1228" t="s">
        <v>126</v>
      </c>
      <c r="C1228">
        <v>1993</v>
      </c>
      <c r="D1228" s="34">
        <v>4</v>
      </c>
      <c r="E1228" s="34">
        <v>7</v>
      </c>
      <c r="F1228">
        <v>38.695799999999998</v>
      </c>
    </row>
    <row r="1229" spans="1:6" x14ac:dyDescent="0.2">
      <c r="A1229" t="s">
        <v>143</v>
      </c>
      <c r="B1229" t="s">
        <v>126</v>
      </c>
      <c r="C1229">
        <v>1993</v>
      </c>
      <c r="D1229">
        <v>4</v>
      </c>
      <c r="E1229">
        <v>8</v>
      </c>
      <c r="F1229">
        <v>38.235999999999997</v>
      </c>
    </row>
    <row r="1230" spans="1:6" x14ac:dyDescent="0.2">
      <c r="A1230" t="s">
        <v>143</v>
      </c>
      <c r="B1230" t="s">
        <v>126</v>
      </c>
      <c r="C1230">
        <v>1993</v>
      </c>
      <c r="D1230">
        <v>4</v>
      </c>
      <c r="E1230">
        <v>9</v>
      </c>
      <c r="F1230">
        <v>36.8324</v>
      </c>
    </row>
    <row r="1231" spans="1:6" x14ac:dyDescent="0.2">
      <c r="A1231" t="s">
        <v>143</v>
      </c>
      <c r="B1231" t="s">
        <v>126</v>
      </c>
      <c r="C1231">
        <v>1993</v>
      </c>
      <c r="D1231">
        <v>4</v>
      </c>
      <c r="E1231">
        <v>10</v>
      </c>
      <c r="F1231">
        <v>38.332799999999999</v>
      </c>
    </row>
    <row r="1232" spans="1:6" x14ac:dyDescent="0.2">
      <c r="A1232" t="s">
        <v>143</v>
      </c>
      <c r="B1232" t="s">
        <v>126</v>
      </c>
      <c r="C1232">
        <v>1993</v>
      </c>
      <c r="D1232">
        <v>4</v>
      </c>
      <c r="E1232">
        <v>11</v>
      </c>
      <c r="F1232">
        <v>32.161799999999999</v>
      </c>
    </row>
    <row r="1233" spans="1:6" x14ac:dyDescent="0.2">
      <c r="A1233" t="s">
        <v>143</v>
      </c>
      <c r="B1233" t="s">
        <v>126</v>
      </c>
      <c r="C1233">
        <v>1993</v>
      </c>
      <c r="D1233">
        <v>4</v>
      </c>
      <c r="E1233">
        <v>12</v>
      </c>
      <c r="F1233">
        <v>35.8765</v>
      </c>
    </row>
    <row r="1234" spans="1:6" x14ac:dyDescent="0.2">
      <c r="A1234" t="s">
        <v>143</v>
      </c>
      <c r="B1234" t="s">
        <v>126</v>
      </c>
      <c r="C1234">
        <v>1993</v>
      </c>
      <c r="D1234">
        <v>4</v>
      </c>
      <c r="E1234">
        <v>13</v>
      </c>
      <c r="F1234">
        <v>36.154800000000002</v>
      </c>
    </row>
    <row r="1235" spans="1:6" x14ac:dyDescent="0.2">
      <c r="A1235" t="s">
        <v>143</v>
      </c>
      <c r="B1235" t="s">
        <v>126</v>
      </c>
      <c r="C1235">
        <v>1993</v>
      </c>
      <c r="D1235">
        <v>4</v>
      </c>
      <c r="E1235">
        <v>14</v>
      </c>
      <c r="F1235">
        <v>40.002600000000001</v>
      </c>
    </row>
    <row r="1236" spans="1:6" x14ac:dyDescent="0.2">
      <c r="A1236" t="s">
        <v>143</v>
      </c>
      <c r="B1236" t="s">
        <v>126</v>
      </c>
      <c r="C1236">
        <v>1994</v>
      </c>
      <c r="D1236">
        <v>1</v>
      </c>
      <c r="E1236">
        <v>1</v>
      </c>
      <c r="F1236">
        <v>9.5469000000000008</v>
      </c>
    </row>
    <row r="1237" spans="1:6" x14ac:dyDescent="0.2">
      <c r="A1237" t="s">
        <v>143</v>
      </c>
      <c r="B1237" t="s">
        <v>126</v>
      </c>
      <c r="C1237">
        <v>1994</v>
      </c>
      <c r="D1237">
        <v>1</v>
      </c>
      <c r="E1237">
        <v>2</v>
      </c>
      <c r="F1237">
        <v>11.507099999999999</v>
      </c>
    </row>
    <row r="1238" spans="1:6" x14ac:dyDescent="0.2">
      <c r="A1238" t="s">
        <v>143</v>
      </c>
      <c r="B1238" t="s">
        <v>126</v>
      </c>
      <c r="C1238">
        <v>1994</v>
      </c>
      <c r="D1238">
        <v>1</v>
      </c>
      <c r="E1238">
        <v>3</v>
      </c>
      <c r="F1238">
        <v>13.515700000000001</v>
      </c>
    </row>
    <row r="1239" spans="1:6" x14ac:dyDescent="0.2">
      <c r="A1239" t="s">
        <v>143</v>
      </c>
      <c r="B1239" t="s">
        <v>126</v>
      </c>
      <c r="C1239">
        <v>1994</v>
      </c>
      <c r="D1239">
        <v>1</v>
      </c>
      <c r="E1239">
        <v>4</v>
      </c>
      <c r="F1239">
        <v>15.2944</v>
      </c>
    </row>
    <row r="1240" spans="1:6" x14ac:dyDescent="0.2">
      <c r="A1240" t="s">
        <v>143</v>
      </c>
      <c r="B1240" t="s">
        <v>126</v>
      </c>
      <c r="C1240">
        <v>1994</v>
      </c>
      <c r="D1240">
        <v>1</v>
      </c>
      <c r="E1240">
        <v>5</v>
      </c>
      <c r="F1240">
        <v>33.045099999999998</v>
      </c>
    </row>
    <row r="1241" spans="1:6" x14ac:dyDescent="0.2">
      <c r="A1241" t="s">
        <v>143</v>
      </c>
      <c r="B1241" t="s">
        <v>126</v>
      </c>
      <c r="C1241">
        <v>1994</v>
      </c>
      <c r="D1241">
        <v>1</v>
      </c>
      <c r="E1241">
        <v>6</v>
      </c>
      <c r="F1241">
        <v>26.051300000000001</v>
      </c>
    </row>
    <row r="1242" spans="1:6" x14ac:dyDescent="0.2">
      <c r="A1242" t="s">
        <v>143</v>
      </c>
      <c r="B1242" t="s">
        <v>126</v>
      </c>
      <c r="C1242">
        <v>1994</v>
      </c>
      <c r="D1242">
        <v>1</v>
      </c>
      <c r="E1242">
        <v>7</v>
      </c>
      <c r="F1242">
        <v>41.744999999999997</v>
      </c>
    </row>
    <row r="1243" spans="1:6" x14ac:dyDescent="0.2">
      <c r="A1243" t="s">
        <v>143</v>
      </c>
      <c r="B1243" t="s">
        <v>126</v>
      </c>
      <c r="C1243">
        <v>1994</v>
      </c>
      <c r="D1243">
        <v>1</v>
      </c>
      <c r="E1243">
        <v>8</v>
      </c>
      <c r="F1243">
        <v>34.3035</v>
      </c>
    </row>
    <row r="1244" spans="1:6" x14ac:dyDescent="0.2">
      <c r="A1244" t="s">
        <v>143</v>
      </c>
      <c r="B1244" t="s">
        <v>126</v>
      </c>
      <c r="C1244">
        <v>1994</v>
      </c>
      <c r="D1244">
        <v>1</v>
      </c>
      <c r="E1244">
        <v>9</v>
      </c>
      <c r="F1244">
        <v>29.0642</v>
      </c>
    </row>
    <row r="1245" spans="1:6" x14ac:dyDescent="0.2">
      <c r="A1245" t="s">
        <v>143</v>
      </c>
      <c r="B1245" t="s">
        <v>126</v>
      </c>
      <c r="C1245">
        <v>1994</v>
      </c>
      <c r="D1245">
        <v>1</v>
      </c>
      <c r="E1245">
        <v>10</v>
      </c>
      <c r="F1245">
        <v>29.427199999999999</v>
      </c>
    </row>
    <row r="1246" spans="1:6" x14ac:dyDescent="0.2">
      <c r="A1246" t="s">
        <v>143</v>
      </c>
      <c r="B1246" t="s">
        <v>126</v>
      </c>
      <c r="C1246">
        <v>1994</v>
      </c>
      <c r="D1246">
        <v>1</v>
      </c>
      <c r="E1246">
        <v>11</v>
      </c>
      <c r="F1246">
        <v>30.2742</v>
      </c>
    </row>
    <row r="1247" spans="1:6" x14ac:dyDescent="0.2">
      <c r="A1247" t="s">
        <v>143</v>
      </c>
      <c r="B1247" t="s">
        <v>126</v>
      </c>
      <c r="C1247">
        <v>1994</v>
      </c>
      <c r="D1247">
        <v>1</v>
      </c>
      <c r="E1247">
        <v>12</v>
      </c>
      <c r="F1247">
        <v>33.383899999999997</v>
      </c>
    </row>
    <row r="1248" spans="1:6" x14ac:dyDescent="0.2">
      <c r="A1248" t="s">
        <v>143</v>
      </c>
      <c r="B1248" t="s">
        <v>126</v>
      </c>
      <c r="C1248">
        <v>1994</v>
      </c>
      <c r="D1248">
        <v>1</v>
      </c>
      <c r="E1248">
        <v>13</v>
      </c>
      <c r="F1248">
        <v>32.258600000000001</v>
      </c>
    </row>
    <row r="1249" spans="1:6" x14ac:dyDescent="0.2">
      <c r="A1249" t="s">
        <v>143</v>
      </c>
      <c r="B1249" t="s">
        <v>126</v>
      </c>
      <c r="C1249">
        <v>1994</v>
      </c>
      <c r="D1249">
        <v>1</v>
      </c>
      <c r="E1249">
        <v>14</v>
      </c>
      <c r="F1249">
        <v>25.833500000000001</v>
      </c>
    </row>
    <row r="1250" spans="1:6" x14ac:dyDescent="0.2">
      <c r="A1250" t="s">
        <v>143</v>
      </c>
      <c r="B1250" t="s">
        <v>126</v>
      </c>
      <c r="C1250">
        <v>1994</v>
      </c>
      <c r="D1250">
        <v>2</v>
      </c>
      <c r="E1250">
        <v>1</v>
      </c>
      <c r="F1250">
        <v>8.7966999999999995</v>
      </c>
    </row>
    <row r="1251" spans="1:6" x14ac:dyDescent="0.2">
      <c r="A1251" t="s">
        <v>143</v>
      </c>
      <c r="B1251" t="s">
        <v>126</v>
      </c>
      <c r="C1251">
        <v>1994</v>
      </c>
      <c r="D1251">
        <v>2</v>
      </c>
      <c r="E1251">
        <v>2</v>
      </c>
      <c r="F1251">
        <v>10.1882</v>
      </c>
    </row>
    <row r="1252" spans="1:6" x14ac:dyDescent="0.2">
      <c r="A1252" t="s">
        <v>143</v>
      </c>
      <c r="B1252" t="s">
        <v>126</v>
      </c>
      <c r="C1252">
        <v>1994</v>
      </c>
      <c r="D1252">
        <v>2</v>
      </c>
      <c r="E1252">
        <v>3</v>
      </c>
      <c r="F1252">
        <v>13.7577</v>
      </c>
    </row>
    <row r="1253" spans="1:6" x14ac:dyDescent="0.2">
      <c r="A1253" t="s">
        <v>143</v>
      </c>
      <c r="B1253" t="s">
        <v>126</v>
      </c>
      <c r="C1253">
        <v>1994</v>
      </c>
      <c r="D1253">
        <v>2</v>
      </c>
      <c r="E1253">
        <v>4</v>
      </c>
      <c r="F1253">
        <v>20.630500000000001</v>
      </c>
    </row>
    <row r="1254" spans="1:6" x14ac:dyDescent="0.2">
      <c r="A1254" t="s">
        <v>143</v>
      </c>
      <c r="B1254" t="s">
        <v>126</v>
      </c>
      <c r="C1254">
        <v>1994</v>
      </c>
      <c r="D1254">
        <v>2</v>
      </c>
      <c r="E1254">
        <v>5</v>
      </c>
      <c r="F1254">
        <v>27.854199999999999</v>
      </c>
    </row>
    <row r="1255" spans="1:6" x14ac:dyDescent="0.2">
      <c r="A1255" t="s">
        <v>143</v>
      </c>
      <c r="B1255" t="s">
        <v>126</v>
      </c>
      <c r="C1255">
        <v>1994</v>
      </c>
      <c r="D1255">
        <v>2</v>
      </c>
      <c r="E1255">
        <v>6</v>
      </c>
      <c r="F1255">
        <v>38.9983</v>
      </c>
    </row>
    <row r="1256" spans="1:6" x14ac:dyDescent="0.2">
      <c r="A1256" t="s">
        <v>143</v>
      </c>
      <c r="B1256" t="s">
        <v>126</v>
      </c>
      <c r="C1256">
        <v>1994</v>
      </c>
      <c r="D1256">
        <v>2</v>
      </c>
      <c r="E1256">
        <v>7</v>
      </c>
      <c r="F1256">
        <v>51.255600000000001</v>
      </c>
    </row>
    <row r="1257" spans="1:6" x14ac:dyDescent="0.2">
      <c r="A1257" t="s">
        <v>143</v>
      </c>
      <c r="B1257" t="s">
        <v>126</v>
      </c>
      <c r="C1257">
        <v>1994</v>
      </c>
      <c r="D1257">
        <v>2</v>
      </c>
      <c r="E1257">
        <v>8</v>
      </c>
      <c r="F1257">
        <v>28.580200000000001</v>
      </c>
    </row>
    <row r="1258" spans="1:6" x14ac:dyDescent="0.2">
      <c r="A1258" t="s">
        <v>143</v>
      </c>
      <c r="B1258" t="s">
        <v>126</v>
      </c>
      <c r="C1258">
        <v>1994</v>
      </c>
      <c r="D1258">
        <v>2</v>
      </c>
      <c r="E1258">
        <v>9</v>
      </c>
      <c r="F1258">
        <v>33.722700000000003</v>
      </c>
    </row>
    <row r="1259" spans="1:6" x14ac:dyDescent="0.2">
      <c r="A1259" t="s">
        <v>143</v>
      </c>
      <c r="B1259" t="s">
        <v>126</v>
      </c>
      <c r="C1259">
        <v>1994</v>
      </c>
      <c r="D1259">
        <v>2</v>
      </c>
      <c r="E1259">
        <v>10</v>
      </c>
      <c r="F1259">
        <v>27.793700000000001</v>
      </c>
    </row>
    <row r="1260" spans="1:6" x14ac:dyDescent="0.2">
      <c r="A1260" t="s">
        <v>143</v>
      </c>
      <c r="B1260" t="s">
        <v>126</v>
      </c>
      <c r="C1260">
        <v>1994</v>
      </c>
      <c r="D1260">
        <v>2</v>
      </c>
      <c r="E1260">
        <v>11</v>
      </c>
      <c r="F1260">
        <v>30.746099999999998</v>
      </c>
    </row>
    <row r="1261" spans="1:6" x14ac:dyDescent="0.2">
      <c r="A1261" t="s">
        <v>143</v>
      </c>
      <c r="B1261" t="s">
        <v>126</v>
      </c>
      <c r="C1261">
        <v>1994</v>
      </c>
      <c r="D1261">
        <v>2</v>
      </c>
      <c r="E1261">
        <v>12</v>
      </c>
      <c r="F1261">
        <v>39.458100000000002</v>
      </c>
    </row>
    <row r="1262" spans="1:6" x14ac:dyDescent="0.2">
      <c r="A1262" t="s">
        <v>143</v>
      </c>
      <c r="B1262" t="s">
        <v>126</v>
      </c>
      <c r="C1262">
        <v>1994</v>
      </c>
      <c r="D1262">
        <v>2</v>
      </c>
      <c r="E1262">
        <v>13</v>
      </c>
      <c r="F1262">
        <v>42.495199999999997</v>
      </c>
    </row>
    <row r="1263" spans="1:6" x14ac:dyDescent="0.2">
      <c r="A1263" t="s">
        <v>143</v>
      </c>
      <c r="B1263" t="s">
        <v>126</v>
      </c>
      <c r="C1263">
        <v>1994</v>
      </c>
      <c r="D1263">
        <v>2</v>
      </c>
      <c r="E1263">
        <v>14</v>
      </c>
      <c r="F1263">
        <v>42.083799999999997</v>
      </c>
    </row>
    <row r="1264" spans="1:6" x14ac:dyDescent="0.2">
      <c r="A1264" t="s">
        <v>143</v>
      </c>
      <c r="B1264" t="s">
        <v>126</v>
      </c>
      <c r="C1264">
        <v>1994</v>
      </c>
      <c r="D1264">
        <v>3</v>
      </c>
      <c r="E1264">
        <v>1</v>
      </c>
      <c r="F1264">
        <v>12.2331</v>
      </c>
    </row>
    <row r="1265" spans="1:6" x14ac:dyDescent="0.2">
      <c r="A1265" t="s">
        <v>143</v>
      </c>
      <c r="B1265" t="s">
        <v>126</v>
      </c>
      <c r="C1265">
        <v>1994</v>
      </c>
      <c r="D1265">
        <v>3</v>
      </c>
      <c r="E1265">
        <v>2</v>
      </c>
      <c r="F1265">
        <v>10.418100000000001</v>
      </c>
    </row>
    <row r="1266" spans="1:6" x14ac:dyDescent="0.2">
      <c r="A1266" t="s">
        <v>143</v>
      </c>
      <c r="B1266" t="s">
        <v>126</v>
      </c>
      <c r="C1266">
        <v>1994</v>
      </c>
      <c r="D1266">
        <v>3</v>
      </c>
      <c r="E1266">
        <v>3</v>
      </c>
      <c r="F1266">
        <v>18.924399999999999</v>
      </c>
    </row>
    <row r="1267" spans="1:6" x14ac:dyDescent="0.2">
      <c r="A1267" t="s">
        <v>143</v>
      </c>
      <c r="B1267" t="s">
        <v>126</v>
      </c>
      <c r="C1267">
        <v>1994</v>
      </c>
      <c r="D1267">
        <v>3</v>
      </c>
      <c r="E1267">
        <v>4</v>
      </c>
      <c r="F1267">
        <v>31.0365</v>
      </c>
    </row>
    <row r="1268" spans="1:6" x14ac:dyDescent="0.2">
      <c r="A1268" t="s">
        <v>143</v>
      </c>
      <c r="B1268" t="s">
        <v>126</v>
      </c>
      <c r="C1268">
        <v>1994</v>
      </c>
      <c r="D1268">
        <v>3</v>
      </c>
      <c r="E1268">
        <v>5</v>
      </c>
      <c r="F1268">
        <v>32.125500000000002</v>
      </c>
    </row>
    <row r="1269" spans="1:6" x14ac:dyDescent="0.2">
      <c r="A1269" t="s">
        <v>143</v>
      </c>
      <c r="B1269" t="s">
        <v>126</v>
      </c>
      <c r="C1269">
        <v>1994</v>
      </c>
      <c r="D1269">
        <v>3</v>
      </c>
      <c r="E1269">
        <v>6</v>
      </c>
      <c r="F1269">
        <v>39.591200000000001</v>
      </c>
    </row>
    <row r="1270" spans="1:6" x14ac:dyDescent="0.2">
      <c r="A1270" t="s">
        <v>143</v>
      </c>
      <c r="B1270" t="s">
        <v>126</v>
      </c>
      <c r="C1270">
        <v>1994</v>
      </c>
      <c r="D1270">
        <v>3</v>
      </c>
      <c r="E1270">
        <v>7</v>
      </c>
      <c r="F1270">
        <v>40.752800000000001</v>
      </c>
    </row>
    <row r="1271" spans="1:6" x14ac:dyDescent="0.2">
      <c r="A1271" t="s">
        <v>143</v>
      </c>
      <c r="B1271" t="s">
        <v>126</v>
      </c>
      <c r="C1271">
        <v>1994</v>
      </c>
      <c r="D1271">
        <v>3</v>
      </c>
      <c r="E1271">
        <v>8</v>
      </c>
      <c r="F1271">
        <v>37.6068</v>
      </c>
    </row>
    <row r="1272" spans="1:6" x14ac:dyDescent="0.2">
      <c r="A1272" t="s">
        <v>143</v>
      </c>
      <c r="B1272" t="s">
        <v>126</v>
      </c>
      <c r="C1272">
        <v>1994</v>
      </c>
      <c r="D1272">
        <v>3</v>
      </c>
      <c r="E1272">
        <v>9</v>
      </c>
      <c r="F1272">
        <v>26.535299999999999</v>
      </c>
    </row>
    <row r="1273" spans="1:6" x14ac:dyDescent="0.2">
      <c r="A1273" t="s">
        <v>143</v>
      </c>
      <c r="B1273" t="s">
        <v>126</v>
      </c>
      <c r="C1273">
        <v>1994</v>
      </c>
      <c r="D1273">
        <v>3</v>
      </c>
      <c r="E1273">
        <v>10</v>
      </c>
      <c r="F1273">
        <v>33.759</v>
      </c>
    </row>
    <row r="1274" spans="1:6" x14ac:dyDescent="0.2">
      <c r="A1274" t="s">
        <v>143</v>
      </c>
      <c r="B1274" t="s">
        <v>126</v>
      </c>
      <c r="C1274">
        <v>1994</v>
      </c>
      <c r="D1274">
        <v>3</v>
      </c>
      <c r="E1274">
        <v>11</v>
      </c>
      <c r="F1274">
        <v>36.977600000000002</v>
      </c>
    </row>
    <row r="1275" spans="1:6" x14ac:dyDescent="0.2">
      <c r="A1275" t="s">
        <v>143</v>
      </c>
      <c r="B1275" t="s">
        <v>126</v>
      </c>
      <c r="C1275">
        <v>1994</v>
      </c>
      <c r="D1275">
        <v>3</v>
      </c>
      <c r="E1275">
        <v>12</v>
      </c>
      <c r="F1275">
        <v>28.434999999999999</v>
      </c>
    </row>
    <row r="1276" spans="1:6" x14ac:dyDescent="0.2">
      <c r="A1276" t="s">
        <v>143</v>
      </c>
      <c r="B1276" t="s">
        <v>126</v>
      </c>
      <c r="C1276">
        <v>1994</v>
      </c>
      <c r="D1276">
        <v>3</v>
      </c>
      <c r="E1276">
        <v>13</v>
      </c>
      <c r="F1276">
        <v>41.624000000000002</v>
      </c>
    </row>
    <row r="1277" spans="1:6" x14ac:dyDescent="0.2">
      <c r="A1277" t="s">
        <v>143</v>
      </c>
      <c r="B1277" t="s">
        <v>126</v>
      </c>
      <c r="C1277">
        <v>1994</v>
      </c>
      <c r="D1277">
        <v>3</v>
      </c>
      <c r="E1277">
        <v>14</v>
      </c>
      <c r="F1277">
        <v>29.2699</v>
      </c>
    </row>
    <row r="1278" spans="1:6" x14ac:dyDescent="0.2">
      <c r="A1278" t="s">
        <v>143</v>
      </c>
      <c r="B1278" t="s">
        <v>126</v>
      </c>
      <c r="C1278">
        <v>1994</v>
      </c>
      <c r="D1278">
        <v>4</v>
      </c>
      <c r="E1278">
        <v>1</v>
      </c>
      <c r="F1278">
        <v>12.8744</v>
      </c>
    </row>
    <row r="1279" spans="1:6" x14ac:dyDescent="0.2">
      <c r="A1279" t="s">
        <v>143</v>
      </c>
      <c r="B1279" t="s">
        <v>126</v>
      </c>
      <c r="C1279">
        <v>1994</v>
      </c>
      <c r="D1279">
        <v>4</v>
      </c>
      <c r="E1279">
        <v>2</v>
      </c>
      <c r="F1279">
        <v>12.257300000000001</v>
      </c>
    </row>
    <row r="1280" spans="1:6" x14ac:dyDescent="0.2">
      <c r="A1280" t="s">
        <v>143</v>
      </c>
      <c r="B1280" t="s">
        <v>126</v>
      </c>
      <c r="C1280">
        <v>1994</v>
      </c>
      <c r="D1280">
        <v>4</v>
      </c>
      <c r="E1280">
        <v>3</v>
      </c>
      <c r="F1280">
        <v>21.610600000000002</v>
      </c>
    </row>
    <row r="1281" spans="1:6" x14ac:dyDescent="0.2">
      <c r="A1281" t="s">
        <v>143</v>
      </c>
      <c r="B1281" t="s">
        <v>126</v>
      </c>
      <c r="C1281">
        <v>1994</v>
      </c>
      <c r="D1281">
        <v>4</v>
      </c>
      <c r="E1281">
        <v>4</v>
      </c>
      <c r="F1281">
        <v>23.316700000000001</v>
      </c>
    </row>
    <row r="1282" spans="1:6" x14ac:dyDescent="0.2">
      <c r="A1282" t="s">
        <v>143</v>
      </c>
      <c r="B1282" t="s">
        <v>126</v>
      </c>
      <c r="C1282">
        <v>1994</v>
      </c>
      <c r="D1282">
        <v>4</v>
      </c>
      <c r="E1282">
        <v>5</v>
      </c>
      <c r="F1282">
        <v>38.986199999999997</v>
      </c>
    </row>
    <row r="1283" spans="1:6" x14ac:dyDescent="0.2">
      <c r="A1283" t="s">
        <v>143</v>
      </c>
      <c r="B1283" t="s">
        <v>126</v>
      </c>
      <c r="C1283">
        <v>1994</v>
      </c>
      <c r="D1283">
        <v>4</v>
      </c>
      <c r="E1283">
        <v>6</v>
      </c>
      <c r="F1283">
        <v>40.994799999999998</v>
      </c>
    </row>
    <row r="1284" spans="1:6" x14ac:dyDescent="0.2">
      <c r="A1284" t="s">
        <v>143</v>
      </c>
      <c r="B1284" t="s">
        <v>126</v>
      </c>
      <c r="C1284">
        <v>1994</v>
      </c>
      <c r="D1284">
        <v>4</v>
      </c>
      <c r="E1284">
        <v>7</v>
      </c>
      <c r="F1284">
        <v>47.504600000000003</v>
      </c>
    </row>
    <row r="1285" spans="1:6" x14ac:dyDescent="0.2">
      <c r="A1285" t="s">
        <v>143</v>
      </c>
      <c r="B1285" t="s">
        <v>126</v>
      </c>
      <c r="C1285">
        <v>1994</v>
      </c>
      <c r="D1285">
        <v>4</v>
      </c>
      <c r="E1285">
        <v>8</v>
      </c>
      <c r="F1285">
        <v>35.973300000000002</v>
      </c>
    </row>
    <row r="1286" spans="1:6" x14ac:dyDescent="0.2">
      <c r="A1286" t="s">
        <v>143</v>
      </c>
      <c r="B1286" t="s">
        <v>126</v>
      </c>
      <c r="C1286">
        <v>1994</v>
      </c>
      <c r="D1286">
        <v>4</v>
      </c>
      <c r="E1286">
        <v>9</v>
      </c>
      <c r="F1286">
        <v>34.521299999999997</v>
      </c>
    </row>
    <row r="1287" spans="1:6" x14ac:dyDescent="0.2">
      <c r="A1287" t="s">
        <v>143</v>
      </c>
      <c r="B1287" t="s">
        <v>126</v>
      </c>
      <c r="C1287">
        <v>1994</v>
      </c>
      <c r="D1287">
        <v>4</v>
      </c>
      <c r="E1287">
        <v>10</v>
      </c>
      <c r="F1287">
        <v>31.3995</v>
      </c>
    </row>
    <row r="1288" spans="1:6" x14ac:dyDescent="0.2">
      <c r="A1288" t="s">
        <v>143</v>
      </c>
      <c r="B1288" t="s">
        <v>126</v>
      </c>
      <c r="C1288">
        <v>1994</v>
      </c>
      <c r="D1288">
        <v>4</v>
      </c>
      <c r="E1288">
        <v>11</v>
      </c>
      <c r="F1288">
        <v>33.154000000000003</v>
      </c>
    </row>
    <row r="1289" spans="1:6" x14ac:dyDescent="0.2">
      <c r="A1289" t="s">
        <v>143</v>
      </c>
      <c r="B1289" t="s">
        <v>126</v>
      </c>
      <c r="C1289">
        <v>1994</v>
      </c>
      <c r="D1289">
        <v>4</v>
      </c>
      <c r="E1289">
        <v>12</v>
      </c>
      <c r="F1289">
        <v>32.137599999999999</v>
      </c>
    </row>
    <row r="1290" spans="1:6" x14ac:dyDescent="0.2">
      <c r="A1290" t="s">
        <v>143</v>
      </c>
      <c r="B1290" t="s">
        <v>126</v>
      </c>
      <c r="C1290">
        <v>1994</v>
      </c>
      <c r="D1290">
        <v>4</v>
      </c>
      <c r="E1290">
        <v>13</v>
      </c>
      <c r="F1290">
        <v>39.567</v>
      </c>
    </row>
    <row r="1291" spans="1:6" x14ac:dyDescent="0.2">
      <c r="A1291" t="s">
        <v>143</v>
      </c>
      <c r="B1291" t="s">
        <v>126</v>
      </c>
      <c r="C1291">
        <v>1994</v>
      </c>
      <c r="D1291">
        <v>4</v>
      </c>
      <c r="E1291">
        <v>14</v>
      </c>
      <c r="F1291">
        <v>35.017400000000002</v>
      </c>
    </row>
    <row r="1292" spans="1:6" x14ac:dyDescent="0.2">
      <c r="A1292" t="s">
        <v>143</v>
      </c>
      <c r="B1292" t="s">
        <v>127</v>
      </c>
      <c r="C1292">
        <v>1995</v>
      </c>
      <c r="D1292">
        <v>1</v>
      </c>
      <c r="E1292">
        <v>1</v>
      </c>
      <c r="F1292">
        <v>26.595013500000004</v>
      </c>
    </row>
    <row r="1293" spans="1:6" x14ac:dyDescent="0.2">
      <c r="A1293" t="s">
        <v>143</v>
      </c>
      <c r="B1293" t="s">
        <v>127</v>
      </c>
      <c r="C1293">
        <v>1995</v>
      </c>
      <c r="D1293">
        <v>1</v>
      </c>
      <c r="E1293">
        <v>2</v>
      </c>
      <c r="F1293">
        <v>29.36143375</v>
      </c>
    </row>
    <row r="1294" spans="1:6" x14ac:dyDescent="0.2">
      <c r="A1294" t="s">
        <v>143</v>
      </c>
      <c r="B1294" t="s">
        <v>127</v>
      </c>
      <c r="C1294">
        <v>1995</v>
      </c>
      <c r="D1294">
        <v>1</v>
      </c>
      <c r="E1294">
        <v>3</v>
      </c>
      <c r="F1294">
        <v>28.747487999999997</v>
      </c>
    </row>
    <row r="1295" spans="1:6" x14ac:dyDescent="0.2">
      <c r="A1295" t="s">
        <v>143</v>
      </c>
      <c r="B1295" t="s">
        <v>127</v>
      </c>
      <c r="C1295">
        <v>1995</v>
      </c>
      <c r="D1295">
        <v>1</v>
      </c>
      <c r="E1295">
        <v>4</v>
      </c>
      <c r="F1295">
        <v>27.9186765</v>
      </c>
    </row>
    <row r="1296" spans="1:6" x14ac:dyDescent="0.2">
      <c r="A1296" t="s">
        <v>143</v>
      </c>
      <c r="B1296" t="s">
        <v>127</v>
      </c>
      <c r="C1296">
        <v>1995</v>
      </c>
      <c r="D1296">
        <v>1</v>
      </c>
      <c r="E1296">
        <v>5</v>
      </c>
      <c r="F1296">
        <v>40.168128000000003</v>
      </c>
    </row>
    <row r="1297" spans="1:6" x14ac:dyDescent="0.2">
      <c r="A1297" t="s">
        <v>143</v>
      </c>
      <c r="B1297" t="s">
        <v>127</v>
      </c>
      <c r="C1297">
        <v>1995</v>
      </c>
      <c r="D1297">
        <v>1</v>
      </c>
      <c r="E1297">
        <v>6</v>
      </c>
      <c r="F1297">
        <v>36.663610500000004</v>
      </c>
    </row>
    <row r="1298" spans="1:6" x14ac:dyDescent="0.2">
      <c r="A1298" t="s">
        <v>143</v>
      </c>
      <c r="B1298" t="s">
        <v>127</v>
      </c>
      <c r="C1298">
        <v>1995</v>
      </c>
      <c r="D1298">
        <v>1</v>
      </c>
      <c r="E1298">
        <v>7</v>
      </c>
      <c r="F1298">
        <v>46.533623125000005</v>
      </c>
    </row>
    <row r="1299" spans="1:6" x14ac:dyDescent="0.2">
      <c r="A1299" t="s">
        <v>143</v>
      </c>
      <c r="B1299" t="s">
        <v>127</v>
      </c>
      <c r="C1299">
        <v>1995</v>
      </c>
      <c r="D1299">
        <v>1</v>
      </c>
      <c r="E1299">
        <v>8</v>
      </c>
      <c r="F1299">
        <v>30.667007249999997</v>
      </c>
    </row>
    <row r="1300" spans="1:6" x14ac:dyDescent="0.2">
      <c r="A1300" t="s">
        <v>143</v>
      </c>
      <c r="B1300" t="s">
        <v>127</v>
      </c>
      <c r="C1300">
        <v>1995</v>
      </c>
      <c r="D1300">
        <v>1</v>
      </c>
      <c r="E1300">
        <v>9</v>
      </c>
      <c r="F1300">
        <v>38.602860999999997</v>
      </c>
    </row>
    <row r="1301" spans="1:6" x14ac:dyDescent="0.2">
      <c r="A1301" t="s">
        <v>143</v>
      </c>
      <c r="B1301" t="s">
        <v>127</v>
      </c>
      <c r="C1301">
        <v>1995</v>
      </c>
      <c r="D1301">
        <v>1</v>
      </c>
      <c r="E1301">
        <v>10</v>
      </c>
      <c r="F1301">
        <v>38.024360000000001</v>
      </c>
    </row>
    <row r="1302" spans="1:6" x14ac:dyDescent="0.2">
      <c r="A1302" t="s">
        <v>143</v>
      </c>
      <c r="B1302" t="s">
        <v>127</v>
      </c>
      <c r="C1302">
        <v>1995</v>
      </c>
      <c r="D1302">
        <v>1</v>
      </c>
      <c r="E1302">
        <v>11</v>
      </c>
      <c r="F1302">
        <v>38.524694999999987</v>
      </c>
    </row>
    <row r="1303" spans="1:6" x14ac:dyDescent="0.2">
      <c r="A1303" t="s">
        <v>143</v>
      </c>
      <c r="B1303" t="s">
        <v>127</v>
      </c>
      <c r="C1303">
        <v>1995</v>
      </c>
      <c r="D1303">
        <v>1</v>
      </c>
      <c r="E1303">
        <v>12</v>
      </c>
      <c r="F1303">
        <v>39.771125625000003</v>
      </c>
    </row>
    <row r="1304" spans="1:6" x14ac:dyDescent="0.2">
      <c r="A1304" t="s">
        <v>143</v>
      </c>
      <c r="B1304" t="s">
        <v>127</v>
      </c>
      <c r="C1304">
        <v>1995</v>
      </c>
      <c r="D1304">
        <v>1</v>
      </c>
      <c r="E1304">
        <v>13</v>
      </c>
      <c r="F1304">
        <v>40.272127500000003</v>
      </c>
    </row>
    <row r="1305" spans="1:6" x14ac:dyDescent="0.2">
      <c r="A1305" t="s">
        <v>143</v>
      </c>
      <c r="B1305" t="s">
        <v>127</v>
      </c>
      <c r="C1305">
        <v>1995</v>
      </c>
      <c r="D1305">
        <v>1</v>
      </c>
      <c r="E1305">
        <v>14</v>
      </c>
      <c r="F1305">
        <v>38.813568750000002</v>
      </c>
    </row>
    <row r="1306" spans="1:6" x14ac:dyDescent="0.2">
      <c r="A1306" t="s">
        <v>143</v>
      </c>
      <c r="B1306" t="s">
        <v>127</v>
      </c>
      <c r="C1306">
        <v>1995</v>
      </c>
      <c r="D1306">
        <v>2</v>
      </c>
      <c r="E1306">
        <v>1</v>
      </c>
      <c r="F1306">
        <v>23.365174249999995</v>
      </c>
    </row>
    <row r="1307" spans="1:6" x14ac:dyDescent="0.2">
      <c r="A1307" t="s">
        <v>143</v>
      </c>
      <c r="B1307" t="s">
        <v>127</v>
      </c>
      <c r="C1307">
        <v>1995</v>
      </c>
      <c r="D1307">
        <v>2</v>
      </c>
      <c r="E1307">
        <v>2</v>
      </c>
      <c r="F1307">
        <v>28.280125499999997</v>
      </c>
    </row>
    <row r="1308" spans="1:6" x14ac:dyDescent="0.2">
      <c r="A1308" t="s">
        <v>143</v>
      </c>
      <c r="B1308" t="s">
        <v>127</v>
      </c>
      <c r="C1308">
        <v>1995</v>
      </c>
      <c r="D1308">
        <v>2</v>
      </c>
      <c r="E1308">
        <v>3</v>
      </c>
      <c r="F1308">
        <v>27.667067999999997</v>
      </c>
    </row>
    <row r="1309" spans="1:6" x14ac:dyDescent="0.2">
      <c r="A1309" t="s">
        <v>143</v>
      </c>
      <c r="B1309" t="s">
        <v>127</v>
      </c>
      <c r="C1309">
        <v>1995</v>
      </c>
      <c r="D1309">
        <v>2</v>
      </c>
      <c r="E1309">
        <v>4</v>
      </c>
      <c r="F1309">
        <v>34.687354625000005</v>
      </c>
    </row>
    <row r="1310" spans="1:6" x14ac:dyDescent="0.2">
      <c r="A1310" t="s">
        <v>143</v>
      </c>
      <c r="B1310" t="s">
        <v>127</v>
      </c>
      <c r="C1310">
        <v>1995</v>
      </c>
      <c r="D1310">
        <v>2</v>
      </c>
      <c r="E1310">
        <v>5</v>
      </c>
      <c r="F1310">
        <v>35.703415</v>
      </c>
    </row>
    <row r="1311" spans="1:6" x14ac:dyDescent="0.2">
      <c r="A1311" t="s">
        <v>143</v>
      </c>
      <c r="B1311" t="s">
        <v>127</v>
      </c>
      <c r="C1311">
        <v>1995</v>
      </c>
      <c r="D1311">
        <v>2</v>
      </c>
      <c r="E1311">
        <v>6</v>
      </c>
      <c r="F1311">
        <v>46.478245000000001</v>
      </c>
    </row>
    <row r="1312" spans="1:6" x14ac:dyDescent="0.2">
      <c r="A1312" t="s">
        <v>143</v>
      </c>
      <c r="B1312" t="s">
        <v>127</v>
      </c>
      <c r="C1312">
        <v>1995</v>
      </c>
      <c r="D1312">
        <v>2</v>
      </c>
      <c r="E1312">
        <v>7</v>
      </c>
      <c r="F1312">
        <v>45.198862500000004</v>
      </c>
    </row>
    <row r="1313" spans="1:6" x14ac:dyDescent="0.2">
      <c r="A1313" t="s">
        <v>143</v>
      </c>
      <c r="B1313" t="s">
        <v>127</v>
      </c>
      <c r="C1313">
        <v>1995</v>
      </c>
      <c r="D1313">
        <v>2</v>
      </c>
      <c r="E1313">
        <v>8</v>
      </c>
      <c r="F1313">
        <v>34.256945249999994</v>
      </c>
    </row>
    <row r="1314" spans="1:6" x14ac:dyDescent="0.2">
      <c r="A1314" t="s">
        <v>143</v>
      </c>
      <c r="B1314" t="s">
        <v>127</v>
      </c>
      <c r="C1314">
        <v>1995</v>
      </c>
      <c r="D1314">
        <v>2</v>
      </c>
      <c r="E1314">
        <v>9</v>
      </c>
      <c r="F1314">
        <v>42.399336374999997</v>
      </c>
    </row>
    <row r="1315" spans="1:6" x14ac:dyDescent="0.2">
      <c r="A1315" t="s">
        <v>143</v>
      </c>
      <c r="B1315" t="s">
        <v>127</v>
      </c>
      <c r="C1315">
        <v>1995</v>
      </c>
      <c r="D1315">
        <v>2</v>
      </c>
      <c r="E1315">
        <v>10</v>
      </c>
      <c r="F1315">
        <v>44.597189999999998</v>
      </c>
    </row>
    <row r="1316" spans="1:6" x14ac:dyDescent="0.2">
      <c r="A1316" t="s">
        <v>143</v>
      </c>
      <c r="B1316" t="s">
        <v>127</v>
      </c>
      <c r="C1316">
        <v>1995</v>
      </c>
      <c r="D1316">
        <v>2</v>
      </c>
      <c r="E1316">
        <v>11</v>
      </c>
      <c r="F1316">
        <v>40.732427999999999</v>
      </c>
    </row>
    <row r="1317" spans="1:6" x14ac:dyDescent="0.2">
      <c r="A1317" t="s">
        <v>143</v>
      </c>
      <c r="B1317" t="s">
        <v>127</v>
      </c>
      <c r="C1317">
        <v>1995</v>
      </c>
      <c r="D1317">
        <v>2</v>
      </c>
      <c r="E1317">
        <v>12</v>
      </c>
      <c r="F1317">
        <v>44.263642499999989</v>
      </c>
    </row>
    <row r="1318" spans="1:6" x14ac:dyDescent="0.2">
      <c r="A1318" t="s">
        <v>143</v>
      </c>
      <c r="B1318" t="s">
        <v>127</v>
      </c>
      <c r="C1318">
        <v>1995</v>
      </c>
      <c r="D1318">
        <v>2</v>
      </c>
      <c r="E1318">
        <v>13</v>
      </c>
      <c r="F1318">
        <v>44.605576125000006</v>
      </c>
    </row>
    <row r="1319" spans="1:6" x14ac:dyDescent="0.2">
      <c r="A1319" t="s">
        <v>143</v>
      </c>
      <c r="B1319" t="s">
        <v>127</v>
      </c>
      <c r="C1319">
        <v>1995</v>
      </c>
      <c r="D1319">
        <v>2</v>
      </c>
      <c r="E1319">
        <v>14</v>
      </c>
      <c r="F1319">
        <v>45.097387500000004</v>
      </c>
    </row>
    <row r="1320" spans="1:6" x14ac:dyDescent="0.2">
      <c r="A1320" t="s">
        <v>143</v>
      </c>
      <c r="B1320" t="s">
        <v>127</v>
      </c>
      <c r="C1320">
        <v>1995</v>
      </c>
      <c r="D1320">
        <v>3</v>
      </c>
      <c r="E1320">
        <v>1</v>
      </c>
      <c r="F1320">
        <v>29.749362499999993</v>
      </c>
    </row>
    <row r="1321" spans="1:6" x14ac:dyDescent="0.2">
      <c r="A1321" t="s">
        <v>143</v>
      </c>
      <c r="B1321" t="s">
        <v>127</v>
      </c>
      <c r="C1321">
        <v>1995</v>
      </c>
      <c r="D1321">
        <v>3</v>
      </c>
      <c r="E1321">
        <v>2</v>
      </c>
      <c r="F1321">
        <v>28.9864575</v>
      </c>
    </row>
    <row r="1322" spans="1:6" x14ac:dyDescent="0.2">
      <c r="A1322" t="s">
        <v>143</v>
      </c>
      <c r="B1322" t="s">
        <v>127</v>
      </c>
      <c r="C1322">
        <v>1995</v>
      </c>
      <c r="D1322">
        <v>3</v>
      </c>
      <c r="E1322">
        <v>3</v>
      </c>
      <c r="F1322">
        <v>41.584471499999999</v>
      </c>
    </row>
    <row r="1323" spans="1:6" x14ac:dyDescent="0.2">
      <c r="A1323" t="s">
        <v>143</v>
      </c>
      <c r="B1323" t="s">
        <v>127</v>
      </c>
      <c r="C1323">
        <v>1995</v>
      </c>
      <c r="D1323">
        <v>3</v>
      </c>
      <c r="E1323">
        <v>4</v>
      </c>
      <c r="F1323">
        <v>47.438655000000004</v>
      </c>
    </row>
    <row r="1324" spans="1:6" x14ac:dyDescent="0.2">
      <c r="A1324" t="s">
        <v>143</v>
      </c>
      <c r="B1324" t="s">
        <v>127</v>
      </c>
      <c r="C1324">
        <v>1995</v>
      </c>
      <c r="D1324">
        <v>3</v>
      </c>
      <c r="E1324">
        <v>5</v>
      </c>
      <c r="F1324">
        <v>47.363064375000008</v>
      </c>
    </row>
    <row r="1325" spans="1:6" x14ac:dyDescent="0.2">
      <c r="A1325" t="s">
        <v>143</v>
      </c>
      <c r="B1325" t="s">
        <v>127</v>
      </c>
      <c r="C1325">
        <v>1995</v>
      </c>
      <c r="D1325">
        <v>3</v>
      </c>
      <c r="E1325">
        <v>6</v>
      </c>
      <c r="F1325">
        <v>42.552254250000004</v>
      </c>
    </row>
    <row r="1326" spans="1:6" x14ac:dyDescent="0.2">
      <c r="A1326" t="s">
        <v>143</v>
      </c>
      <c r="B1326" t="s">
        <v>127</v>
      </c>
      <c r="C1326">
        <v>1995</v>
      </c>
      <c r="D1326">
        <v>3</v>
      </c>
      <c r="E1326">
        <v>7</v>
      </c>
      <c r="F1326">
        <v>43.4700475</v>
      </c>
    </row>
    <row r="1327" spans="1:6" x14ac:dyDescent="0.2">
      <c r="A1327" t="s">
        <v>143</v>
      </c>
      <c r="B1327" t="s">
        <v>127</v>
      </c>
      <c r="C1327">
        <v>1995</v>
      </c>
      <c r="D1327">
        <v>3</v>
      </c>
      <c r="E1327">
        <v>8</v>
      </c>
      <c r="F1327">
        <v>42.88509775</v>
      </c>
    </row>
    <row r="1328" spans="1:6" x14ac:dyDescent="0.2">
      <c r="A1328" t="s">
        <v>143</v>
      </c>
      <c r="B1328" t="s">
        <v>127</v>
      </c>
      <c r="C1328">
        <v>1995</v>
      </c>
      <c r="D1328">
        <v>3</v>
      </c>
      <c r="E1328">
        <v>9</v>
      </c>
      <c r="F1328">
        <v>44.2687685</v>
      </c>
    </row>
    <row r="1329" spans="1:6" x14ac:dyDescent="0.2">
      <c r="A1329" t="s">
        <v>143</v>
      </c>
      <c r="B1329" t="s">
        <v>127</v>
      </c>
      <c r="C1329">
        <v>1995</v>
      </c>
      <c r="D1329">
        <v>3</v>
      </c>
      <c r="E1329">
        <v>10</v>
      </c>
      <c r="F1329">
        <v>44.147379374999993</v>
      </c>
    </row>
    <row r="1330" spans="1:6" x14ac:dyDescent="0.2">
      <c r="A1330" t="s">
        <v>143</v>
      </c>
      <c r="B1330" t="s">
        <v>127</v>
      </c>
      <c r="C1330">
        <v>1995</v>
      </c>
      <c r="D1330">
        <v>3</v>
      </c>
      <c r="E1330">
        <v>11</v>
      </c>
      <c r="F1330">
        <v>46.41508575000001</v>
      </c>
    </row>
    <row r="1331" spans="1:6" x14ac:dyDescent="0.2">
      <c r="A1331" t="s">
        <v>143</v>
      </c>
      <c r="B1331" t="s">
        <v>127</v>
      </c>
      <c r="C1331">
        <v>1995</v>
      </c>
      <c r="D1331">
        <v>3</v>
      </c>
      <c r="E1331">
        <v>12</v>
      </c>
      <c r="F1331">
        <v>43.307151250000011</v>
      </c>
    </row>
    <row r="1332" spans="1:6" x14ac:dyDescent="0.2">
      <c r="A1332" t="s">
        <v>143</v>
      </c>
      <c r="B1332" t="s">
        <v>127</v>
      </c>
      <c r="C1332">
        <v>1995</v>
      </c>
      <c r="D1332">
        <v>3</v>
      </c>
      <c r="E1332">
        <v>13</v>
      </c>
      <c r="F1332">
        <v>49.293034999999996</v>
      </c>
    </row>
    <row r="1333" spans="1:6" x14ac:dyDescent="0.2">
      <c r="A1333" t="s">
        <v>143</v>
      </c>
      <c r="B1333" t="s">
        <v>127</v>
      </c>
      <c r="C1333">
        <v>1995</v>
      </c>
      <c r="D1333">
        <v>3</v>
      </c>
      <c r="E1333">
        <v>14</v>
      </c>
      <c r="F1333">
        <v>42.736166000000004</v>
      </c>
    </row>
    <row r="1334" spans="1:6" x14ac:dyDescent="0.2">
      <c r="A1334" t="s">
        <v>143</v>
      </c>
      <c r="B1334" t="s">
        <v>127</v>
      </c>
      <c r="C1334">
        <v>1995</v>
      </c>
      <c r="D1334">
        <v>4</v>
      </c>
      <c r="E1334">
        <v>1</v>
      </c>
      <c r="F1334">
        <v>32.561625250000006</v>
      </c>
    </row>
    <row r="1335" spans="1:6" x14ac:dyDescent="0.2">
      <c r="A1335" t="s">
        <v>143</v>
      </c>
      <c r="B1335" t="s">
        <v>127</v>
      </c>
      <c r="C1335">
        <v>1995</v>
      </c>
      <c r="D1335">
        <v>4</v>
      </c>
      <c r="E1335">
        <v>2</v>
      </c>
      <c r="F1335">
        <v>30.917254499999999</v>
      </c>
    </row>
    <row r="1336" spans="1:6" x14ac:dyDescent="0.2">
      <c r="A1336" t="s">
        <v>143</v>
      </c>
      <c r="B1336" t="s">
        <v>127</v>
      </c>
      <c r="C1336">
        <v>1995</v>
      </c>
      <c r="D1336">
        <v>4</v>
      </c>
      <c r="E1336">
        <v>3</v>
      </c>
      <c r="F1336">
        <v>38.608589250000001</v>
      </c>
    </row>
    <row r="1337" spans="1:6" x14ac:dyDescent="0.2">
      <c r="A1337" t="s">
        <v>143</v>
      </c>
      <c r="B1337" t="s">
        <v>127</v>
      </c>
      <c r="C1337">
        <v>1995</v>
      </c>
      <c r="D1337">
        <v>4</v>
      </c>
      <c r="E1337">
        <v>4</v>
      </c>
      <c r="F1337">
        <v>41.398681499999995</v>
      </c>
    </row>
    <row r="1338" spans="1:6" x14ac:dyDescent="0.2">
      <c r="A1338" t="s">
        <v>143</v>
      </c>
      <c r="B1338" t="s">
        <v>127</v>
      </c>
      <c r="C1338">
        <v>1995</v>
      </c>
      <c r="D1338">
        <v>4</v>
      </c>
      <c r="E1338">
        <v>5</v>
      </c>
      <c r="F1338">
        <v>42.189050750000007</v>
      </c>
    </row>
    <row r="1339" spans="1:6" x14ac:dyDescent="0.2">
      <c r="A1339" t="s">
        <v>143</v>
      </c>
      <c r="B1339" t="s">
        <v>127</v>
      </c>
      <c r="C1339">
        <v>1995</v>
      </c>
      <c r="D1339">
        <v>4</v>
      </c>
      <c r="E1339">
        <v>6</v>
      </c>
      <c r="F1339">
        <v>48.197023874999992</v>
      </c>
    </row>
    <row r="1340" spans="1:6" x14ac:dyDescent="0.2">
      <c r="A1340" t="s">
        <v>143</v>
      </c>
      <c r="B1340" t="s">
        <v>127</v>
      </c>
      <c r="C1340">
        <v>1995</v>
      </c>
      <c r="D1340">
        <v>4</v>
      </c>
      <c r="E1340">
        <v>7</v>
      </c>
      <c r="F1340">
        <v>48.622793999999992</v>
      </c>
    </row>
    <row r="1341" spans="1:6" x14ac:dyDescent="0.2">
      <c r="A1341" t="s">
        <v>143</v>
      </c>
      <c r="B1341" t="s">
        <v>127</v>
      </c>
      <c r="C1341">
        <v>1995</v>
      </c>
      <c r="D1341">
        <v>4</v>
      </c>
      <c r="E1341">
        <v>8</v>
      </c>
      <c r="F1341">
        <v>36.241719250000003</v>
      </c>
    </row>
    <row r="1342" spans="1:6" x14ac:dyDescent="0.2">
      <c r="A1342" t="s">
        <v>143</v>
      </c>
      <c r="B1342" t="s">
        <v>127</v>
      </c>
      <c r="C1342">
        <v>1995</v>
      </c>
      <c r="D1342">
        <v>4</v>
      </c>
      <c r="E1342">
        <v>9</v>
      </c>
      <c r="F1342">
        <v>42.594584999999995</v>
      </c>
    </row>
    <row r="1343" spans="1:6" x14ac:dyDescent="0.2">
      <c r="A1343" t="s">
        <v>143</v>
      </c>
      <c r="B1343" t="s">
        <v>127</v>
      </c>
      <c r="C1343">
        <v>1995</v>
      </c>
      <c r="D1343">
        <v>4</v>
      </c>
      <c r="E1343">
        <v>10</v>
      </c>
      <c r="F1343">
        <v>44.19420499999999</v>
      </c>
    </row>
    <row r="1344" spans="1:6" x14ac:dyDescent="0.2">
      <c r="A1344" t="s">
        <v>143</v>
      </c>
      <c r="B1344" t="s">
        <v>127</v>
      </c>
      <c r="C1344">
        <v>1995</v>
      </c>
      <c r="D1344">
        <v>4</v>
      </c>
      <c r="E1344">
        <v>11</v>
      </c>
      <c r="F1344">
        <v>38.970537375000013</v>
      </c>
    </row>
    <row r="1345" spans="1:6" x14ac:dyDescent="0.2">
      <c r="A1345" t="s">
        <v>143</v>
      </c>
      <c r="B1345" t="s">
        <v>127</v>
      </c>
      <c r="C1345">
        <v>1995</v>
      </c>
      <c r="D1345">
        <v>4</v>
      </c>
      <c r="E1345">
        <v>12</v>
      </c>
      <c r="F1345">
        <v>45.26943575</v>
      </c>
    </row>
    <row r="1346" spans="1:6" x14ac:dyDescent="0.2">
      <c r="A1346" t="s">
        <v>143</v>
      </c>
      <c r="B1346" t="s">
        <v>127</v>
      </c>
      <c r="C1346">
        <v>1995</v>
      </c>
      <c r="D1346">
        <v>4</v>
      </c>
      <c r="E1346">
        <v>13</v>
      </c>
      <c r="F1346">
        <v>43.919933749999998</v>
      </c>
    </row>
    <row r="1347" spans="1:6" x14ac:dyDescent="0.2">
      <c r="A1347" t="s">
        <v>143</v>
      </c>
      <c r="B1347" t="s">
        <v>127</v>
      </c>
      <c r="C1347">
        <v>1995</v>
      </c>
      <c r="D1347">
        <v>4</v>
      </c>
      <c r="E1347">
        <v>14</v>
      </c>
      <c r="F1347">
        <v>42.971370749999998</v>
      </c>
    </row>
    <row r="1348" spans="1:6" x14ac:dyDescent="0.2">
      <c r="A1348" t="s">
        <v>143</v>
      </c>
      <c r="B1348" t="s">
        <v>127</v>
      </c>
      <c r="C1348">
        <v>1996</v>
      </c>
      <c r="D1348">
        <v>1</v>
      </c>
      <c r="E1348">
        <v>1</v>
      </c>
      <c r="F1348">
        <v>17.987756707317072</v>
      </c>
    </row>
    <row r="1349" spans="1:6" x14ac:dyDescent="0.2">
      <c r="A1349" t="s">
        <v>143</v>
      </c>
      <c r="B1349" t="s">
        <v>127</v>
      </c>
      <c r="C1349">
        <v>1996</v>
      </c>
      <c r="D1349">
        <v>1</v>
      </c>
      <c r="E1349">
        <v>2</v>
      </c>
      <c r="F1349">
        <v>8.2659416158536576</v>
      </c>
    </row>
    <row r="1350" spans="1:6" x14ac:dyDescent="0.2">
      <c r="A1350" t="s">
        <v>143</v>
      </c>
      <c r="B1350" t="s">
        <v>127</v>
      </c>
      <c r="C1350">
        <v>1996</v>
      </c>
      <c r="D1350">
        <v>1</v>
      </c>
      <c r="E1350">
        <v>3</v>
      </c>
      <c r="F1350">
        <v>22.365005487804876</v>
      </c>
    </row>
    <row r="1351" spans="1:6" x14ac:dyDescent="0.2">
      <c r="A1351" t="s">
        <v>143</v>
      </c>
      <c r="B1351" t="s">
        <v>127</v>
      </c>
      <c r="C1351">
        <v>1996</v>
      </c>
      <c r="D1351">
        <v>1</v>
      </c>
      <c r="E1351">
        <v>4</v>
      </c>
      <c r="F1351">
        <v>21.946006097560979</v>
      </c>
    </row>
    <row r="1352" spans="1:6" x14ac:dyDescent="0.2">
      <c r="A1352" t="s">
        <v>143</v>
      </c>
      <c r="B1352" t="s">
        <v>127</v>
      </c>
      <c r="C1352">
        <v>1996</v>
      </c>
      <c r="D1352">
        <v>1</v>
      </c>
      <c r="E1352">
        <v>5</v>
      </c>
      <c r="F1352">
        <v>30.936084756097557</v>
      </c>
    </row>
    <row r="1353" spans="1:6" x14ac:dyDescent="0.2">
      <c r="A1353" t="s">
        <v>143</v>
      </c>
      <c r="B1353" t="s">
        <v>127</v>
      </c>
      <c r="C1353">
        <v>1996</v>
      </c>
      <c r="D1353">
        <v>1</v>
      </c>
      <c r="E1353">
        <v>6</v>
      </c>
      <c r="F1353">
        <v>27.092195121951224</v>
      </c>
    </row>
    <row r="1354" spans="1:6" x14ac:dyDescent="0.2">
      <c r="A1354" t="s">
        <v>143</v>
      </c>
      <c r="B1354" t="s">
        <v>127</v>
      </c>
      <c r="C1354">
        <v>1996</v>
      </c>
      <c r="D1354">
        <v>1</v>
      </c>
      <c r="E1354">
        <v>7</v>
      </c>
      <c r="F1354">
        <v>34.802403658536583</v>
      </c>
    </row>
    <row r="1355" spans="1:6" x14ac:dyDescent="0.2">
      <c r="A1355" t="s">
        <v>143</v>
      </c>
      <c r="B1355" t="s">
        <v>127</v>
      </c>
      <c r="C1355">
        <v>1996</v>
      </c>
      <c r="D1355">
        <v>1</v>
      </c>
      <c r="E1355">
        <v>8</v>
      </c>
      <c r="F1355">
        <v>17.24659481707317</v>
      </c>
    </row>
    <row r="1356" spans="1:6" x14ac:dyDescent="0.2">
      <c r="A1356" t="s">
        <v>143</v>
      </c>
      <c r="B1356" t="s">
        <v>127</v>
      </c>
      <c r="C1356">
        <v>1996</v>
      </c>
      <c r="D1356">
        <v>1</v>
      </c>
      <c r="E1356">
        <v>9</v>
      </c>
      <c r="F1356">
        <v>29.770279268292686</v>
      </c>
    </row>
    <row r="1357" spans="1:6" x14ac:dyDescent="0.2">
      <c r="A1357" t="s">
        <v>143</v>
      </c>
      <c r="B1357" t="s">
        <v>127</v>
      </c>
      <c r="C1357">
        <v>1996</v>
      </c>
      <c r="D1357">
        <v>1</v>
      </c>
      <c r="E1357">
        <v>10</v>
      </c>
      <c r="F1357">
        <v>31.746176067073169</v>
      </c>
    </row>
    <row r="1358" spans="1:6" x14ac:dyDescent="0.2">
      <c r="A1358" t="s">
        <v>143</v>
      </c>
      <c r="B1358" t="s">
        <v>127</v>
      </c>
      <c r="C1358">
        <v>1996</v>
      </c>
      <c r="D1358">
        <v>1</v>
      </c>
      <c r="E1358">
        <v>11</v>
      </c>
      <c r="F1358">
        <v>38.671231097560977</v>
      </c>
    </row>
    <row r="1359" spans="1:6" x14ac:dyDescent="0.2">
      <c r="A1359" t="s">
        <v>143</v>
      </c>
      <c r="B1359" t="s">
        <v>127</v>
      </c>
      <c r="C1359">
        <v>1996</v>
      </c>
      <c r="D1359">
        <v>1</v>
      </c>
      <c r="E1359">
        <v>12</v>
      </c>
      <c r="F1359">
        <v>36.433173780487799</v>
      </c>
    </row>
    <row r="1360" spans="1:6" x14ac:dyDescent="0.2">
      <c r="A1360" t="s">
        <v>143</v>
      </c>
      <c r="B1360" t="s">
        <v>127</v>
      </c>
      <c r="C1360">
        <v>1996</v>
      </c>
      <c r="D1360">
        <v>1</v>
      </c>
      <c r="E1360">
        <v>13</v>
      </c>
      <c r="F1360">
        <v>38.445573475609756</v>
      </c>
    </row>
    <row r="1361" spans="1:6" x14ac:dyDescent="0.2">
      <c r="A1361" t="s">
        <v>143</v>
      </c>
      <c r="B1361" t="s">
        <v>127</v>
      </c>
      <c r="C1361">
        <v>1996</v>
      </c>
      <c r="D1361">
        <v>1</v>
      </c>
      <c r="E1361">
        <v>14</v>
      </c>
      <c r="F1361">
        <v>28.737186432926823</v>
      </c>
    </row>
    <row r="1362" spans="1:6" x14ac:dyDescent="0.2">
      <c r="A1362" t="s">
        <v>143</v>
      </c>
      <c r="B1362" t="s">
        <v>127</v>
      </c>
      <c r="C1362">
        <v>1996</v>
      </c>
      <c r="D1362">
        <v>2</v>
      </c>
      <c r="E1362">
        <v>1</v>
      </c>
      <c r="F1362">
        <v>15.847772103658537</v>
      </c>
    </row>
    <row r="1363" spans="1:6" x14ac:dyDescent="0.2">
      <c r="A1363" t="s">
        <v>143</v>
      </c>
      <c r="B1363" t="s">
        <v>127</v>
      </c>
      <c r="C1363">
        <v>1996</v>
      </c>
      <c r="D1363">
        <v>2</v>
      </c>
      <c r="E1363">
        <v>2</v>
      </c>
      <c r="F1363">
        <v>20.576455792682925</v>
      </c>
    </row>
    <row r="1364" spans="1:6" x14ac:dyDescent="0.2">
      <c r="A1364" t="s">
        <v>143</v>
      </c>
      <c r="B1364" t="s">
        <v>127</v>
      </c>
      <c r="C1364">
        <v>1996</v>
      </c>
      <c r="D1364">
        <v>2</v>
      </c>
      <c r="E1364">
        <v>3</v>
      </c>
      <c r="F1364">
        <v>21.972124390243899</v>
      </c>
    </row>
    <row r="1365" spans="1:6" x14ac:dyDescent="0.2">
      <c r="A1365" t="s">
        <v>143</v>
      </c>
      <c r="B1365" t="s">
        <v>127</v>
      </c>
      <c r="C1365">
        <v>1996</v>
      </c>
      <c r="D1365">
        <v>2</v>
      </c>
      <c r="E1365">
        <v>4</v>
      </c>
      <c r="F1365">
        <v>20.051765853658537</v>
      </c>
    </row>
    <row r="1366" spans="1:6" x14ac:dyDescent="0.2">
      <c r="A1366" t="s">
        <v>143</v>
      </c>
      <c r="B1366" t="s">
        <v>127</v>
      </c>
      <c r="C1366">
        <v>1996</v>
      </c>
      <c r="D1366">
        <v>2</v>
      </c>
      <c r="E1366">
        <v>5</v>
      </c>
      <c r="F1366">
        <v>32.661275457317068</v>
      </c>
    </row>
    <row r="1367" spans="1:6" x14ac:dyDescent="0.2">
      <c r="A1367" t="s">
        <v>143</v>
      </c>
      <c r="B1367" t="s">
        <v>127</v>
      </c>
      <c r="C1367">
        <v>1996</v>
      </c>
      <c r="D1367">
        <v>2</v>
      </c>
      <c r="E1367">
        <v>6</v>
      </c>
      <c r="F1367">
        <v>39.522731707317071</v>
      </c>
    </row>
    <row r="1368" spans="1:6" x14ac:dyDescent="0.2">
      <c r="A1368" t="s">
        <v>143</v>
      </c>
      <c r="B1368" t="s">
        <v>127</v>
      </c>
      <c r="C1368">
        <v>1996</v>
      </c>
      <c r="D1368">
        <v>2</v>
      </c>
      <c r="E1368">
        <v>7</v>
      </c>
      <c r="F1368">
        <v>39.412522103658532</v>
      </c>
    </row>
    <row r="1369" spans="1:6" x14ac:dyDescent="0.2">
      <c r="A1369" t="s">
        <v>143</v>
      </c>
      <c r="B1369" t="s">
        <v>127</v>
      </c>
      <c r="C1369">
        <v>1996</v>
      </c>
      <c r="D1369">
        <v>2</v>
      </c>
      <c r="E1369">
        <v>8</v>
      </c>
      <c r="F1369">
        <v>13.463758536585367</v>
      </c>
    </row>
    <row r="1370" spans="1:6" x14ac:dyDescent="0.2">
      <c r="A1370" t="s">
        <v>143</v>
      </c>
      <c r="B1370" t="s">
        <v>127</v>
      </c>
      <c r="C1370">
        <v>1996</v>
      </c>
      <c r="D1370">
        <v>2</v>
      </c>
      <c r="E1370">
        <v>9</v>
      </c>
      <c r="F1370">
        <v>38.816652439024388</v>
      </c>
    </row>
    <row r="1371" spans="1:6" x14ac:dyDescent="0.2">
      <c r="A1371" t="s">
        <v>143</v>
      </c>
      <c r="B1371" t="s">
        <v>127</v>
      </c>
      <c r="C1371">
        <v>1996</v>
      </c>
      <c r="D1371">
        <v>2</v>
      </c>
      <c r="E1371">
        <v>10</v>
      </c>
      <c r="F1371">
        <v>35.808917073170733</v>
      </c>
    </row>
    <row r="1372" spans="1:6" x14ac:dyDescent="0.2">
      <c r="A1372" t="s">
        <v>143</v>
      </c>
      <c r="B1372" t="s">
        <v>127</v>
      </c>
      <c r="C1372">
        <v>1996</v>
      </c>
      <c r="D1372">
        <v>2</v>
      </c>
      <c r="E1372">
        <v>11</v>
      </c>
      <c r="F1372">
        <v>35.049531402439023</v>
      </c>
    </row>
    <row r="1373" spans="1:6" x14ac:dyDescent="0.2">
      <c r="A1373" t="s">
        <v>143</v>
      </c>
      <c r="B1373" t="s">
        <v>127</v>
      </c>
      <c r="C1373">
        <v>1996</v>
      </c>
      <c r="D1373">
        <v>2</v>
      </c>
      <c r="E1373">
        <v>12</v>
      </c>
      <c r="F1373">
        <v>39.614643750000006</v>
      </c>
    </row>
    <row r="1374" spans="1:6" x14ac:dyDescent="0.2">
      <c r="A1374" t="s">
        <v>143</v>
      </c>
      <c r="B1374" t="s">
        <v>127</v>
      </c>
      <c r="C1374">
        <v>1996</v>
      </c>
      <c r="D1374">
        <v>2</v>
      </c>
      <c r="E1374">
        <v>13</v>
      </c>
      <c r="F1374">
        <v>40.665609908536581</v>
      </c>
    </row>
    <row r="1375" spans="1:6" x14ac:dyDescent="0.2">
      <c r="A1375" t="s">
        <v>143</v>
      </c>
      <c r="B1375" t="s">
        <v>127</v>
      </c>
      <c r="C1375">
        <v>1996</v>
      </c>
      <c r="D1375">
        <v>2</v>
      </c>
      <c r="E1375">
        <v>14</v>
      </c>
      <c r="F1375">
        <v>37.580515701219511</v>
      </c>
    </row>
    <row r="1376" spans="1:6" x14ac:dyDescent="0.2">
      <c r="A1376" t="s">
        <v>143</v>
      </c>
      <c r="B1376" t="s">
        <v>127</v>
      </c>
      <c r="C1376">
        <v>1996</v>
      </c>
      <c r="D1376">
        <v>3</v>
      </c>
      <c r="E1376">
        <v>1</v>
      </c>
      <c r="F1376">
        <v>15.762610975609755</v>
      </c>
    </row>
    <row r="1377" spans="1:6" x14ac:dyDescent="0.2">
      <c r="A1377" t="s">
        <v>143</v>
      </c>
      <c r="B1377" t="s">
        <v>127</v>
      </c>
      <c r="C1377">
        <v>1996</v>
      </c>
      <c r="D1377">
        <v>3</v>
      </c>
      <c r="E1377">
        <v>2</v>
      </c>
      <c r="F1377">
        <v>20.203772103658533</v>
      </c>
    </row>
    <row r="1378" spans="1:6" x14ac:dyDescent="0.2">
      <c r="A1378" t="s">
        <v>143</v>
      </c>
      <c r="B1378" t="s">
        <v>127</v>
      </c>
      <c r="C1378">
        <v>1996</v>
      </c>
      <c r="D1378">
        <v>3</v>
      </c>
      <c r="E1378">
        <v>3</v>
      </c>
      <c r="F1378">
        <v>26.678360365853656</v>
      </c>
    </row>
    <row r="1379" spans="1:6" x14ac:dyDescent="0.2">
      <c r="A1379" t="s">
        <v>143</v>
      </c>
      <c r="B1379" t="s">
        <v>127</v>
      </c>
      <c r="C1379">
        <v>1996</v>
      </c>
      <c r="D1379">
        <v>3</v>
      </c>
      <c r="E1379">
        <v>4</v>
      </c>
      <c r="F1379">
        <v>34.953063414634144</v>
      </c>
    </row>
    <row r="1380" spans="1:6" x14ac:dyDescent="0.2">
      <c r="A1380" t="s">
        <v>143</v>
      </c>
      <c r="B1380" t="s">
        <v>127</v>
      </c>
      <c r="C1380">
        <v>1996</v>
      </c>
      <c r="D1380">
        <v>3</v>
      </c>
      <c r="E1380">
        <v>5</v>
      </c>
      <c r="F1380">
        <v>26.662165548780482</v>
      </c>
    </row>
    <row r="1381" spans="1:6" x14ac:dyDescent="0.2">
      <c r="A1381" t="s">
        <v>143</v>
      </c>
      <c r="B1381" t="s">
        <v>127</v>
      </c>
      <c r="C1381">
        <v>1996</v>
      </c>
      <c r="D1381">
        <v>3</v>
      </c>
      <c r="E1381">
        <v>6</v>
      </c>
      <c r="F1381">
        <v>36.942628048780485</v>
      </c>
    </row>
    <row r="1382" spans="1:6" x14ac:dyDescent="0.2">
      <c r="A1382" t="s">
        <v>143</v>
      </c>
      <c r="B1382" t="s">
        <v>127</v>
      </c>
      <c r="C1382">
        <v>1996</v>
      </c>
      <c r="D1382">
        <v>3</v>
      </c>
      <c r="E1382">
        <v>7</v>
      </c>
      <c r="F1382">
        <v>40.004592073170734</v>
      </c>
    </row>
    <row r="1383" spans="1:6" x14ac:dyDescent="0.2">
      <c r="A1383" t="s">
        <v>143</v>
      </c>
      <c r="B1383" t="s">
        <v>127</v>
      </c>
      <c r="C1383">
        <v>1996</v>
      </c>
      <c r="D1383">
        <v>3</v>
      </c>
      <c r="E1383">
        <v>8</v>
      </c>
      <c r="F1383">
        <v>39.847218292682925</v>
      </c>
    </row>
    <row r="1384" spans="1:6" x14ac:dyDescent="0.2">
      <c r="A1384" t="s">
        <v>143</v>
      </c>
      <c r="B1384" t="s">
        <v>127</v>
      </c>
      <c r="C1384">
        <v>1996</v>
      </c>
      <c r="D1384">
        <v>3</v>
      </c>
      <c r="E1384">
        <v>9</v>
      </c>
      <c r="F1384">
        <v>27.353082926829266</v>
      </c>
    </row>
    <row r="1385" spans="1:6" x14ac:dyDescent="0.2">
      <c r="A1385" t="s">
        <v>143</v>
      </c>
      <c r="B1385" t="s">
        <v>127</v>
      </c>
      <c r="C1385">
        <v>1996</v>
      </c>
      <c r="D1385">
        <v>3</v>
      </c>
      <c r="E1385">
        <v>10</v>
      </c>
      <c r="F1385">
        <v>40.815365853658541</v>
      </c>
    </row>
    <row r="1386" spans="1:6" x14ac:dyDescent="0.2">
      <c r="A1386" t="s">
        <v>143</v>
      </c>
      <c r="B1386" t="s">
        <v>127</v>
      </c>
      <c r="C1386">
        <v>1996</v>
      </c>
      <c r="D1386">
        <v>3</v>
      </c>
      <c r="E1386">
        <v>11</v>
      </c>
      <c r="F1386">
        <v>42.058198170731721</v>
      </c>
    </row>
    <row r="1387" spans="1:6" x14ac:dyDescent="0.2">
      <c r="A1387" t="s">
        <v>143</v>
      </c>
      <c r="B1387" t="s">
        <v>127</v>
      </c>
      <c r="C1387">
        <v>1996</v>
      </c>
      <c r="D1387">
        <v>3</v>
      </c>
      <c r="E1387">
        <v>12</v>
      </c>
      <c r="F1387">
        <v>25.88265625</v>
      </c>
    </row>
    <row r="1388" spans="1:6" x14ac:dyDescent="0.2">
      <c r="A1388" t="s">
        <v>143</v>
      </c>
      <c r="B1388" t="s">
        <v>127</v>
      </c>
      <c r="C1388">
        <v>1996</v>
      </c>
      <c r="D1388">
        <v>3</v>
      </c>
      <c r="E1388">
        <v>13</v>
      </c>
      <c r="F1388">
        <v>24.298164939024389</v>
      </c>
    </row>
    <row r="1389" spans="1:6" x14ac:dyDescent="0.2">
      <c r="A1389" t="s">
        <v>143</v>
      </c>
      <c r="B1389" t="s">
        <v>127</v>
      </c>
      <c r="C1389">
        <v>1996</v>
      </c>
      <c r="D1389">
        <v>3</v>
      </c>
      <c r="E1389">
        <v>14</v>
      </c>
      <c r="F1389">
        <v>17.39389756097561</v>
      </c>
    </row>
    <row r="1390" spans="1:6" x14ac:dyDescent="0.2">
      <c r="A1390" t="s">
        <v>143</v>
      </c>
      <c r="B1390" t="s">
        <v>127</v>
      </c>
      <c r="C1390">
        <v>1996</v>
      </c>
      <c r="D1390">
        <v>4</v>
      </c>
      <c r="E1390">
        <v>1</v>
      </c>
      <c r="F1390">
        <v>21.261120274390244</v>
      </c>
    </row>
    <row r="1391" spans="1:6" x14ac:dyDescent="0.2">
      <c r="A1391" t="s">
        <v>143</v>
      </c>
      <c r="B1391" t="s">
        <v>127</v>
      </c>
      <c r="C1391">
        <v>1996</v>
      </c>
      <c r="D1391">
        <v>4</v>
      </c>
      <c r="E1391">
        <v>2</v>
      </c>
      <c r="F1391">
        <v>23.008445121951219</v>
      </c>
    </row>
    <row r="1392" spans="1:6" x14ac:dyDescent="0.2">
      <c r="A1392" t="s">
        <v>143</v>
      </c>
      <c r="B1392" t="s">
        <v>127</v>
      </c>
      <c r="C1392">
        <v>1996</v>
      </c>
      <c r="D1392">
        <v>4</v>
      </c>
      <c r="E1392">
        <v>3</v>
      </c>
      <c r="F1392">
        <v>24.300267682926826</v>
      </c>
    </row>
    <row r="1393" spans="1:6" x14ac:dyDescent="0.2">
      <c r="A1393" t="s">
        <v>143</v>
      </c>
      <c r="B1393" t="s">
        <v>127</v>
      </c>
      <c r="C1393">
        <v>1996</v>
      </c>
      <c r="D1393">
        <v>4</v>
      </c>
      <c r="E1393">
        <v>4</v>
      </c>
      <c r="F1393">
        <v>32.205846951219513</v>
      </c>
    </row>
    <row r="1394" spans="1:6" x14ac:dyDescent="0.2">
      <c r="A1394" t="s">
        <v>143</v>
      </c>
      <c r="B1394" t="s">
        <v>127</v>
      </c>
      <c r="C1394">
        <v>1996</v>
      </c>
      <c r="D1394">
        <v>4</v>
      </c>
      <c r="E1394">
        <v>5</v>
      </c>
      <c r="F1394">
        <v>15.957649695121951</v>
      </c>
    </row>
    <row r="1395" spans="1:6" x14ac:dyDescent="0.2">
      <c r="A1395" t="s">
        <v>143</v>
      </c>
      <c r="B1395" t="s">
        <v>127</v>
      </c>
      <c r="C1395">
        <v>1996</v>
      </c>
      <c r="D1395">
        <v>4</v>
      </c>
      <c r="E1395">
        <v>6</v>
      </c>
      <c r="F1395">
        <v>35.986137804878048</v>
      </c>
    </row>
    <row r="1396" spans="1:6" x14ac:dyDescent="0.2">
      <c r="A1396" t="s">
        <v>143</v>
      </c>
      <c r="B1396" t="s">
        <v>127</v>
      </c>
      <c r="C1396">
        <v>1996</v>
      </c>
      <c r="D1396">
        <v>4</v>
      </c>
      <c r="E1396">
        <v>7</v>
      </c>
      <c r="F1396">
        <v>40.832114024390236</v>
      </c>
    </row>
    <row r="1397" spans="1:6" x14ac:dyDescent="0.2">
      <c r="A1397" t="s">
        <v>143</v>
      </c>
      <c r="B1397" t="s">
        <v>127</v>
      </c>
      <c r="C1397">
        <v>1996</v>
      </c>
      <c r="D1397">
        <v>4</v>
      </c>
      <c r="E1397">
        <v>8</v>
      </c>
      <c r="F1397">
        <v>35.330524390243909</v>
      </c>
    </row>
    <row r="1398" spans="1:6" x14ac:dyDescent="0.2">
      <c r="A1398" t="s">
        <v>143</v>
      </c>
      <c r="B1398" t="s">
        <v>127</v>
      </c>
      <c r="C1398">
        <v>1996</v>
      </c>
      <c r="D1398">
        <v>4</v>
      </c>
      <c r="E1398">
        <v>9</v>
      </c>
      <c r="F1398">
        <v>36.946981097560979</v>
      </c>
    </row>
    <row r="1399" spans="1:6" x14ac:dyDescent="0.2">
      <c r="A1399" t="s">
        <v>143</v>
      </c>
      <c r="B1399" t="s">
        <v>127</v>
      </c>
      <c r="C1399">
        <v>1996</v>
      </c>
      <c r="D1399">
        <v>4</v>
      </c>
      <c r="E1399">
        <v>10</v>
      </c>
      <c r="F1399">
        <v>32.88115975609756</v>
      </c>
    </row>
    <row r="1400" spans="1:6" x14ac:dyDescent="0.2">
      <c r="A1400" t="s">
        <v>143</v>
      </c>
      <c r="B1400" t="s">
        <v>127</v>
      </c>
      <c r="C1400">
        <v>1996</v>
      </c>
      <c r="D1400">
        <v>4</v>
      </c>
      <c r="E1400">
        <v>11</v>
      </c>
      <c r="F1400">
        <v>33.57281493902439</v>
      </c>
    </row>
    <row r="1401" spans="1:6" x14ac:dyDescent="0.2">
      <c r="A1401" t="s">
        <v>143</v>
      </c>
      <c r="B1401" t="s">
        <v>127</v>
      </c>
      <c r="C1401">
        <v>1996</v>
      </c>
      <c r="D1401">
        <v>4</v>
      </c>
      <c r="E1401">
        <v>12</v>
      </c>
      <c r="F1401">
        <v>37.842012195121946</v>
      </c>
    </row>
    <row r="1402" spans="1:6" x14ac:dyDescent="0.2">
      <c r="A1402" t="s">
        <v>143</v>
      </c>
      <c r="B1402" t="s">
        <v>127</v>
      </c>
      <c r="C1402">
        <v>1996</v>
      </c>
      <c r="D1402">
        <v>4</v>
      </c>
      <c r="E1402">
        <v>13</v>
      </c>
      <c r="F1402">
        <v>34.742825914634146</v>
      </c>
    </row>
    <row r="1403" spans="1:6" x14ac:dyDescent="0.2">
      <c r="A1403" t="s">
        <v>143</v>
      </c>
      <c r="B1403" t="s">
        <v>127</v>
      </c>
      <c r="C1403">
        <v>1996</v>
      </c>
      <c r="D1403">
        <v>4</v>
      </c>
      <c r="E1403">
        <v>14</v>
      </c>
      <c r="F1403">
        <v>37.129292682926824</v>
      </c>
    </row>
    <row r="1404" spans="1:6" x14ac:dyDescent="0.2">
      <c r="A1404" t="s">
        <v>143</v>
      </c>
      <c r="B1404" t="s">
        <v>127</v>
      </c>
      <c r="C1404">
        <v>1997</v>
      </c>
      <c r="D1404">
        <v>1</v>
      </c>
      <c r="E1404">
        <v>1</v>
      </c>
      <c r="F1404">
        <v>20.725307926829263</v>
      </c>
    </row>
    <row r="1405" spans="1:6" x14ac:dyDescent="0.2">
      <c r="A1405" t="s">
        <v>143</v>
      </c>
      <c r="B1405" t="s">
        <v>127</v>
      </c>
      <c r="C1405">
        <v>1997</v>
      </c>
      <c r="D1405">
        <v>1</v>
      </c>
      <c r="E1405">
        <v>2</v>
      </c>
      <c r="F1405">
        <v>17.468858536585362</v>
      </c>
    </row>
    <row r="1406" spans="1:6" x14ac:dyDescent="0.2">
      <c r="A1406" t="s">
        <v>143</v>
      </c>
      <c r="B1406" t="s">
        <v>127</v>
      </c>
      <c r="C1406">
        <v>1997</v>
      </c>
      <c r="D1406">
        <v>1</v>
      </c>
      <c r="E1406">
        <v>3</v>
      </c>
      <c r="F1406">
        <v>20.895187500000002</v>
      </c>
    </row>
    <row r="1407" spans="1:6" x14ac:dyDescent="0.2">
      <c r="A1407" t="s">
        <v>143</v>
      </c>
      <c r="B1407" t="s">
        <v>127</v>
      </c>
      <c r="C1407">
        <v>1997</v>
      </c>
      <c r="D1407">
        <v>1</v>
      </c>
      <c r="E1407">
        <v>4</v>
      </c>
      <c r="F1407">
        <v>19.078564329268293</v>
      </c>
    </row>
    <row r="1408" spans="1:6" x14ac:dyDescent="0.2">
      <c r="A1408" t="s">
        <v>143</v>
      </c>
      <c r="B1408" t="s">
        <v>127</v>
      </c>
      <c r="C1408">
        <v>1997</v>
      </c>
      <c r="D1408">
        <v>1</v>
      </c>
      <c r="E1408">
        <v>5</v>
      </c>
      <c r="F1408">
        <v>36.481905792682923</v>
      </c>
    </row>
    <row r="1409" spans="1:6" x14ac:dyDescent="0.2">
      <c r="A1409" t="s">
        <v>143</v>
      </c>
      <c r="B1409" t="s">
        <v>127</v>
      </c>
      <c r="C1409">
        <v>1997</v>
      </c>
      <c r="D1409">
        <v>1</v>
      </c>
      <c r="E1409">
        <v>6</v>
      </c>
      <c r="F1409">
        <v>28.794753658536589</v>
      </c>
    </row>
    <row r="1410" spans="1:6" x14ac:dyDescent="0.2">
      <c r="A1410" t="s">
        <v>143</v>
      </c>
      <c r="B1410" t="s">
        <v>127</v>
      </c>
      <c r="C1410">
        <v>1997</v>
      </c>
      <c r="D1410">
        <v>1</v>
      </c>
      <c r="E1410">
        <v>7</v>
      </c>
      <c r="F1410">
        <v>55.996512804878058</v>
      </c>
    </row>
    <row r="1411" spans="1:6" x14ac:dyDescent="0.2">
      <c r="A1411" t="s">
        <v>143</v>
      </c>
      <c r="B1411" t="s">
        <v>127</v>
      </c>
      <c r="C1411">
        <v>1997</v>
      </c>
      <c r="D1411">
        <v>1</v>
      </c>
      <c r="E1411">
        <v>8</v>
      </c>
      <c r="F1411">
        <v>44.605008384146338</v>
      </c>
    </row>
    <row r="1412" spans="1:6" x14ac:dyDescent="0.2">
      <c r="A1412" t="s">
        <v>143</v>
      </c>
      <c r="B1412" t="s">
        <v>127</v>
      </c>
      <c r="C1412">
        <v>1997</v>
      </c>
      <c r="D1412">
        <v>1</v>
      </c>
      <c r="E1412">
        <v>9</v>
      </c>
      <c r="F1412">
        <v>46.761925609756091</v>
      </c>
    </row>
    <row r="1413" spans="1:6" x14ac:dyDescent="0.2">
      <c r="A1413" t="s">
        <v>143</v>
      </c>
      <c r="B1413" t="s">
        <v>127</v>
      </c>
      <c r="C1413">
        <v>1997</v>
      </c>
      <c r="D1413">
        <v>1</v>
      </c>
      <c r="E1413">
        <v>10</v>
      </c>
      <c r="F1413">
        <v>36.804105182926833</v>
      </c>
    </row>
    <row r="1414" spans="1:6" x14ac:dyDescent="0.2">
      <c r="A1414" t="s">
        <v>143</v>
      </c>
      <c r="B1414" t="s">
        <v>127</v>
      </c>
      <c r="C1414">
        <v>1997</v>
      </c>
      <c r="D1414">
        <v>1</v>
      </c>
      <c r="E1414">
        <v>11</v>
      </c>
      <c r="F1414">
        <v>42.98783231707317</v>
      </c>
    </row>
    <row r="1415" spans="1:6" x14ac:dyDescent="0.2">
      <c r="A1415" t="s">
        <v>143</v>
      </c>
      <c r="B1415" t="s">
        <v>127</v>
      </c>
      <c r="C1415">
        <v>1997</v>
      </c>
      <c r="D1415">
        <v>1</v>
      </c>
      <c r="E1415">
        <v>12</v>
      </c>
      <c r="F1415">
        <v>38.807798780487801</v>
      </c>
    </row>
    <row r="1416" spans="1:6" x14ac:dyDescent="0.2">
      <c r="A1416" t="s">
        <v>143</v>
      </c>
      <c r="B1416" t="s">
        <v>127</v>
      </c>
      <c r="C1416">
        <v>1997</v>
      </c>
      <c r="D1416">
        <v>1</v>
      </c>
      <c r="E1416">
        <v>13</v>
      </c>
      <c r="F1416">
        <v>39.500154878048775</v>
      </c>
    </row>
    <row r="1417" spans="1:6" x14ac:dyDescent="0.2">
      <c r="A1417" t="s">
        <v>143</v>
      </c>
      <c r="B1417" t="s">
        <v>127</v>
      </c>
      <c r="C1417">
        <v>1997</v>
      </c>
      <c r="D1417">
        <v>1</v>
      </c>
      <c r="E1417">
        <v>14</v>
      </c>
      <c r="F1417">
        <v>35.191964634146338</v>
      </c>
    </row>
    <row r="1418" spans="1:6" x14ac:dyDescent="0.2">
      <c r="A1418" t="s">
        <v>143</v>
      </c>
      <c r="B1418" t="s">
        <v>127</v>
      </c>
      <c r="C1418">
        <v>1997</v>
      </c>
      <c r="D1418">
        <v>2</v>
      </c>
      <c r="E1418">
        <v>1</v>
      </c>
      <c r="F1418">
        <v>16.707739024390243</v>
      </c>
    </row>
    <row r="1419" spans="1:6" x14ac:dyDescent="0.2">
      <c r="A1419" t="s">
        <v>143</v>
      </c>
      <c r="B1419" t="s">
        <v>127</v>
      </c>
      <c r="C1419">
        <v>1997</v>
      </c>
      <c r="D1419">
        <v>2</v>
      </c>
      <c r="E1419">
        <v>2</v>
      </c>
      <c r="F1419">
        <v>18.852205792682927</v>
      </c>
    </row>
    <row r="1420" spans="1:6" x14ac:dyDescent="0.2">
      <c r="A1420" t="s">
        <v>143</v>
      </c>
      <c r="B1420" t="s">
        <v>127</v>
      </c>
      <c r="C1420">
        <v>1997</v>
      </c>
      <c r="D1420">
        <v>2</v>
      </c>
      <c r="E1420">
        <v>3</v>
      </c>
      <c r="F1420">
        <v>22.226335060975607</v>
      </c>
    </row>
    <row r="1421" spans="1:6" x14ac:dyDescent="0.2">
      <c r="A1421" t="s">
        <v>143</v>
      </c>
      <c r="B1421" t="s">
        <v>127</v>
      </c>
      <c r="C1421">
        <v>1997</v>
      </c>
      <c r="D1421">
        <v>2</v>
      </c>
      <c r="E1421">
        <v>4</v>
      </c>
      <c r="F1421">
        <v>38.308858231707312</v>
      </c>
    </row>
    <row r="1422" spans="1:6" x14ac:dyDescent="0.2">
      <c r="A1422" t="s">
        <v>143</v>
      </c>
      <c r="B1422" t="s">
        <v>127</v>
      </c>
      <c r="C1422">
        <v>1997</v>
      </c>
      <c r="D1422">
        <v>2</v>
      </c>
      <c r="E1422">
        <v>5</v>
      </c>
      <c r="F1422">
        <v>29.298969512195121</v>
      </c>
    </row>
    <row r="1423" spans="1:6" x14ac:dyDescent="0.2">
      <c r="A1423" t="s">
        <v>143</v>
      </c>
      <c r="B1423" t="s">
        <v>127</v>
      </c>
      <c r="C1423">
        <v>1997</v>
      </c>
      <c r="D1423">
        <v>2</v>
      </c>
      <c r="E1423">
        <v>6</v>
      </c>
      <c r="F1423">
        <v>46.426187499999997</v>
      </c>
    </row>
    <row r="1424" spans="1:6" x14ac:dyDescent="0.2">
      <c r="A1424" t="s">
        <v>143</v>
      </c>
      <c r="B1424" t="s">
        <v>127</v>
      </c>
      <c r="C1424">
        <v>1997</v>
      </c>
      <c r="D1424">
        <v>2</v>
      </c>
      <c r="E1424">
        <v>7</v>
      </c>
      <c r="F1424">
        <v>63.750159603658538</v>
      </c>
    </row>
    <row r="1425" spans="1:6" x14ac:dyDescent="0.2">
      <c r="A1425" t="s">
        <v>143</v>
      </c>
      <c r="B1425" t="s">
        <v>127</v>
      </c>
      <c r="C1425">
        <v>1997</v>
      </c>
      <c r="D1425">
        <v>2</v>
      </c>
      <c r="E1425">
        <v>8</v>
      </c>
      <c r="F1425">
        <v>40.294660060975609</v>
      </c>
    </row>
    <row r="1426" spans="1:6" x14ac:dyDescent="0.2">
      <c r="A1426" t="s">
        <v>143</v>
      </c>
      <c r="B1426" t="s">
        <v>127</v>
      </c>
      <c r="C1426">
        <v>1997</v>
      </c>
      <c r="D1426">
        <v>2</v>
      </c>
      <c r="E1426">
        <v>9</v>
      </c>
      <c r="F1426">
        <v>48.674703201219501</v>
      </c>
    </row>
    <row r="1427" spans="1:6" x14ac:dyDescent="0.2">
      <c r="A1427" t="s">
        <v>143</v>
      </c>
      <c r="B1427" t="s">
        <v>127</v>
      </c>
      <c r="C1427">
        <v>1997</v>
      </c>
      <c r="D1427">
        <v>2</v>
      </c>
      <c r="E1427">
        <v>10</v>
      </c>
      <c r="F1427">
        <v>28.691571646341462</v>
      </c>
    </row>
    <row r="1428" spans="1:6" x14ac:dyDescent="0.2">
      <c r="A1428" t="s">
        <v>143</v>
      </c>
      <c r="B1428" t="s">
        <v>127</v>
      </c>
      <c r="C1428">
        <v>1997</v>
      </c>
      <c r="D1428">
        <v>2</v>
      </c>
      <c r="E1428">
        <v>11</v>
      </c>
      <c r="F1428">
        <v>28.404971341463416</v>
      </c>
    </row>
    <row r="1429" spans="1:6" x14ac:dyDescent="0.2">
      <c r="A1429" t="s">
        <v>143</v>
      </c>
      <c r="B1429" t="s">
        <v>127</v>
      </c>
      <c r="C1429">
        <v>1997</v>
      </c>
      <c r="D1429">
        <v>2</v>
      </c>
      <c r="E1429">
        <v>12</v>
      </c>
      <c r="F1429">
        <v>50.974717682926823</v>
      </c>
    </row>
    <row r="1430" spans="1:6" x14ac:dyDescent="0.2">
      <c r="A1430" t="s">
        <v>143</v>
      </c>
      <c r="B1430" t="s">
        <v>127</v>
      </c>
      <c r="C1430">
        <v>1997</v>
      </c>
      <c r="D1430">
        <v>2</v>
      </c>
      <c r="E1430">
        <v>13</v>
      </c>
      <c r="F1430">
        <v>64.092740853658526</v>
      </c>
    </row>
    <row r="1431" spans="1:6" x14ac:dyDescent="0.2">
      <c r="A1431" t="s">
        <v>143</v>
      </c>
      <c r="B1431" t="s">
        <v>127</v>
      </c>
      <c r="C1431">
        <v>1997</v>
      </c>
      <c r="D1431">
        <v>2</v>
      </c>
      <c r="E1431">
        <v>14</v>
      </c>
      <c r="F1431">
        <v>51.531907926829263</v>
      </c>
    </row>
    <row r="1432" spans="1:6" x14ac:dyDescent="0.2">
      <c r="A1432" t="s">
        <v>143</v>
      </c>
      <c r="B1432" t="s">
        <v>127</v>
      </c>
      <c r="C1432">
        <v>1997</v>
      </c>
      <c r="D1432">
        <v>3</v>
      </c>
      <c r="E1432">
        <v>1</v>
      </c>
      <c r="F1432">
        <v>27.020996951219512</v>
      </c>
    </row>
    <row r="1433" spans="1:6" x14ac:dyDescent="0.2">
      <c r="A1433" t="s">
        <v>143</v>
      </c>
      <c r="B1433" t="s">
        <v>127</v>
      </c>
      <c r="C1433">
        <v>1997</v>
      </c>
      <c r="D1433">
        <v>3</v>
      </c>
      <c r="E1433">
        <v>2</v>
      </c>
      <c r="F1433">
        <v>18.467034756097561</v>
      </c>
    </row>
    <row r="1434" spans="1:6" x14ac:dyDescent="0.2">
      <c r="A1434" t="s">
        <v>143</v>
      </c>
      <c r="B1434" t="s">
        <v>127</v>
      </c>
      <c r="C1434">
        <v>1997</v>
      </c>
      <c r="D1434">
        <v>3</v>
      </c>
      <c r="E1434">
        <v>3</v>
      </c>
      <c r="F1434">
        <v>35.172707926829268</v>
      </c>
    </row>
    <row r="1435" spans="1:6" x14ac:dyDescent="0.2">
      <c r="A1435" t="s">
        <v>143</v>
      </c>
      <c r="B1435" t="s">
        <v>127</v>
      </c>
      <c r="C1435">
        <v>1997</v>
      </c>
      <c r="D1435">
        <v>3</v>
      </c>
      <c r="E1435">
        <v>4</v>
      </c>
      <c r="F1435">
        <v>33.529229115853653</v>
      </c>
    </row>
    <row r="1436" spans="1:6" x14ac:dyDescent="0.2">
      <c r="A1436" t="s">
        <v>143</v>
      </c>
      <c r="B1436" t="s">
        <v>127</v>
      </c>
      <c r="C1436">
        <v>1997</v>
      </c>
      <c r="D1436">
        <v>3</v>
      </c>
      <c r="E1436">
        <v>5</v>
      </c>
      <c r="F1436">
        <v>36.920346341463407</v>
      </c>
    </row>
    <row r="1437" spans="1:6" x14ac:dyDescent="0.2">
      <c r="A1437" t="s">
        <v>143</v>
      </c>
      <c r="B1437" t="s">
        <v>127</v>
      </c>
      <c r="C1437">
        <v>1997</v>
      </c>
      <c r="D1437">
        <v>3</v>
      </c>
      <c r="E1437">
        <v>6</v>
      </c>
      <c r="F1437">
        <v>49.140460975609741</v>
      </c>
    </row>
    <row r="1438" spans="1:6" x14ac:dyDescent="0.2">
      <c r="A1438" t="s">
        <v>143</v>
      </c>
      <c r="B1438" t="s">
        <v>127</v>
      </c>
      <c r="C1438">
        <v>1997</v>
      </c>
      <c r="D1438">
        <v>3</v>
      </c>
      <c r="E1438">
        <v>7</v>
      </c>
      <c r="F1438">
        <v>36.999309908536581</v>
      </c>
    </row>
    <row r="1439" spans="1:6" x14ac:dyDescent="0.2">
      <c r="A1439" t="s">
        <v>143</v>
      </c>
      <c r="B1439" t="s">
        <v>127</v>
      </c>
      <c r="C1439">
        <v>1997</v>
      </c>
      <c r="D1439">
        <v>3</v>
      </c>
      <c r="E1439">
        <v>8</v>
      </c>
      <c r="F1439">
        <v>46.847732317073159</v>
      </c>
    </row>
    <row r="1440" spans="1:6" x14ac:dyDescent="0.2">
      <c r="A1440" t="s">
        <v>143</v>
      </c>
      <c r="B1440" t="s">
        <v>127</v>
      </c>
      <c r="C1440">
        <v>1997</v>
      </c>
      <c r="D1440">
        <v>3</v>
      </c>
      <c r="E1440">
        <v>9</v>
      </c>
      <c r="F1440">
        <v>36.373559146341464</v>
      </c>
    </row>
    <row r="1441" spans="1:6" x14ac:dyDescent="0.2">
      <c r="A1441" t="s">
        <v>143</v>
      </c>
      <c r="B1441" t="s">
        <v>127</v>
      </c>
      <c r="C1441">
        <v>1997</v>
      </c>
      <c r="D1441">
        <v>3</v>
      </c>
      <c r="E1441">
        <v>10</v>
      </c>
      <c r="F1441">
        <v>37.992856402439017</v>
      </c>
    </row>
    <row r="1442" spans="1:6" x14ac:dyDescent="0.2">
      <c r="A1442" t="s">
        <v>143</v>
      </c>
      <c r="B1442" t="s">
        <v>127</v>
      </c>
      <c r="C1442">
        <v>1997</v>
      </c>
      <c r="D1442">
        <v>3</v>
      </c>
      <c r="E1442">
        <v>11</v>
      </c>
      <c r="F1442">
        <v>45.478200457317065</v>
      </c>
    </row>
    <row r="1443" spans="1:6" x14ac:dyDescent="0.2">
      <c r="A1443" t="s">
        <v>143</v>
      </c>
      <c r="B1443" t="s">
        <v>127</v>
      </c>
      <c r="C1443">
        <v>1997</v>
      </c>
      <c r="D1443">
        <v>3</v>
      </c>
      <c r="E1443">
        <v>12</v>
      </c>
      <c r="F1443">
        <v>36.848779268292681</v>
      </c>
    </row>
    <row r="1444" spans="1:6" x14ac:dyDescent="0.2">
      <c r="A1444" t="s">
        <v>143</v>
      </c>
      <c r="B1444" t="s">
        <v>127</v>
      </c>
      <c r="C1444">
        <v>1997</v>
      </c>
      <c r="D1444">
        <v>3</v>
      </c>
      <c r="E1444">
        <v>13</v>
      </c>
      <c r="F1444">
        <v>57.133765243902431</v>
      </c>
    </row>
    <row r="1445" spans="1:6" x14ac:dyDescent="0.2">
      <c r="A1445" t="s">
        <v>143</v>
      </c>
      <c r="B1445" t="s">
        <v>127</v>
      </c>
      <c r="C1445">
        <v>1997</v>
      </c>
      <c r="D1445">
        <v>3</v>
      </c>
      <c r="E1445">
        <v>14</v>
      </c>
      <c r="F1445">
        <v>42.458549542682924</v>
      </c>
    </row>
    <row r="1446" spans="1:6" x14ac:dyDescent="0.2">
      <c r="A1446" t="s">
        <v>143</v>
      </c>
      <c r="B1446" t="s">
        <v>127</v>
      </c>
      <c r="C1446">
        <v>1997</v>
      </c>
      <c r="D1446">
        <v>4</v>
      </c>
      <c r="E1446">
        <v>1</v>
      </c>
      <c r="F1446">
        <v>20.479692682926828</v>
      </c>
    </row>
    <row r="1447" spans="1:6" x14ac:dyDescent="0.2">
      <c r="A1447" t="s">
        <v>143</v>
      </c>
      <c r="B1447" t="s">
        <v>127</v>
      </c>
      <c r="C1447">
        <v>1997</v>
      </c>
      <c r="D1447">
        <v>4</v>
      </c>
      <c r="E1447">
        <v>2</v>
      </c>
      <c r="F1447">
        <v>20.442802439024391</v>
      </c>
    </row>
    <row r="1448" spans="1:6" x14ac:dyDescent="0.2">
      <c r="A1448" t="s">
        <v>143</v>
      </c>
      <c r="B1448" t="s">
        <v>127</v>
      </c>
      <c r="C1448">
        <v>1997</v>
      </c>
      <c r="D1448">
        <v>4</v>
      </c>
      <c r="E1448">
        <v>3</v>
      </c>
      <c r="F1448">
        <v>34.099275609756099</v>
      </c>
    </row>
    <row r="1449" spans="1:6" x14ac:dyDescent="0.2">
      <c r="A1449" t="s">
        <v>143</v>
      </c>
      <c r="B1449" t="s">
        <v>127</v>
      </c>
      <c r="C1449">
        <v>1997</v>
      </c>
      <c r="D1449">
        <v>4</v>
      </c>
      <c r="E1449">
        <v>4</v>
      </c>
      <c r="F1449">
        <v>25.742749999999997</v>
      </c>
    </row>
    <row r="1450" spans="1:6" x14ac:dyDescent="0.2">
      <c r="A1450" t="s">
        <v>143</v>
      </c>
      <c r="B1450" t="s">
        <v>127</v>
      </c>
      <c r="C1450">
        <v>1997</v>
      </c>
      <c r="D1450">
        <v>4</v>
      </c>
      <c r="E1450">
        <v>5</v>
      </c>
      <c r="F1450">
        <v>48.462713414634138</v>
      </c>
    </row>
    <row r="1451" spans="1:6" x14ac:dyDescent="0.2">
      <c r="A1451" t="s">
        <v>143</v>
      </c>
      <c r="B1451" t="s">
        <v>127</v>
      </c>
      <c r="C1451">
        <v>1997</v>
      </c>
      <c r="D1451">
        <v>4</v>
      </c>
      <c r="E1451">
        <v>6</v>
      </c>
      <c r="F1451">
        <v>52.146665396341469</v>
      </c>
    </row>
    <row r="1452" spans="1:6" x14ac:dyDescent="0.2">
      <c r="A1452" t="s">
        <v>143</v>
      </c>
      <c r="B1452" t="s">
        <v>127</v>
      </c>
      <c r="C1452">
        <v>1997</v>
      </c>
      <c r="D1452">
        <v>4</v>
      </c>
      <c r="E1452">
        <v>7</v>
      </c>
      <c r="F1452">
        <v>55.924576829268297</v>
      </c>
    </row>
    <row r="1453" spans="1:6" x14ac:dyDescent="0.2">
      <c r="A1453" t="s">
        <v>143</v>
      </c>
      <c r="B1453" t="s">
        <v>127</v>
      </c>
      <c r="C1453">
        <v>1997</v>
      </c>
      <c r="D1453">
        <v>4</v>
      </c>
      <c r="E1453">
        <v>8</v>
      </c>
      <c r="F1453">
        <v>41.174326371951217</v>
      </c>
    </row>
    <row r="1454" spans="1:6" x14ac:dyDescent="0.2">
      <c r="A1454" t="s">
        <v>143</v>
      </c>
      <c r="B1454" t="s">
        <v>127</v>
      </c>
      <c r="C1454">
        <v>1997</v>
      </c>
      <c r="D1454">
        <v>4</v>
      </c>
      <c r="E1454">
        <v>9</v>
      </c>
      <c r="F1454">
        <v>37.505351829268292</v>
      </c>
    </row>
    <row r="1455" spans="1:6" x14ac:dyDescent="0.2">
      <c r="A1455" t="s">
        <v>143</v>
      </c>
      <c r="B1455" t="s">
        <v>127</v>
      </c>
      <c r="C1455">
        <v>1997</v>
      </c>
      <c r="D1455">
        <v>4</v>
      </c>
      <c r="E1455">
        <v>10</v>
      </c>
      <c r="F1455">
        <v>41.929156097560977</v>
      </c>
    </row>
    <row r="1456" spans="1:6" x14ac:dyDescent="0.2">
      <c r="A1456" t="s">
        <v>143</v>
      </c>
      <c r="B1456" t="s">
        <v>127</v>
      </c>
      <c r="C1456">
        <v>1997</v>
      </c>
      <c r="D1456">
        <v>4</v>
      </c>
      <c r="E1456">
        <v>11</v>
      </c>
      <c r="F1456">
        <v>33.717682926829269</v>
      </c>
    </row>
    <row r="1457" spans="1:6" x14ac:dyDescent="0.2">
      <c r="A1457" t="s">
        <v>143</v>
      </c>
      <c r="B1457" t="s">
        <v>127</v>
      </c>
      <c r="C1457">
        <v>1997</v>
      </c>
      <c r="D1457">
        <v>4</v>
      </c>
      <c r="E1457">
        <v>12</v>
      </c>
      <c r="F1457">
        <v>39.125977134146339</v>
      </c>
    </row>
    <row r="1458" spans="1:6" x14ac:dyDescent="0.2">
      <c r="A1458" t="s">
        <v>143</v>
      </c>
      <c r="B1458" t="s">
        <v>127</v>
      </c>
      <c r="C1458">
        <v>1997</v>
      </c>
      <c r="D1458">
        <v>4</v>
      </c>
      <c r="E1458">
        <v>13</v>
      </c>
      <c r="F1458">
        <v>48.273189786585363</v>
      </c>
    </row>
    <row r="1459" spans="1:6" x14ac:dyDescent="0.2">
      <c r="A1459" t="s">
        <v>143</v>
      </c>
      <c r="B1459" t="s">
        <v>127</v>
      </c>
      <c r="C1459">
        <v>1997</v>
      </c>
      <c r="D1459">
        <v>4</v>
      </c>
      <c r="E1459">
        <v>14</v>
      </c>
      <c r="F1459">
        <v>33.101560518292686</v>
      </c>
    </row>
    <row r="1460" spans="1:6" x14ac:dyDescent="0.2">
      <c r="A1460" t="s">
        <v>143</v>
      </c>
      <c r="B1460" t="s">
        <v>127</v>
      </c>
      <c r="C1460">
        <v>1998</v>
      </c>
      <c r="D1460">
        <v>1</v>
      </c>
      <c r="E1460">
        <v>1</v>
      </c>
      <c r="F1460">
        <v>24.901836890243899</v>
      </c>
    </row>
    <row r="1461" spans="1:6" x14ac:dyDescent="0.2">
      <c r="A1461" t="s">
        <v>143</v>
      </c>
      <c r="B1461" t="s">
        <v>127</v>
      </c>
      <c r="C1461">
        <v>1998</v>
      </c>
      <c r="D1461">
        <v>1</v>
      </c>
      <c r="E1461">
        <v>2</v>
      </c>
      <c r="F1461">
        <v>25.658004962779156</v>
      </c>
    </row>
    <row r="1462" spans="1:6" x14ac:dyDescent="0.2">
      <c r="A1462" t="s">
        <v>143</v>
      </c>
      <c r="B1462" t="s">
        <v>127</v>
      </c>
      <c r="C1462">
        <v>1998</v>
      </c>
      <c r="D1462">
        <v>1</v>
      </c>
      <c r="E1462">
        <v>3</v>
      </c>
      <c r="F1462">
        <v>31.212995864350709</v>
      </c>
    </row>
    <row r="1463" spans="1:6" x14ac:dyDescent="0.2">
      <c r="A1463" t="s">
        <v>143</v>
      </c>
      <c r="B1463" t="s">
        <v>127</v>
      </c>
      <c r="C1463">
        <v>1998</v>
      </c>
      <c r="D1463">
        <v>1</v>
      </c>
      <c r="E1463">
        <v>4</v>
      </c>
      <c r="F1463">
        <v>34.228287841191069</v>
      </c>
    </row>
    <row r="1464" spans="1:6" x14ac:dyDescent="0.2">
      <c r="A1464" t="s">
        <v>143</v>
      </c>
      <c r="B1464" t="s">
        <v>127</v>
      </c>
      <c r="C1464">
        <v>1998</v>
      </c>
      <c r="D1464">
        <v>1</v>
      </c>
      <c r="E1464">
        <v>5</v>
      </c>
      <c r="F1464">
        <v>49.514921422663356</v>
      </c>
    </row>
    <row r="1465" spans="1:6" x14ac:dyDescent="0.2">
      <c r="A1465" t="s">
        <v>143</v>
      </c>
      <c r="B1465" t="s">
        <v>127</v>
      </c>
      <c r="C1465">
        <v>1998</v>
      </c>
      <c r="D1465">
        <v>1</v>
      </c>
      <c r="E1465">
        <v>6</v>
      </c>
      <c r="F1465">
        <v>48.543118279569889</v>
      </c>
    </row>
    <row r="1466" spans="1:6" x14ac:dyDescent="0.2">
      <c r="A1466" t="s">
        <v>143</v>
      </c>
      <c r="B1466" t="s">
        <v>127</v>
      </c>
      <c r="C1466">
        <v>1998</v>
      </c>
      <c r="D1466">
        <v>1</v>
      </c>
      <c r="E1466">
        <v>7</v>
      </c>
      <c r="F1466">
        <v>55.213631100082708</v>
      </c>
    </row>
    <row r="1467" spans="1:6" x14ac:dyDescent="0.2">
      <c r="A1467" t="s">
        <v>143</v>
      </c>
      <c r="B1467" t="s">
        <v>127</v>
      </c>
      <c r="C1467">
        <v>1998</v>
      </c>
      <c r="D1467">
        <v>1</v>
      </c>
      <c r="E1467">
        <v>8</v>
      </c>
      <c r="F1467">
        <v>38.380609756097556</v>
      </c>
    </row>
    <row r="1468" spans="1:6" x14ac:dyDescent="0.2">
      <c r="A1468" t="s">
        <v>143</v>
      </c>
      <c r="B1468" t="s">
        <v>127</v>
      </c>
      <c r="C1468">
        <v>1998</v>
      </c>
      <c r="D1468">
        <v>1</v>
      </c>
      <c r="E1468">
        <v>9</v>
      </c>
      <c r="F1468">
        <v>45.155687499999999</v>
      </c>
    </row>
    <row r="1469" spans="1:6" x14ac:dyDescent="0.2">
      <c r="A1469" t="s">
        <v>143</v>
      </c>
      <c r="B1469" t="s">
        <v>127</v>
      </c>
      <c r="C1469">
        <v>1998</v>
      </c>
      <c r="D1469">
        <v>1</v>
      </c>
      <c r="E1469">
        <v>10</v>
      </c>
      <c r="F1469">
        <v>48.989137195121948</v>
      </c>
    </row>
    <row r="1470" spans="1:6" x14ac:dyDescent="0.2">
      <c r="A1470" t="s">
        <v>143</v>
      </c>
      <c r="B1470" t="s">
        <v>127</v>
      </c>
      <c r="C1470">
        <v>1998</v>
      </c>
      <c r="D1470">
        <v>1</v>
      </c>
      <c r="E1470">
        <v>11</v>
      </c>
      <c r="F1470">
        <v>55.994963414634142</v>
      </c>
    </row>
    <row r="1471" spans="1:6" x14ac:dyDescent="0.2">
      <c r="A1471" t="s">
        <v>143</v>
      </c>
      <c r="B1471" t="s">
        <v>127</v>
      </c>
      <c r="C1471">
        <v>1998</v>
      </c>
      <c r="D1471">
        <v>1</v>
      </c>
      <c r="E1471">
        <v>12</v>
      </c>
      <c r="F1471">
        <v>49.664597560975601</v>
      </c>
    </row>
    <row r="1472" spans="1:6" x14ac:dyDescent="0.2">
      <c r="A1472" t="s">
        <v>143</v>
      </c>
      <c r="B1472" t="s">
        <v>127</v>
      </c>
      <c r="C1472">
        <v>1998</v>
      </c>
      <c r="D1472">
        <v>1</v>
      </c>
      <c r="E1472">
        <v>13</v>
      </c>
      <c r="F1472">
        <v>61.951446646341459</v>
      </c>
    </row>
    <row r="1473" spans="1:6" x14ac:dyDescent="0.2">
      <c r="A1473" t="s">
        <v>143</v>
      </c>
      <c r="B1473" t="s">
        <v>127</v>
      </c>
      <c r="C1473">
        <v>1998</v>
      </c>
      <c r="D1473">
        <v>1</v>
      </c>
      <c r="E1473">
        <v>14</v>
      </c>
      <c r="F1473">
        <v>46.305556402439024</v>
      </c>
    </row>
    <row r="1474" spans="1:6" x14ac:dyDescent="0.2">
      <c r="A1474" t="s">
        <v>143</v>
      </c>
      <c r="B1474" t="s">
        <v>127</v>
      </c>
      <c r="C1474">
        <v>1998</v>
      </c>
      <c r="D1474">
        <v>2</v>
      </c>
      <c r="E1474">
        <v>1</v>
      </c>
      <c r="F1474">
        <v>22.326713414634145</v>
      </c>
    </row>
    <row r="1475" spans="1:6" x14ac:dyDescent="0.2">
      <c r="A1475" t="s">
        <v>143</v>
      </c>
      <c r="B1475" t="s">
        <v>127</v>
      </c>
      <c r="C1475">
        <v>1998</v>
      </c>
      <c r="D1475">
        <v>2</v>
      </c>
      <c r="E1475">
        <v>2</v>
      </c>
      <c r="F1475">
        <v>29.17371050454922</v>
      </c>
    </row>
    <row r="1476" spans="1:6" x14ac:dyDescent="0.2">
      <c r="A1476" t="s">
        <v>143</v>
      </c>
      <c r="B1476" t="s">
        <v>127</v>
      </c>
      <c r="C1476">
        <v>1998</v>
      </c>
      <c r="D1476">
        <v>2</v>
      </c>
      <c r="E1476">
        <v>3</v>
      </c>
      <c r="F1476">
        <v>28.415483870967741</v>
      </c>
    </row>
    <row r="1477" spans="1:6" x14ac:dyDescent="0.2">
      <c r="A1477" t="s">
        <v>143</v>
      </c>
      <c r="B1477" t="s">
        <v>127</v>
      </c>
      <c r="C1477">
        <v>1998</v>
      </c>
      <c r="D1477">
        <v>2</v>
      </c>
      <c r="E1477">
        <v>4</v>
      </c>
      <c r="F1477">
        <v>37.702358974358972</v>
      </c>
    </row>
    <row r="1478" spans="1:6" x14ac:dyDescent="0.2">
      <c r="A1478" t="s">
        <v>143</v>
      </c>
      <c r="B1478" t="s">
        <v>127</v>
      </c>
      <c r="C1478">
        <v>1998</v>
      </c>
      <c r="D1478">
        <v>2</v>
      </c>
      <c r="E1478">
        <v>5</v>
      </c>
      <c r="F1478">
        <v>50.539368072787425</v>
      </c>
    </row>
    <row r="1479" spans="1:6" x14ac:dyDescent="0.2">
      <c r="A1479" t="s">
        <v>143</v>
      </c>
      <c r="B1479" t="s">
        <v>127</v>
      </c>
      <c r="C1479">
        <v>1998</v>
      </c>
      <c r="D1479">
        <v>2</v>
      </c>
      <c r="E1479">
        <v>6</v>
      </c>
      <c r="F1479">
        <v>56.250287841191067</v>
      </c>
    </row>
    <row r="1480" spans="1:6" x14ac:dyDescent="0.2">
      <c r="A1480" t="s">
        <v>143</v>
      </c>
      <c r="B1480" t="s">
        <v>127</v>
      </c>
      <c r="C1480">
        <v>1998</v>
      </c>
      <c r="D1480">
        <v>2</v>
      </c>
      <c r="E1480">
        <v>7</v>
      </c>
      <c r="F1480">
        <v>55.365356492969411</v>
      </c>
    </row>
    <row r="1481" spans="1:6" x14ac:dyDescent="0.2">
      <c r="A1481" t="s">
        <v>143</v>
      </c>
      <c r="B1481" t="s">
        <v>127</v>
      </c>
      <c r="C1481">
        <v>1998</v>
      </c>
      <c r="D1481">
        <v>2</v>
      </c>
      <c r="E1481">
        <v>8</v>
      </c>
      <c r="F1481">
        <v>38.562109756097563</v>
      </c>
    </row>
    <row r="1482" spans="1:6" x14ac:dyDescent="0.2">
      <c r="A1482" t="s">
        <v>143</v>
      </c>
      <c r="B1482" t="s">
        <v>127</v>
      </c>
      <c r="C1482">
        <v>1998</v>
      </c>
      <c r="D1482">
        <v>2</v>
      </c>
      <c r="E1482">
        <v>9</v>
      </c>
      <c r="F1482">
        <v>50.406829268292675</v>
      </c>
    </row>
    <row r="1483" spans="1:6" x14ac:dyDescent="0.2">
      <c r="A1483" t="s">
        <v>143</v>
      </c>
      <c r="B1483" t="s">
        <v>127</v>
      </c>
      <c r="C1483">
        <v>1998</v>
      </c>
      <c r="D1483">
        <v>2</v>
      </c>
      <c r="E1483">
        <v>10</v>
      </c>
      <c r="F1483">
        <v>53.87229878048781</v>
      </c>
    </row>
    <row r="1484" spans="1:6" x14ac:dyDescent="0.2">
      <c r="A1484" t="s">
        <v>143</v>
      </c>
      <c r="B1484" t="s">
        <v>127</v>
      </c>
      <c r="C1484">
        <v>1998</v>
      </c>
      <c r="D1484">
        <v>2</v>
      </c>
      <c r="E1484">
        <v>11</v>
      </c>
      <c r="F1484">
        <v>51.543786585365851</v>
      </c>
    </row>
    <row r="1485" spans="1:6" x14ac:dyDescent="0.2">
      <c r="A1485" t="s">
        <v>143</v>
      </c>
      <c r="B1485" t="s">
        <v>127</v>
      </c>
      <c r="C1485">
        <v>1998</v>
      </c>
      <c r="D1485">
        <v>2</v>
      </c>
      <c r="E1485">
        <v>12</v>
      </c>
      <c r="F1485">
        <v>56.371981707317076</v>
      </c>
    </row>
    <row r="1486" spans="1:6" x14ac:dyDescent="0.2">
      <c r="A1486" t="s">
        <v>143</v>
      </c>
      <c r="B1486" t="s">
        <v>127</v>
      </c>
      <c r="C1486">
        <v>1998</v>
      </c>
      <c r="D1486">
        <v>2</v>
      </c>
      <c r="E1486">
        <v>13</v>
      </c>
      <c r="F1486">
        <v>57.78616920731708</v>
      </c>
    </row>
    <row r="1487" spans="1:6" x14ac:dyDescent="0.2">
      <c r="A1487" t="s">
        <v>143</v>
      </c>
      <c r="B1487" t="s">
        <v>127</v>
      </c>
      <c r="C1487">
        <v>1998</v>
      </c>
      <c r="D1487">
        <v>2</v>
      </c>
      <c r="E1487">
        <v>14</v>
      </c>
      <c r="F1487">
        <v>54.433030487804871</v>
      </c>
    </row>
    <row r="1488" spans="1:6" x14ac:dyDescent="0.2">
      <c r="A1488" t="s">
        <v>143</v>
      </c>
      <c r="B1488" t="s">
        <v>127</v>
      </c>
      <c r="C1488">
        <v>1998</v>
      </c>
      <c r="D1488">
        <v>3</v>
      </c>
      <c r="E1488">
        <v>1</v>
      </c>
      <c r="F1488">
        <v>19.535228658536585</v>
      </c>
    </row>
    <row r="1489" spans="1:6" x14ac:dyDescent="0.2">
      <c r="A1489" t="s">
        <v>143</v>
      </c>
      <c r="B1489" t="s">
        <v>127</v>
      </c>
      <c r="C1489">
        <v>1998</v>
      </c>
      <c r="D1489">
        <v>3</v>
      </c>
      <c r="E1489">
        <v>2</v>
      </c>
      <c r="F1489">
        <v>30.331467328370554</v>
      </c>
    </row>
    <row r="1490" spans="1:6" x14ac:dyDescent="0.2">
      <c r="A1490" t="s">
        <v>143</v>
      </c>
      <c r="B1490" t="s">
        <v>127</v>
      </c>
      <c r="C1490">
        <v>1998</v>
      </c>
      <c r="D1490">
        <v>3</v>
      </c>
      <c r="E1490">
        <v>3</v>
      </c>
      <c r="F1490">
        <v>34.053743589743597</v>
      </c>
    </row>
    <row r="1491" spans="1:6" x14ac:dyDescent="0.2">
      <c r="A1491" t="s">
        <v>143</v>
      </c>
      <c r="B1491" t="s">
        <v>127</v>
      </c>
      <c r="C1491">
        <v>1998</v>
      </c>
      <c r="D1491">
        <v>3</v>
      </c>
      <c r="E1491">
        <v>4</v>
      </c>
      <c r="F1491">
        <v>45.405525227460707</v>
      </c>
    </row>
    <row r="1492" spans="1:6" x14ac:dyDescent="0.2">
      <c r="A1492" t="s">
        <v>143</v>
      </c>
      <c r="B1492" t="s">
        <v>127</v>
      </c>
      <c r="C1492">
        <v>1998</v>
      </c>
      <c r="D1492">
        <v>3</v>
      </c>
      <c r="E1492">
        <v>5</v>
      </c>
      <c r="F1492">
        <v>56.15961290322582</v>
      </c>
    </row>
    <row r="1493" spans="1:6" x14ac:dyDescent="0.2">
      <c r="A1493" t="s">
        <v>143</v>
      </c>
      <c r="B1493" t="s">
        <v>127</v>
      </c>
      <c r="C1493">
        <v>1998</v>
      </c>
      <c r="D1493">
        <v>3</v>
      </c>
      <c r="E1493">
        <v>6</v>
      </c>
      <c r="F1493">
        <v>53.130109181141435</v>
      </c>
    </row>
    <row r="1494" spans="1:6" x14ac:dyDescent="0.2">
      <c r="A1494" t="s">
        <v>143</v>
      </c>
      <c r="B1494" t="s">
        <v>127</v>
      </c>
      <c r="C1494">
        <v>1998</v>
      </c>
      <c r="D1494">
        <v>3</v>
      </c>
      <c r="E1494">
        <v>7</v>
      </c>
      <c r="F1494">
        <v>55.32011910669975</v>
      </c>
    </row>
    <row r="1495" spans="1:6" x14ac:dyDescent="0.2">
      <c r="A1495" t="s">
        <v>143</v>
      </c>
      <c r="B1495" t="s">
        <v>127</v>
      </c>
      <c r="C1495">
        <v>1998</v>
      </c>
      <c r="D1495">
        <v>3</v>
      </c>
      <c r="E1495">
        <v>8</v>
      </c>
      <c r="F1495">
        <v>44.159835365853652</v>
      </c>
    </row>
    <row r="1496" spans="1:6" x14ac:dyDescent="0.2">
      <c r="A1496" t="s">
        <v>143</v>
      </c>
      <c r="B1496" t="s">
        <v>127</v>
      </c>
      <c r="C1496">
        <v>1998</v>
      </c>
      <c r="D1496">
        <v>3</v>
      </c>
      <c r="E1496">
        <v>9</v>
      </c>
      <c r="F1496">
        <v>49.794635670731701</v>
      </c>
    </row>
    <row r="1497" spans="1:6" x14ac:dyDescent="0.2">
      <c r="A1497" t="s">
        <v>143</v>
      </c>
      <c r="B1497" t="s">
        <v>127</v>
      </c>
      <c r="C1497">
        <v>1998</v>
      </c>
      <c r="D1497">
        <v>3</v>
      </c>
      <c r="E1497">
        <v>10</v>
      </c>
      <c r="F1497">
        <v>54.408498475609754</v>
      </c>
    </row>
    <row r="1498" spans="1:6" x14ac:dyDescent="0.2">
      <c r="A1498" t="s">
        <v>143</v>
      </c>
      <c r="B1498" t="s">
        <v>127</v>
      </c>
      <c r="C1498">
        <v>1998</v>
      </c>
      <c r="D1498">
        <v>3</v>
      </c>
      <c r="E1498">
        <v>11</v>
      </c>
      <c r="F1498">
        <v>56.38876676829269</v>
      </c>
    </row>
    <row r="1499" spans="1:6" x14ac:dyDescent="0.2">
      <c r="A1499" t="s">
        <v>143</v>
      </c>
      <c r="B1499" t="s">
        <v>127</v>
      </c>
      <c r="C1499">
        <v>1998</v>
      </c>
      <c r="D1499">
        <v>3</v>
      </c>
      <c r="E1499">
        <v>12</v>
      </c>
      <c r="F1499">
        <v>57.337768292682917</v>
      </c>
    </row>
    <row r="1500" spans="1:6" x14ac:dyDescent="0.2">
      <c r="A1500" t="s">
        <v>143</v>
      </c>
      <c r="B1500" t="s">
        <v>127</v>
      </c>
      <c r="C1500">
        <v>1998</v>
      </c>
      <c r="D1500">
        <v>3</v>
      </c>
      <c r="E1500">
        <v>13</v>
      </c>
      <c r="F1500">
        <v>59.89167987804877</v>
      </c>
    </row>
    <row r="1501" spans="1:6" x14ac:dyDescent="0.2">
      <c r="A1501" t="s">
        <v>143</v>
      </c>
      <c r="B1501" t="s">
        <v>127</v>
      </c>
      <c r="C1501">
        <v>1998</v>
      </c>
      <c r="D1501">
        <v>3</v>
      </c>
      <c r="E1501">
        <v>14</v>
      </c>
      <c r="F1501">
        <v>42.649179878048777</v>
      </c>
    </row>
    <row r="1502" spans="1:6" x14ac:dyDescent="0.2">
      <c r="A1502" t="s">
        <v>143</v>
      </c>
      <c r="B1502" t="s">
        <v>127</v>
      </c>
      <c r="C1502">
        <v>1998</v>
      </c>
      <c r="D1502">
        <v>4</v>
      </c>
      <c r="E1502">
        <v>1</v>
      </c>
      <c r="F1502">
        <v>26.112390243902439</v>
      </c>
    </row>
    <row r="1503" spans="1:6" x14ac:dyDescent="0.2">
      <c r="A1503" t="s">
        <v>143</v>
      </c>
      <c r="B1503" t="s">
        <v>127</v>
      </c>
      <c r="C1503">
        <v>1998</v>
      </c>
      <c r="D1503">
        <v>4</v>
      </c>
      <c r="E1503">
        <v>2</v>
      </c>
      <c r="F1503">
        <v>28.691912324234906</v>
      </c>
    </row>
    <row r="1504" spans="1:6" x14ac:dyDescent="0.2">
      <c r="A1504" t="s">
        <v>143</v>
      </c>
      <c r="B1504" t="s">
        <v>127</v>
      </c>
      <c r="C1504">
        <v>1998</v>
      </c>
      <c r="D1504">
        <v>4</v>
      </c>
      <c r="E1504">
        <v>3</v>
      </c>
      <c r="F1504">
        <v>37.223963606286183</v>
      </c>
    </row>
    <row r="1505" spans="1:6" x14ac:dyDescent="0.2">
      <c r="A1505" t="s">
        <v>143</v>
      </c>
      <c r="B1505" t="s">
        <v>127</v>
      </c>
      <c r="C1505">
        <v>1998</v>
      </c>
      <c r="D1505">
        <v>4</v>
      </c>
      <c r="E1505">
        <v>4</v>
      </c>
      <c r="F1505">
        <v>47.406178660049626</v>
      </c>
    </row>
    <row r="1506" spans="1:6" x14ac:dyDescent="0.2">
      <c r="A1506" t="s">
        <v>143</v>
      </c>
      <c r="B1506" t="s">
        <v>127</v>
      </c>
      <c r="C1506">
        <v>1998</v>
      </c>
      <c r="D1506">
        <v>4</v>
      </c>
      <c r="E1506">
        <v>5</v>
      </c>
      <c r="F1506">
        <v>52.747593052109181</v>
      </c>
    </row>
    <row r="1507" spans="1:6" x14ac:dyDescent="0.2">
      <c r="A1507" t="s">
        <v>143</v>
      </c>
      <c r="B1507" t="s">
        <v>127</v>
      </c>
      <c r="C1507">
        <v>1998</v>
      </c>
      <c r="D1507">
        <v>4</v>
      </c>
      <c r="E1507">
        <v>6</v>
      </c>
      <c r="F1507">
        <v>55.897796526054599</v>
      </c>
    </row>
    <row r="1508" spans="1:6" x14ac:dyDescent="0.2">
      <c r="A1508" t="s">
        <v>143</v>
      </c>
      <c r="B1508" t="s">
        <v>127</v>
      </c>
      <c r="C1508">
        <v>1998</v>
      </c>
      <c r="D1508">
        <v>4</v>
      </c>
      <c r="E1508">
        <v>7</v>
      </c>
      <c r="F1508">
        <v>59.108249793217546</v>
      </c>
    </row>
    <row r="1509" spans="1:6" x14ac:dyDescent="0.2">
      <c r="A1509" t="s">
        <v>143</v>
      </c>
      <c r="B1509" t="s">
        <v>127</v>
      </c>
      <c r="C1509">
        <v>1998</v>
      </c>
      <c r="D1509">
        <v>4</v>
      </c>
      <c r="E1509">
        <v>8</v>
      </c>
      <c r="F1509">
        <v>42.352213414634136</v>
      </c>
    </row>
    <row r="1510" spans="1:6" x14ac:dyDescent="0.2">
      <c r="A1510" t="s">
        <v>143</v>
      </c>
      <c r="B1510" t="s">
        <v>127</v>
      </c>
      <c r="C1510">
        <v>1998</v>
      </c>
      <c r="D1510">
        <v>4</v>
      </c>
      <c r="E1510">
        <v>9</v>
      </c>
      <c r="F1510">
        <v>47.018460365853656</v>
      </c>
    </row>
    <row r="1511" spans="1:6" x14ac:dyDescent="0.2">
      <c r="A1511" t="s">
        <v>143</v>
      </c>
      <c r="B1511" t="s">
        <v>127</v>
      </c>
      <c r="C1511">
        <v>1998</v>
      </c>
      <c r="D1511">
        <v>4</v>
      </c>
      <c r="E1511">
        <v>10</v>
      </c>
      <c r="F1511">
        <v>53.954195121951223</v>
      </c>
    </row>
    <row r="1512" spans="1:6" x14ac:dyDescent="0.2">
      <c r="A1512" t="s">
        <v>143</v>
      </c>
      <c r="B1512" t="s">
        <v>127</v>
      </c>
      <c r="C1512">
        <v>1998</v>
      </c>
      <c r="D1512">
        <v>4</v>
      </c>
      <c r="E1512">
        <v>11</v>
      </c>
      <c r="F1512">
        <v>54.692368902439036</v>
      </c>
    </row>
    <row r="1513" spans="1:6" x14ac:dyDescent="0.2">
      <c r="A1513" t="s">
        <v>143</v>
      </c>
      <c r="B1513" t="s">
        <v>127</v>
      </c>
      <c r="C1513">
        <v>1998</v>
      </c>
      <c r="D1513">
        <v>4</v>
      </c>
      <c r="E1513">
        <v>12</v>
      </c>
      <c r="F1513">
        <v>50.714862804878045</v>
      </c>
    </row>
    <row r="1514" spans="1:6" x14ac:dyDescent="0.2">
      <c r="A1514" t="s">
        <v>143</v>
      </c>
      <c r="B1514" t="s">
        <v>127</v>
      </c>
      <c r="C1514">
        <v>1998</v>
      </c>
      <c r="D1514">
        <v>4</v>
      </c>
      <c r="E1514">
        <v>13</v>
      </c>
      <c r="F1514">
        <v>56.087926829268298</v>
      </c>
    </row>
    <row r="1515" spans="1:6" x14ac:dyDescent="0.2">
      <c r="A1515" t="s">
        <v>143</v>
      </c>
      <c r="B1515" t="s">
        <v>127</v>
      </c>
      <c r="C1515">
        <v>1998</v>
      </c>
      <c r="D1515">
        <v>4</v>
      </c>
      <c r="E1515">
        <v>14</v>
      </c>
      <c r="F1515">
        <v>49.664597560975601</v>
      </c>
    </row>
    <row r="1516" spans="1:6" x14ac:dyDescent="0.2">
      <c r="A1516" t="s">
        <v>143</v>
      </c>
      <c r="B1516" t="s">
        <v>127</v>
      </c>
      <c r="C1516">
        <v>1999</v>
      </c>
      <c r="D1516">
        <v>1</v>
      </c>
      <c r="E1516">
        <v>1</v>
      </c>
      <c r="F1516">
        <v>17.656851219512195</v>
      </c>
    </row>
    <row r="1517" spans="1:6" x14ac:dyDescent="0.2">
      <c r="A1517" t="s">
        <v>143</v>
      </c>
      <c r="B1517" t="s">
        <v>127</v>
      </c>
      <c r="C1517">
        <v>1999</v>
      </c>
      <c r="D1517">
        <v>1</v>
      </c>
      <c r="E1517">
        <v>2</v>
      </c>
      <c r="F1517">
        <v>17.927602966343411</v>
      </c>
    </row>
    <row r="1518" spans="1:6" x14ac:dyDescent="0.2">
      <c r="A1518" t="s">
        <v>143</v>
      </c>
      <c r="B1518" t="s">
        <v>127</v>
      </c>
      <c r="C1518">
        <v>1999</v>
      </c>
      <c r="D1518">
        <v>1</v>
      </c>
      <c r="E1518">
        <v>3</v>
      </c>
      <c r="F1518">
        <v>23.276197786651451</v>
      </c>
    </row>
    <row r="1519" spans="1:6" x14ac:dyDescent="0.2">
      <c r="A1519" t="s">
        <v>143</v>
      </c>
      <c r="B1519" t="s">
        <v>127</v>
      </c>
      <c r="C1519">
        <v>1999</v>
      </c>
      <c r="D1519">
        <v>1</v>
      </c>
      <c r="E1519">
        <v>4</v>
      </c>
      <c r="F1519">
        <v>23.275733941814032</v>
      </c>
    </row>
    <row r="1520" spans="1:6" x14ac:dyDescent="0.2">
      <c r="A1520" t="s">
        <v>143</v>
      </c>
      <c r="B1520" t="s">
        <v>127</v>
      </c>
      <c r="C1520">
        <v>1999</v>
      </c>
      <c r="D1520">
        <v>1</v>
      </c>
      <c r="E1520">
        <v>5</v>
      </c>
      <c r="F1520">
        <v>31.593399566457503</v>
      </c>
    </row>
    <row r="1521" spans="1:6" x14ac:dyDescent="0.2">
      <c r="A1521" t="s">
        <v>143</v>
      </c>
      <c r="B1521" t="s">
        <v>127</v>
      </c>
      <c r="C1521">
        <v>1999</v>
      </c>
      <c r="D1521">
        <v>1</v>
      </c>
      <c r="E1521">
        <v>6</v>
      </c>
      <c r="F1521">
        <v>37.074190165430686</v>
      </c>
    </row>
    <row r="1522" spans="1:6" x14ac:dyDescent="0.2">
      <c r="A1522" t="s">
        <v>143</v>
      </c>
      <c r="B1522" t="s">
        <v>127</v>
      </c>
      <c r="C1522">
        <v>1999</v>
      </c>
      <c r="D1522">
        <v>1</v>
      </c>
      <c r="E1522">
        <v>7</v>
      </c>
      <c r="F1522">
        <v>53.091680091272096</v>
      </c>
    </row>
    <row r="1523" spans="1:6" x14ac:dyDescent="0.2">
      <c r="A1523" t="s">
        <v>143</v>
      </c>
      <c r="B1523" t="s">
        <v>127</v>
      </c>
      <c r="C1523">
        <v>1999</v>
      </c>
      <c r="D1523">
        <v>1</v>
      </c>
      <c r="E1523">
        <v>8</v>
      </c>
      <c r="F1523">
        <v>49.18136487804879</v>
      </c>
    </row>
    <row r="1524" spans="1:6" x14ac:dyDescent="0.2">
      <c r="A1524" t="s">
        <v>143</v>
      </c>
      <c r="B1524" t="s">
        <v>127</v>
      </c>
      <c r="C1524">
        <v>1999</v>
      </c>
      <c r="D1524">
        <v>1</v>
      </c>
      <c r="E1524">
        <v>9</v>
      </c>
      <c r="F1524">
        <v>34.832151951219508</v>
      </c>
    </row>
    <row r="1525" spans="1:6" x14ac:dyDescent="0.2">
      <c r="A1525" t="s">
        <v>143</v>
      </c>
      <c r="B1525" t="s">
        <v>127</v>
      </c>
      <c r="C1525">
        <v>1999</v>
      </c>
      <c r="D1525">
        <v>1</v>
      </c>
      <c r="E1525">
        <v>10</v>
      </c>
      <c r="F1525">
        <v>39.174782926829273</v>
      </c>
    </row>
    <row r="1526" spans="1:6" x14ac:dyDescent="0.2">
      <c r="A1526" t="s">
        <v>143</v>
      </c>
      <c r="B1526" t="s">
        <v>127</v>
      </c>
      <c r="C1526">
        <v>1999</v>
      </c>
      <c r="D1526">
        <v>1</v>
      </c>
      <c r="E1526">
        <v>11</v>
      </c>
      <c r="F1526">
        <v>46.407336585365854</v>
      </c>
    </row>
    <row r="1527" spans="1:6" x14ac:dyDescent="0.2">
      <c r="A1527" t="s">
        <v>143</v>
      </c>
      <c r="B1527" t="s">
        <v>127</v>
      </c>
      <c r="C1527">
        <v>1999</v>
      </c>
      <c r="D1527">
        <v>1</v>
      </c>
      <c r="E1527">
        <v>12</v>
      </c>
      <c r="F1527">
        <v>42.752428292682929</v>
      </c>
    </row>
    <row r="1528" spans="1:6" x14ac:dyDescent="0.2">
      <c r="A1528" t="s">
        <v>143</v>
      </c>
      <c r="B1528" t="s">
        <v>127</v>
      </c>
      <c r="C1528">
        <v>1999</v>
      </c>
      <c r="D1528">
        <v>1</v>
      </c>
      <c r="E1528">
        <v>13</v>
      </c>
      <c r="F1528">
        <v>57.304508048780477</v>
      </c>
    </row>
    <row r="1529" spans="1:6" x14ac:dyDescent="0.2">
      <c r="A1529" t="s">
        <v>143</v>
      </c>
      <c r="B1529" t="s">
        <v>127</v>
      </c>
      <c r="C1529">
        <v>1999</v>
      </c>
      <c r="D1529">
        <v>1</v>
      </c>
      <c r="E1529">
        <v>14</v>
      </c>
      <c r="F1529">
        <v>41.198079999999997</v>
      </c>
    </row>
    <row r="1530" spans="1:6" x14ac:dyDescent="0.2">
      <c r="A1530" t="s">
        <v>143</v>
      </c>
      <c r="B1530" t="s">
        <v>127</v>
      </c>
      <c r="C1530">
        <v>1999</v>
      </c>
      <c r="D1530">
        <v>2</v>
      </c>
      <c r="E1530">
        <v>1</v>
      </c>
      <c r="F1530">
        <v>16.372716585365854</v>
      </c>
    </row>
    <row r="1531" spans="1:6" x14ac:dyDescent="0.2">
      <c r="A1531" t="s">
        <v>143</v>
      </c>
      <c r="B1531" t="s">
        <v>127</v>
      </c>
      <c r="C1531">
        <v>1999</v>
      </c>
      <c r="D1531">
        <v>2</v>
      </c>
      <c r="E1531">
        <v>2</v>
      </c>
      <c r="F1531">
        <v>19.487049309754703</v>
      </c>
    </row>
    <row r="1532" spans="1:6" x14ac:dyDescent="0.2">
      <c r="A1532" t="s">
        <v>143</v>
      </c>
      <c r="B1532" t="s">
        <v>127</v>
      </c>
      <c r="C1532">
        <v>1999</v>
      </c>
      <c r="D1532">
        <v>2</v>
      </c>
      <c r="E1532">
        <v>3</v>
      </c>
      <c r="F1532">
        <v>21.993898733599544</v>
      </c>
    </row>
    <row r="1533" spans="1:6" x14ac:dyDescent="0.2">
      <c r="A1533" t="s">
        <v>143</v>
      </c>
      <c r="B1533" t="s">
        <v>127</v>
      </c>
      <c r="C1533">
        <v>1999</v>
      </c>
      <c r="D1533">
        <v>2</v>
      </c>
      <c r="E1533">
        <v>4</v>
      </c>
      <c r="F1533">
        <v>30.437498231602959</v>
      </c>
    </row>
    <row r="1534" spans="1:6" x14ac:dyDescent="0.2">
      <c r="A1534" t="s">
        <v>143</v>
      </c>
      <c r="B1534" t="s">
        <v>127</v>
      </c>
      <c r="C1534">
        <v>1999</v>
      </c>
      <c r="D1534">
        <v>2</v>
      </c>
      <c r="E1534">
        <v>5</v>
      </c>
      <c r="F1534">
        <v>36.808870918425555</v>
      </c>
    </row>
    <row r="1535" spans="1:6" x14ac:dyDescent="0.2">
      <c r="A1535" t="s">
        <v>143</v>
      </c>
      <c r="B1535" t="s">
        <v>127</v>
      </c>
      <c r="C1535">
        <v>1999</v>
      </c>
      <c r="D1535">
        <v>2</v>
      </c>
      <c r="E1535">
        <v>6</v>
      </c>
      <c r="F1535">
        <v>49.980672766685679</v>
      </c>
    </row>
    <row r="1536" spans="1:6" x14ac:dyDescent="0.2">
      <c r="A1536" t="s">
        <v>143</v>
      </c>
      <c r="B1536" t="s">
        <v>127</v>
      </c>
      <c r="C1536">
        <v>1999</v>
      </c>
      <c r="D1536">
        <v>2</v>
      </c>
      <c r="E1536">
        <v>7</v>
      </c>
      <c r="F1536">
        <v>51.765083856246434</v>
      </c>
    </row>
    <row r="1537" spans="1:6" x14ac:dyDescent="0.2">
      <c r="A1537" t="s">
        <v>143</v>
      </c>
      <c r="B1537" t="s">
        <v>127</v>
      </c>
      <c r="C1537">
        <v>1999</v>
      </c>
      <c r="D1537">
        <v>2</v>
      </c>
      <c r="E1537">
        <v>8</v>
      </c>
      <c r="F1537">
        <v>47.587765365853663</v>
      </c>
    </row>
    <row r="1538" spans="1:6" x14ac:dyDescent="0.2">
      <c r="A1538" t="s">
        <v>143</v>
      </c>
      <c r="B1538" t="s">
        <v>127</v>
      </c>
      <c r="C1538">
        <v>1999</v>
      </c>
      <c r="D1538">
        <v>2</v>
      </c>
      <c r="E1538">
        <v>9</v>
      </c>
      <c r="F1538">
        <v>45.324002926829266</v>
      </c>
    </row>
    <row r="1539" spans="1:6" x14ac:dyDescent="0.2">
      <c r="A1539" t="s">
        <v>143</v>
      </c>
      <c r="B1539" t="s">
        <v>127</v>
      </c>
      <c r="C1539">
        <v>1999</v>
      </c>
      <c r="D1539">
        <v>2</v>
      </c>
      <c r="E1539">
        <v>10</v>
      </c>
      <c r="F1539">
        <v>46.246199999999995</v>
      </c>
    </row>
    <row r="1540" spans="1:6" x14ac:dyDescent="0.2">
      <c r="A1540" t="s">
        <v>143</v>
      </c>
      <c r="B1540" t="s">
        <v>127</v>
      </c>
      <c r="C1540">
        <v>1999</v>
      </c>
      <c r="D1540">
        <v>2</v>
      </c>
      <c r="E1540">
        <v>11</v>
      </c>
      <c r="F1540">
        <v>45.762790243902437</v>
      </c>
    </row>
    <row r="1541" spans="1:6" x14ac:dyDescent="0.2">
      <c r="A1541" t="s">
        <v>143</v>
      </c>
      <c r="B1541" t="s">
        <v>127</v>
      </c>
      <c r="C1541">
        <v>1999</v>
      </c>
      <c r="D1541">
        <v>2</v>
      </c>
      <c r="E1541">
        <v>12</v>
      </c>
      <c r="F1541">
        <v>45.911738292682919</v>
      </c>
    </row>
    <row r="1542" spans="1:6" x14ac:dyDescent="0.2">
      <c r="A1542" t="s">
        <v>143</v>
      </c>
      <c r="B1542" t="s">
        <v>127</v>
      </c>
      <c r="C1542">
        <v>1999</v>
      </c>
      <c r="D1542">
        <v>2</v>
      </c>
      <c r="E1542">
        <v>13</v>
      </c>
      <c r="F1542">
        <v>59.47510048780488</v>
      </c>
    </row>
    <row r="1543" spans="1:6" x14ac:dyDescent="0.2">
      <c r="A1543" t="s">
        <v>143</v>
      </c>
      <c r="B1543" t="s">
        <v>127</v>
      </c>
      <c r="C1543">
        <v>1999</v>
      </c>
      <c r="D1543">
        <v>2</v>
      </c>
      <c r="E1543">
        <v>14</v>
      </c>
      <c r="F1543">
        <v>44.085317073170728</v>
      </c>
    </row>
    <row r="1544" spans="1:6" x14ac:dyDescent="0.2">
      <c r="A1544" t="s">
        <v>143</v>
      </c>
      <c r="B1544" t="s">
        <v>127</v>
      </c>
      <c r="C1544">
        <v>1999</v>
      </c>
      <c r="D1544">
        <v>3</v>
      </c>
      <c r="E1544">
        <v>1</v>
      </c>
      <c r="F1544">
        <v>1.9162858536585365</v>
      </c>
    </row>
    <row r="1545" spans="1:6" x14ac:dyDescent="0.2">
      <c r="A1545" t="s">
        <v>143</v>
      </c>
      <c r="B1545" t="s">
        <v>127</v>
      </c>
      <c r="C1545">
        <v>1999</v>
      </c>
      <c r="D1545">
        <v>3</v>
      </c>
      <c r="E1545">
        <v>2</v>
      </c>
      <c r="F1545">
        <v>17.546322509982886</v>
      </c>
    </row>
    <row r="1546" spans="1:6" x14ac:dyDescent="0.2">
      <c r="A1546" t="s">
        <v>143</v>
      </c>
      <c r="B1546" t="s">
        <v>127</v>
      </c>
      <c r="C1546">
        <v>1999</v>
      </c>
      <c r="D1546">
        <v>3</v>
      </c>
      <c r="E1546">
        <v>3</v>
      </c>
      <c r="F1546">
        <v>20.002612846548775</v>
      </c>
    </row>
    <row r="1547" spans="1:6" x14ac:dyDescent="0.2">
      <c r="A1547" t="s">
        <v>143</v>
      </c>
      <c r="B1547" t="s">
        <v>127</v>
      </c>
      <c r="C1547">
        <v>1999</v>
      </c>
      <c r="D1547">
        <v>3</v>
      </c>
      <c r="E1547">
        <v>4</v>
      </c>
      <c r="F1547">
        <v>32.117544232743874</v>
      </c>
    </row>
    <row r="1548" spans="1:6" x14ac:dyDescent="0.2">
      <c r="A1548" t="s">
        <v>143</v>
      </c>
      <c r="B1548" t="s">
        <v>127</v>
      </c>
      <c r="C1548">
        <v>1999</v>
      </c>
      <c r="D1548">
        <v>3</v>
      </c>
      <c r="E1548">
        <v>5</v>
      </c>
      <c r="F1548">
        <v>36.354302977752425</v>
      </c>
    </row>
    <row r="1549" spans="1:6" x14ac:dyDescent="0.2">
      <c r="A1549" t="s">
        <v>143</v>
      </c>
      <c r="B1549" t="s">
        <v>127</v>
      </c>
      <c r="C1549">
        <v>1999</v>
      </c>
      <c r="D1549">
        <v>3</v>
      </c>
      <c r="E1549">
        <v>6</v>
      </c>
      <c r="F1549">
        <v>56.910282715345119</v>
      </c>
    </row>
    <row r="1550" spans="1:6" x14ac:dyDescent="0.2">
      <c r="A1550" t="s">
        <v>143</v>
      </c>
      <c r="B1550" t="s">
        <v>127</v>
      </c>
      <c r="C1550">
        <v>1999</v>
      </c>
      <c r="D1550">
        <v>3</v>
      </c>
      <c r="E1550">
        <v>7</v>
      </c>
      <c r="F1550">
        <v>54.241319520821449</v>
      </c>
    </row>
    <row r="1551" spans="1:6" x14ac:dyDescent="0.2">
      <c r="A1551" t="s">
        <v>143</v>
      </c>
      <c r="B1551" t="s">
        <v>127</v>
      </c>
      <c r="C1551">
        <v>1999</v>
      </c>
      <c r="D1551">
        <v>3</v>
      </c>
      <c r="E1551">
        <v>8</v>
      </c>
      <c r="F1551">
        <v>51.175740000000005</v>
      </c>
    </row>
    <row r="1552" spans="1:6" x14ac:dyDescent="0.2">
      <c r="A1552" t="s">
        <v>143</v>
      </c>
      <c r="B1552" t="s">
        <v>127</v>
      </c>
      <c r="C1552">
        <v>1999</v>
      </c>
      <c r="D1552">
        <v>3</v>
      </c>
      <c r="E1552">
        <v>9</v>
      </c>
      <c r="F1552">
        <v>39.981705365853649</v>
      </c>
    </row>
    <row r="1553" spans="1:6" x14ac:dyDescent="0.2">
      <c r="A1553" t="s">
        <v>143</v>
      </c>
      <c r="B1553" t="s">
        <v>127</v>
      </c>
      <c r="C1553">
        <v>1999</v>
      </c>
      <c r="D1553">
        <v>3</v>
      </c>
      <c r="E1553">
        <v>10</v>
      </c>
      <c r="F1553">
        <v>45.265745853658537</v>
      </c>
    </row>
    <row r="1554" spans="1:6" x14ac:dyDescent="0.2">
      <c r="A1554" t="s">
        <v>143</v>
      </c>
      <c r="B1554" t="s">
        <v>127</v>
      </c>
      <c r="C1554">
        <v>1999</v>
      </c>
      <c r="D1554">
        <v>3</v>
      </c>
      <c r="E1554">
        <v>11</v>
      </c>
      <c r="F1554">
        <v>57.203487804878051</v>
      </c>
    </row>
    <row r="1555" spans="1:6" x14ac:dyDescent="0.2">
      <c r="A1555" t="s">
        <v>143</v>
      </c>
      <c r="B1555" t="s">
        <v>127</v>
      </c>
      <c r="C1555">
        <v>1999</v>
      </c>
      <c r="D1555">
        <v>3</v>
      </c>
      <c r="E1555">
        <v>12</v>
      </c>
      <c r="F1555">
        <v>45.629542682926818</v>
      </c>
    </row>
    <row r="1556" spans="1:6" x14ac:dyDescent="0.2">
      <c r="A1556" t="s">
        <v>143</v>
      </c>
      <c r="B1556" t="s">
        <v>127</v>
      </c>
      <c r="C1556">
        <v>1999</v>
      </c>
      <c r="D1556">
        <v>3</v>
      </c>
      <c r="E1556">
        <v>13</v>
      </c>
      <c r="F1556">
        <v>60.436961951219509</v>
      </c>
    </row>
    <row r="1557" spans="1:6" x14ac:dyDescent="0.2">
      <c r="A1557" t="s">
        <v>143</v>
      </c>
      <c r="B1557" t="s">
        <v>127</v>
      </c>
      <c r="C1557">
        <v>1999</v>
      </c>
      <c r="D1557">
        <v>3</v>
      </c>
      <c r="E1557">
        <v>14</v>
      </c>
      <c r="F1557">
        <v>44.017557073170728</v>
      </c>
    </row>
    <row r="1558" spans="1:6" x14ac:dyDescent="0.2">
      <c r="A1558" t="s">
        <v>143</v>
      </c>
      <c r="B1558" t="s">
        <v>127</v>
      </c>
      <c r="C1558">
        <v>1999</v>
      </c>
      <c r="D1558">
        <v>4</v>
      </c>
      <c r="E1558">
        <v>1</v>
      </c>
      <c r="F1558">
        <v>22.225693170731706</v>
      </c>
    </row>
    <row r="1559" spans="1:6" x14ac:dyDescent="0.2">
      <c r="A1559" t="s">
        <v>143</v>
      </c>
      <c r="B1559" t="s">
        <v>127</v>
      </c>
      <c r="C1559">
        <v>1999</v>
      </c>
      <c r="D1559">
        <v>4</v>
      </c>
      <c r="E1559">
        <v>2</v>
      </c>
      <c r="F1559">
        <v>21.776587427267536</v>
      </c>
    </row>
    <row r="1560" spans="1:6" x14ac:dyDescent="0.2">
      <c r="A1560" t="s">
        <v>143</v>
      </c>
      <c r="B1560" t="s">
        <v>127</v>
      </c>
      <c r="C1560">
        <v>1999</v>
      </c>
      <c r="D1560">
        <v>4</v>
      </c>
      <c r="E1560">
        <v>3</v>
      </c>
      <c r="F1560">
        <v>28.967573941814031</v>
      </c>
    </row>
    <row r="1561" spans="1:6" x14ac:dyDescent="0.2">
      <c r="A1561" t="s">
        <v>143</v>
      </c>
      <c r="B1561" t="s">
        <v>127</v>
      </c>
      <c r="C1561">
        <v>1999</v>
      </c>
      <c r="D1561">
        <v>4</v>
      </c>
      <c r="E1561">
        <v>4</v>
      </c>
      <c r="F1561">
        <v>38.216176155162572</v>
      </c>
    </row>
    <row r="1562" spans="1:6" x14ac:dyDescent="0.2">
      <c r="A1562" t="s">
        <v>143</v>
      </c>
      <c r="B1562" t="s">
        <v>127</v>
      </c>
      <c r="C1562">
        <v>1999</v>
      </c>
      <c r="D1562">
        <v>4</v>
      </c>
      <c r="E1562">
        <v>5</v>
      </c>
      <c r="F1562">
        <v>43.573584027381621</v>
      </c>
    </row>
    <row r="1563" spans="1:6" x14ac:dyDescent="0.2">
      <c r="A1563" t="s">
        <v>143</v>
      </c>
      <c r="B1563" t="s">
        <v>127</v>
      </c>
      <c r="C1563">
        <v>1999</v>
      </c>
      <c r="D1563">
        <v>4</v>
      </c>
      <c r="E1563">
        <v>6</v>
      </c>
      <c r="F1563">
        <v>45.954035733029087</v>
      </c>
    </row>
    <row r="1564" spans="1:6" x14ac:dyDescent="0.2">
      <c r="A1564" t="s">
        <v>143</v>
      </c>
      <c r="B1564" t="s">
        <v>127</v>
      </c>
      <c r="C1564">
        <v>1999</v>
      </c>
      <c r="D1564">
        <v>4</v>
      </c>
      <c r="E1564">
        <v>7</v>
      </c>
      <c r="F1564">
        <v>57.009777432972051</v>
      </c>
    </row>
    <row r="1565" spans="1:6" x14ac:dyDescent="0.2">
      <c r="A1565" t="s">
        <v>143</v>
      </c>
      <c r="B1565" t="s">
        <v>127</v>
      </c>
      <c r="C1565">
        <v>1999</v>
      </c>
      <c r="D1565">
        <v>4</v>
      </c>
      <c r="E1565">
        <v>8</v>
      </c>
      <c r="F1565">
        <v>43.073875121951218</v>
      </c>
    </row>
    <row r="1566" spans="1:6" x14ac:dyDescent="0.2">
      <c r="A1566" t="s">
        <v>143</v>
      </c>
      <c r="B1566" t="s">
        <v>127</v>
      </c>
      <c r="C1566">
        <v>1999</v>
      </c>
      <c r="D1566">
        <v>4</v>
      </c>
      <c r="E1566">
        <v>9</v>
      </c>
      <c r="F1566">
        <v>42.055409268292678</v>
      </c>
    </row>
    <row r="1567" spans="1:6" x14ac:dyDescent="0.2">
      <c r="A1567" t="s">
        <v>143</v>
      </c>
      <c r="B1567" t="s">
        <v>127</v>
      </c>
      <c r="C1567">
        <v>1999</v>
      </c>
      <c r="D1567">
        <v>4</v>
      </c>
      <c r="E1567">
        <v>10</v>
      </c>
      <c r="F1567">
        <v>52.556556585365861</v>
      </c>
    </row>
    <row r="1568" spans="1:6" x14ac:dyDescent="0.2">
      <c r="A1568" t="s">
        <v>143</v>
      </c>
      <c r="B1568" t="s">
        <v>127</v>
      </c>
      <c r="C1568">
        <v>1999</v>
      </c>
      <c r="D1568">
        <v>4</v>
      </c>
      <c r="E1568">
        <v>11</v>
      </c>
      <c r="F1568">
        <v>45.543189999999996</v>
      </c>
    </row>
    <row r="1569" spans="1:6" x14ac:dyDescent="0.2">
      <c r="A1569" t="s">
        <v>143</v>
      </c>
      <c r="B1569" t="s">
        <v>127</v>
      </c>
      <c r="C1569">
        <v>1999</v>
      </c>
      <c r="D1569">
        <v>4</v>
      </c>
      <c r="E1569">
        <v>12</v>
      </c>
      <c r="F1569">
        <v>45.047178536585371</v>
      </c>
    </row>
    <row r="1570" spans="1:6" x14ac:dyDescent="0.2">
      <c r="A1570" t="s">
        <v>143</v>
      </c>
      <c r="B1570" t="s">
        <v>127</v>
      </c>
      <c r="C1570">
        <v>1999</v>
      </c>
      <c r="D1570">
        <v>4</v>
      </c>
      <c r="E1570">
        <v>13</v>
      </c>
      <c r="F1570">
        <v>57.33983414634146</v>
      </c>
    </row>
    <row r="1571" spans="1:6" x14ac:dyDescent="0.2">
      <c r="A1571" t="s">
        <v>143</v>
      </c>
      <c r="B1571" t="s">
        <v>127</v>
      </c>
      <c r="C1571">
        <v>1999</v>
      </c>
      <c r="D1571">
        <v>4</v>
      </c>
      <c r="E1571">
        <v>14</v>
      </c>
      <c r="F1571">
        <v>44.738539999999986</v>
      </c>
    </row>
    <row r="1572" spans="1:6" x14ac:dyDescent="0.2">
      <c r="A1572" t="s">
        <v>143</v>
      </c>
      <c r="B1572" t="s">
        <v>128</v>
      </c>
      <c r="C1572">
        <v>2000</v>
      </c>
      <c r="D1572">
        <v>1</v>
      </c>
      <c r="E1572">
        <v>1</v>
      </c>
      <c r="F1572">
        <v>19.898302439024388</v>
      </c>
    </row>
    <row r="1573" spans="1:6" x14ac:dyDescent="0.2">
      <c r="A1573" t="s">
        <v>143</v>
      </c>
      <c r="B1573" t="s">
        <v>128</v>
      </c>
      <c r="C1573">
        <v>2000</v>
      </c>
      <c r="D1573">
        <v>1</v>
      </c>
      <c r="E1573">
        <v>2</v>
      </c>
      <c r="F1573">
        <v>19.009985365853659</v>
      </c>
    </row>
    <row r="1574" spans="1:6" x14ac:dyDescent="0.2">
      <c r="A1574" t="s">
        <v>143</v>
      </c>
      <c r="B1574" t="s">
        <v>128</v>
      </c>
      <c r="C1574">
        <v>2000</v>
      </c>
      <c r="D1574">
        <v>1</v>
      </c>
      <c r="E1574">
        <v>3</v>
      </c>
      <c r="F1574">
        <v>41.928565853658533</v>
      </c>
    </row>
    <row r="1575" spans="1:6" x14ac:dyDescent="0.2">
      <c r="A1575" t="s">
        <v>143</v>
      </c>
      <c r="B1575" t="s">
        <v>128</v>
      </c>
      <c r="C1575">
        <v>2000</v>
      </c>
      <c r="D1575">
        <v>1</v>
      </c>
      <c r="E1575">
        <v>4</v>
      </c>
      <c r="F1575">
        <v>30.558107317073169</v>
      </c>
    </row>
    <row r="1576" spans="1:6" x14ac:dyDescent="0.2">
      <c r="A1576" t="s">
        <v>143</v>
      </c>
      <c r="B1576" t="s">
        <v>128</v>
      </c>
      <c r="C1576">
        <v>2000</v>
      </c>
      <c r="D1576">
        <v>1</v>
      </c>
      <c r="E1576">
        <v>5</v>
      </c>
      <c r="F1576">
        <v>39.441278048780489</v>
      </c>
    </row>
    <row r="1577" spans="1:6" x14ac:dyDescent="0.2">
      <c r="A1577" t="s">
        <v>143</v>
      </c>
      <c r="B1577" t="s">
        <v>128</v>
      </c>
      <c r="C1577">
        <v>2000</v>
      </c>
      <c r="D1577">
        <v>1</v>
      </c>
      <c r="E1577">
        <v>6</v>
      </c>
      <c r="F1577">
        <v>45.304170731707316</v>
      </c>
    </row>
    <row r="1578" spans="1:6" x14ac:dyDescent="0.2">
      <c r="A1578" t="s">
        <v>143</v>
      </c>
      <c r="B1578" t="s">
        <v>128</v>
      </c>
      <c r="C1578">
        <v>2000</v>
      </c>
      <c r="D1578">
        <v>1</v>
      </c>
      <c r="E1578">
        <v>7</v>
      </c>
      <c r="F1578">
        <v>42.994546341463405</v>
      </c>
    </row>
    <row r="1579" spans="1:6" x14ac:dyDescent="0.2">
      <c r="A1579" t="s">
        <v>143</v>
      </c>
      <c r="B1579" t="s">
        <v>128</v>
      </c>
      <c r="C1579">
        <v>2000</v>
      </c>
      <c r="D1579">
        <v>1</v>
      </c>
      <c r="E1579">
        <v>8</v>
      </c>
      <c r="F1579">
        <v>25.405868292682921</v>
      </c>
    </row>
    <row r="1580" spans="1:6" x14ac:dyDescent="0.2">
      <c r="A1580" t="s">
        <v>143</v>
      </c>
      <c r="B1580" t="s">
        <v>128</v>
      </c>
      <c r="C1580">
        <v>2000</v>
      </c>
      <c r="D1580">
        <v>1</v>
      </c>
      <c r="E1580">
        <v>9</v>
      </c>
      <c r="F1580">
        <v>39.796604878048775</v>
      </c>
    </row>
    <row r="1581" spans="1:6" x14ac:dyDescent="0.2">
      <c r="A1581" t="s">
        <v>143</v>
      </c>
      <c r="B1581" t="s">
        <v>128</v>
      </c>
      <c r="C1581">
        <v>2000</v>
      </c>
      <c r="D1581">
        <v>1</v>
      </c>
      <c r="E1581">
        <v>10</v>
      </c>
      <c r="F1581">
        <v>41.21791219512194</v>
      </c>
    </row>
    <row r="1582" spans="1:6" x14ac:dyDescent="0.2">
      <c r="A1582" t="s">
        <v>143</v>
      </c>
      <c r="B1582" t="s">
        <v>128</v>
      </c>
      <c r="C1582">
        <v>2000</v>
      </c>
      <c r="D1582">
        <v>1</v>
      </c>
      <c r="E1582">
        <v>11</v>
      </c>
      <c r="F1582">
        <v>44.948843902439016</v>
      </c>
    </row>
    <row r="1583" spans="1:6" x14ac:dyDescent="0.2">
      <c r="A1583" t="s">
        <v>143</v>
      </c>
      <c r="B1583" t="s">
        <v>128</v>
      </c>
      <c r="C1583">
        <v>2000</v>
      </c>
      <c r="D1583">
        <v>1</v>
      </c>
      <c r="E1583">
        <v>12</v>
      </c>
      <c r="F1583">
        <v>43.172209756097566</v>
      </c>
    </row>
    <row r="1584" spans="1:6" x14ac:dyDescent="0.2">
      <c r="A1584" t="s">
        <v>143</v>
      </c>
      <c r="B1584" t="s">
        <v>128</v>
      </c>
      <c r="C1584">
        <v>2000</v>
      </c>
      <c r="D1584">
        <v>1</v>
      </c>
      <c r="E1584">
        <v>13</v>
      </c>
      <c r="F1584">
        <v>44.59351707317073</v>
      </c>
    </row>
    <row r="1585" spans="1:6" x14ac:dyDescent="0.2">
      <c r="A1585" t="s">
        <v>143</v>
      </c>
      <c r="B1585" t="s">
        <v>128</v>
      </c>
      <c r="C1585">
        <v>2000</v>
      </c>
      <c r="D1585">
        <v>1</v>
      </c>
      <c r="E1585">
        <v>14</v>
      </c>
      <c r="F1585">
        <v>35.177356097560974</v>
      </c>
    </row>
    <row r="1586" spans="1:6" x14ac:dyDescent="0.2">
      <c r="A1586" t="s">
        <v>143</v>
      </c>
      <c r="B1586" t="s">
        <v>128</v>
      </c>
      <c r="C1586">
        <v>2000</v>
      </c>
      <c r="D1586">
        <v>2</v>
      </c>
      <c r="E1586">
        <v>1</v>
      </c>
      <c r="F1586">
        <v>15.456717073170731</v>
      </c>
    </row>
    <row r="1587" spans="1:6" x14ac:dyDescent="0.2">
      <c r="A1587" t="s">
        <v>143</v>
      </c>
      <c r="B1587" t="s">
        <v>128</v>
      </c>
      <c r="C1587">
        <v>2000</v>
      </c>
      <c r="D1587">
        <v>2</v>
      </c>
      <c r="E1587">
        <v>2</v>
      </c>
      <c r="F1587">
        <v>23.096243902439024</v>
      </c>
    </row>
    <row r="1588" spans="1:6" x14ac:dyDescent="0.2">
      <c r="A1588" t="s">
        <v>143</v>
      </c>
      <c r="B1588" t="s">
        <v>128</v>
      </c>
      <c r="C1588">
        <v>2000</v>
      </c>
      <c r="D1588">
        <v>2</v>
      </c>
      <c r="E1588">
        <v>3</v>
      </c>
      <c r="F1588">
        <v>25.938858536585364</v>
      </c>
    </row>
    <row r="1589" spans="1:6" x14ac:dyDescent="0.2">
      <c r="A1589" t="s">
        <v>143</v>
      </c>
      <c r="B1589" t="s">
        <v>128</v>
      </c>
      <c r="C1589">
        <v>2000</v>
      </c>
      <c r="D1589">
        <v>2</v>
      </c>
      <c r="E1589">
        <v>4</v>
      </c>
      <c r="F1589">
        <v>36.243336585365846</v>
      </c>
    </row>
    <row r="1590" spans="1:6" x14ac:dyDescent="0.2">
      <c r="A1590" t="s">
        <v>143</v>
      </c>
      <c r="B1590" t="s">
        <v>128</v>
      </c>
      <c r="C1590">
        <v>2000</v>
      </c>
      <c r="D1590">
        <v>2</v>
      </c>
      <c r="E1590">
        <v>5</v>
      </c>
      <c r="F1590">
        <v>42.106229268292672</v>
      </c>
    </row>
    <row r="1591" spans="1:6" x14ac:dyDescent="0.2">
      <c r="A1591" t="s">
        <v>143</v>
      </c>
      <c r="B1591" t="s">
        <v>128</v>
      </c>
      <c r="C1591">
        <v>2000</v>
      </c>
      <c r="D1591">
        <v>2</v>
      </c>
      <c r="E1591">
        <v>6</v>
      </c>
      <c r="F1591">
        <v>49.035102439024392</v>
      </c>
    </row>
    <row r="1592" spans="1:6" x14ac:dyDescent="0.2">
      <c r="A1592" t="s">
        <v>143</v>
      </c>
      <c r="B1592" t="s">
        <v>128</v>
      </c>
      <c r="C1592">
        <v>2000</v>
      </c>
      <c r="D1592">
        <v>2</v>
      </c>
      <c r="E1592">
        <v>7</v>
      </c>
      <c r="F1592">
        <v>39.441278048780489</v>
      </c>
    </row>
    <row r="1593" spans="1:6" x14ac:dyDescent="0.2">
      <c r="A1593" t="s">
        <v>143</v>
      </c>
      <c r="B1593" t="s">
        <v>128</v>
      </c>
      <c r="C1593">
        <v>2000</v>
      </c>
      <c r="D1593">
        <v>2</v>
      </c>
      <c r="E1593">
        <v>8</v>
      </c>
      <c r="F1593">
        <v>30.025117073170726</v>
      </c>
    </row>
    <row r="1594" spans="1:6" x14ac:dyDescent="0.2">
      <c r="A1594" t="s">
        <v>143</v>
      </c>
      <c r="B1594" t="s">
        <v>128</v>
      </c>
      <c r="C1594">
        <v>2000</v>
      </c>
      <c r="D1594">
        <v>2</v>
      </c>
      <c r="E1594">
        <v>9</v>
      </c>
      <c r="F1594">
        <v>45.837160975609748</v>
      </c>
    </row>
    <row r="1595" spans="1:6" x14ac:dyDescent="0.2">
      <c r="A1595" t="s">
        <v>143</v>
      </c>
      <c r="B1595" t="s">
        <v>128</v>
      </c>
      <c r="C1595">
        <v>2000</v>
      </c>
      <c r="D1595">
        <v>2</v>
      </c>
      <c r="E1595">
        <v>10</v>
      </c>
      <c r="F1595">
        <v>42.816882926829265</v>
      </c>
    </row>
    <row r="1596" spans="1:6" x14ac:dyDescent="0.2">
      <c r="A1596" t="s">
        <v>143</v>
      </c>
      <c r="B1596" t="s">
        <v>128</v>
      </c>
      <c r="C1596">
        <v>2000</v>
      </c>
      <c r="D1596">
        <v>2</v>
      </c>
      <c r="E1596">
        <v>11</v>
      </c>
      <c r="F1596">
        <v>38.908287804878043</v>
      </c>
    </row>
    <row r="1597" spans="1:6" x14ac:dyDescent="0.2">
      <c r="A1597" t="s">
        <v>143</v>
      </c>
      <c r="B1597" t="s">
        <v>128</v>
      </c>
      <c r="C1597">
        <v>2000</v>
      </c>
      <c r="D1597">
        <v>2</v>
      </c>
      <c r="E1597">
        <v>12</v>
      </c>
      <c r="F1597">
        <v>46.370151219512195</v>
      </c>
    </row>
    <row r="1598" spans="1:6" x14ac:dyDescent="0.2">
      <c r="A1598" t="s">
        <v>143</v>
      </c>
      <c r="B1598" t="s">
        <v>128</v>
      </c>
      <c r="C1598">
        <v>2000</v>
      </c>
      <c r="D1598">
        <v>2</v>
      </c>
      <c r="E1598">
        <v>13</v>
      </c>
      <c r="F1598">
        <v>33.045395121951216</v>
      </c>
    </row>
    <row r="1599" spans="1:6" x14ac:dyDescent="0.2">
      <c r="A1599" t="s">
        <v>143</v>
      </c>
      <c r="B1599" t="s">
        <v>128</v>
      </c>
      <c r="C1599">
        <v>2000</v>
      </c>
      <c r="D1599">
        <v>2</v>
      </c>
      <c r="E1599">
        <v>14</v>
      </c>
      <c r="F1599">
        <v>45.304170731707316</v>
      </c>
    </row>
    <row r="1600" spans="1:6" x14ac:dyDescent="0.2">
      <c r="A1600" t="s">
        <v>143</v>
      </c>
      <c r="B1600" t="s">
        <v>128</v>
      </c>
      <c r="C1600">
        <v>2000</v>
      </c>
      <c r="D1600">
        <v>3</v>
      </c>
      <c r="E1600">
        <v>1</v>
      </c>
      <c r="F1600">
        <v>22.207926829268292</v>
      </c>
    </row>
    <row r="1601" spans="1:6" x14ac:dyDescent="0.2">
      <c r="A1601" t="s">
        <v>143</v>
      </c>
      <c r="B1601" t="s">
        <v>128</v>
      </c>
      <c r="C1601">
        <v>2000</v>
      </c>
      <c r="D1601">
        <v>3</v>
      </c>
      <c r="E1601">
        <v>2</v>
      </c>
      <c r="F1601">
        <v>21.497273170731702</v>
      </c>
    </row>
    <row r="1602" spans="1:6" x14ac:dyDescent="0.2">
      <c r="A1602" t="s">
        <v>143</v>
      </c>
      <c r="B1602" t="s">
        <v>128</v>
      </c>
      <c r="C1602">
        <v>2000</v>
      </c>
      <c r="D1602">
        <v>3</v>
      </c>
      <c r="E1602">
        <v>3</v>
      </c>
      <c r="F1602">
        <v>30.202780487804876</v>
      </c>
    </row>
    <row r="1603" spans="1:6" x14ac:dyDescent="0.2">
      <c r="A1603" t="s">
        <v>143</v>
      </c>
      <c r="B1603" t="s">
        <v>128</v>
      </c>
      <c r="C1603">
        <v>2000</v>
      </c>
      <c r="D1603">
        <v>3</v>
      </c>
      <c r="E1603">
        <v>4</v>
      </c>
      <c r="F1603">
        <v>37.309317073170732</v>
      </c>
    </row>
    <row r="1604" spans="1:6" x14ac:dyDescent="0.2">
      <c r="A1604" t="s">
        <v>143</v>
      </c>
      <c r="B1604" t="s">
        <v>128</v>
      </c>
      <c r="C1604">
        <v>2000</v>
      </c>
      <c r="D1604">
        <v>3</v>
      </c>
      <c r="E1604">
        <v>5</v>
      </c>
      <c r="F1604">
        <v>37.486980487804878</v>
      </c>
    </row>
    <row r="1605" spans="1:6" x14ac:dyDescent="0.2">
      <c r="A1605" t="s">
        <v>143</v>
      </c>
      <c r="B1605" t="s">
        <v>128</v>
      </c>
      <c r="C1605">
        <v>2000</v>
      </c>
      <c r="D1605">
        <v>3</v>
      </c>
      <c r="E1605">
        <v>6</v>
      </c>
      <c r="F1605">
        <v>54.542668292682926</v>
      </c>
    </row>
    <row r="1606" spans="1:6" x14ac:dyDescent="0.2">
      <c r="A1606" t="s">
        <v>143</v>
      </c>
      <c r="B1606" t="s">
        <v>128</v>
      </c>
      <c r="C1606">
        <v>2000</v>
      </c>
      <c r="D1606">
        <v>3</v>
      </c>
      <c r="E1606">
        <v>7</v>
      </c>
      <c r="F1606">
        <v>45.659497560975616</v>
      </c>
    </row>
    <row r="1607" spans="1:6" x14ac:dyDescent="0.2">
      <c r="A1607" t="s">
        <v>143</v>
      </c>
      <c r="B1607" t="s">
        <v>128</v>
      </c>
      <c r="C1607">
        <v>2000</v>
      </c>
      <c r="D1607">
        <v>3</v>
      </c>
      <c r="E1607">
        <v>8</v>
      </c>
      <c r="F1607">
        <v>44.948843902439016</v>
      </c>
    </row>
    <row r="1608" spans="1:6" x14ac:dyDescent="0.2">
      <c r="A1608" t="s">
        <v>143</v>
      </c>
      <c r="B1608" t="s">
        <v>128</v>
      </c>
      <c r="C1608">
        <v>2000</v>
      </c>
      <c r="D1608">
        <v>3</v>
      </c>
      <c r="E1608">
        <v>9</v>
      </c>
      <c r="F1608">
        <v>38.197634146341457</v>
      </c>
    </row>
    <row r="1609" spans="1:6" x14ac:dyDescent="0.2">
      <c r="A1609" t="s">
        <v>143</v>
      </c>
      <c r="B1609" t="s">
        <v>128</v>
      </c>
      <c r="C1609">
        <v>2000</v>
      </c>
      <c r="D1609">
        <v>3</v>
      </c>
      <c r="E1609">
        <v>10</v>
      </c>
      <c r="F1609">
        <v>48.857439024390239</v>
      </c>
    </row>
    <row r="1610" spans="1:6" x14ac:dyDescent="0.2">
      <c r="A1610" t="s">
        <v>143</v>
      </c>
      <c r="B1610" t="s">
        <v>128</v>
      </c>
      <c r="C1610">
        <v>2000</v>
      </c>
      <c r="D1610">
        <v>3</v>
      </c>
      <c r="E1610">
        <v>11</v>
      </c>
      <c r="F1610">
        <v>48.502112195121953</v>
      </c>
    </row>
    <row r="1611" spans="1:6" x14ac:dyDescent="0.2">
      <c r="A1611" t="s">
        <v>143</v>
      </c>
      <c r="B1611" t="s">
        <v>128</v>
      </c>
      <c r="C1611">
        <v>2000</v>
      </c>
      <c r="D1611">
        <v>3</v>
      </c>
      <c r="E1611">
        <v>12</v>
      </c>
      <c r="F1611">
        <v>35.710346341463413</v>
      </c>
    </row>
    <row r="1612" spans="1:6" x14ac:dyDescent="0.2">
      <c r="A1612" t="s">
        <v>143</v>
      </c>
      <c r="B1612" t="s">
        <v>128</v>
      </c>
      <c r="C1612">
        <v>2000</v>
      </c>
      <c r="D1612">
        <v>3</v>
      </c>
      <c r="E1612">
        <v>13</v>
      </c>
      <c r="F1612">
        <v>33.223058536585363</v>
      </c>
    </row>
    <row r="1613" spans="1:6" x14ac:dyDescent="0.2">
      <c r="A1613" t="s">
        <v>143</v>
      </c>
      <c r="B1613" t="s">
        <v>128</v>
      </c>
      <c r="C1613">
        <v>2000</v>
      </c>
      <c r="D1613">
        <v>3</v>
      </c>
      <c r="E1613">
        <v>14</v>
      </c>
      <c r="F1613">
        <v>34.289039024390242</v>
      </c>
    </row>
    <row r="1614" spans="1:6" x14ac:dyDescent="0.2">
      <c r="A1614" t="s">
        <v>143</v>
      </c>
      <c r="B1614" t="s">
        <v>128</v>
      </c>
      <c r="C1614">
        <v>2000</v>
      </c>
      <c r="D1614">
        <v>4</v>
      </c>
      <c r="E1614">
        <v>1</v>
      </c>
      <c r="F1614">
        <v>24.33988780487805</v>
      </c>
    </row>
    <row r="1615" spans="1:6" x14ac:dyDescent="0.2">
      <c r="A1615" t="s">
        <v>143</v>
      </c>
      <c r="B1615" t="s">
        <v>128</v>
      </c>
      <c r="C1615">
        <v>2000</v>
      </c>
      <c r="D1615">
        <v>4</v>
      </c>
      <c r="E1615">
        <v>2</v>
      </c>
      <c r="F1615">
        <v>33.223058536585363</v>
      </c>
    </row>
    <row r="1616" spans="1:6" x14ac:dyDescent="0.2">
      <c r="A1616" t="s">
        <v>143</v>
      </c>
      <c r="B1616" t="s">
        <v>128</v>
      </c>
      <c r="C1616">
        <v>2000</v>
      </c>
      <c r="D1616">
        <v>4</v>
      </c>
      <c r="E1616">
        <v>3</v>
      </c>
      <c r="F1616">
        <v>33.756048780487802</v>
      </c>
    </row>
    <row r="1617" spans="1:6" x14ac:dyDescent="0.2">
      <c r="A1617" t="s">
        <v>143</v>
      </c>
      <c r="B1617" t="s">
        <v>128</v>
      </c>
      <c r="C1617">
        <v>2000</v>
      </c>
      <c r="D1617">
        <v>4</v>
      </c>
      <c r="E1617">
        <v>4</v>
      </c>
      <c r="F1617">
        <v>40.507258536585368</v>
      </c>
    </row>
    <row r="1618" spans="1:6" x14ac:dyDescent="0.2">
      <c r="A1618" t="s">
        <v>143</v>
      </c>
      <c r="B1618" t="s">
        <v>128</v>
      </c>
      <c r="C1618">
        <v>2000</v>
      </c>
      <c r="D1618">
        <v>4</v>
      </c>
      <c r="E1618">
        <v>5</v>
      </c>
      <c r="F1618">
        <v>47.258468292682927</v>
      </c>
    </row>
    <row r="1619" spans="1:6" x14ac:dyDescent="0.2">
      <c r="A1619" t="s">
        <v>143</v>
      </c>
      <c r="B1619" t="s">
        <v>128</v>
      </c>
      <c r="C1619">
        <v>2000</v>
      </c>
      <c r="D1619">
        <v>4</v>
      </c>
      <c r="E1619">
        <v>6</v>
      </c>
      <c r="F1619">
        <v>42.639219512195119</v>
      </c>
    </row>
    <row r="1620" spans="1:6" x14ac:dyDescent="0.2">
      <c r="A1620" t="s">
        <v>143</v>
      </c>
      <c r="B1620" t="s">
        <v>128</v>
      </c>
      <c r="C1620">
        <v>2000</v>
      </c>
      <c r="D1620">
        <v>4</v>
      </c>
      <c r="E1620">
        <v>7</v>
      </c>
      <c r="F1620">
        <v>29.492126829268294</v>
      </c>
    </row>
    <row r="1621" spans="1:6" x14ac:dyDescent="0.2">
      <c r="A1621" t="s">
        <v>143</v>
      </c>
      <c r="B1621" t="s">
        <v>128</v>
      </c>
      <c r="C1621">
        <v>2000</v>
      </c>
      <c r="D1621">
        <v>4</v>
      </c>
      <c r="E1621">
        <v>8</v>
      </c>
      <c r="F1621">
        <v>45.481834146341463</v>
      </c>
    </row>
    <row r="1622" spans="1:6" x14ac:dyDescent="0.2">
      <c r="A1622" t="s">
        <v>143</v>
      </c>
      <c r="B1622" t="s">
        <v>128</v>
      </c>
      <c r="C1622">
        <v>2000</v>
      </c>
      <c r="D1622">
        <v>4</v>
      </c>
      <c r="E1622">
        <v>9</v>
      </c>
      <c r="F1622">
        <v>46.90314146341462</v>
      </c>
    </row>
    <row r="1623" spans="1:6" x14ac:dyDescent="0.2">
      <c r="A1623" t="s">
        <v>143</v>
      </c>
      <c r="B1623" t="s">
        <v>128</v>
      </c>
      <c r="C1623">
        <v>2000</v>
      </c>
      <c r="D1623">
        <v>4</v>
      </c>
      <c r="E1623">
        <v>10</v>
      </c>
      <c r="F1623">
        <v>44.948843902439016</v>
      </c>
    </row>
    <row r="1624" spans="1:6" x14ac:dyDescent="0.2">
      <c r="A1624" t="s">
        <v>143</v>
      </c>
      <c r="B1624" t="s">
        <v>128</v>
      </c>
      <c r="C1624">
        <v>2000</v>
      </c>
      <c r="D1624">
        <v>4</v>
      </c>
      <c r="E1624">
        <v>11</v>
      </c>
      <c r="F1624">
        <v>43.172209756097566</v>
      </c>
    </row>
    <row r="1625" spans="1:6" x14ac:dyDescent="0.2">
      <c r="A1625" t="s">
        <v>143</v>
      </c>
      <c r="B1625" t="s">
        <v>128</v>
      </c>
      <c r="C1625">
        <v>2000</v>
      </c>
      <c r="D1625">
        <v>4</v>
      </c>
      <c r="E1625">
        <v>12</v>
      </c>
      <c r="F1625">
        <v>39.263614634146343</v>
      </c>
    </row>
    <row r="1626" spans="1:6" x14ac:dyDescent="0.2">
      <c r="A1626" t="s">
        <v>143</v>
      </c>
      <c r="B1626" t="s">
        <v>128</v>
      </c>
      <c r="C1626">
        <v>2000</v>
      </c>
      <c r="D1626">
        <v>4</v>
      </c>
      <c r="E1626">
        <v>13</v>
      </c>
      <c r="F1626">
        <v>38.55296097560975</v>
      </c>
    </row>
    <row r="1627" spans="1:6" x14ac:dyDescent="0.2">
      <c r="A1627" t="s">
        <v>143</v>
      </c>
      <c r="B1627" t="s">
        <v>128</v>
      </c>
      <c r="C1627">
        <v>2000</v>
      </c>
      <c r="D1627">
        <v>4</v>
      </c>
      <c r="E1627">
        <v>14</v>
      </c>
      <c r="F1627">
        <v>45.481834146341463</v>
      </c>
    </row>
    <row r="1628" spans="1:6" x14ac:dyDescent="0.2">
      <c r="A1628" t="s">
        <v>143</v>
      </c>
      <c r="B1628" t="s">
        <v>128</v>
      </c>
      <c r="C1628">
        <v>2001</v>
      </c>
      <c r="D1628">
        <v>1</v>
      </c>
      <c r="E1628">
        <v>1</v>
      </c>
      <c r="F1628">
        <v>19.883221707317073</v>
      </c>
    </row>
    <row r="1629" spans="1:6" x14ac:dyDescent="0.2">
      <c r="A1629" t="s">
        <v>143</v>
      </c>
      <c r="B1629" t="s">
        <v>128</v>
      </c>
      <c r="C1629">
        <v>2001</v>
      </c>
      <c r="D1629">
        <v>1</v>
      </c>
      <c r="E1629">
        <v>2</v>
      </c>
      <c r="F1629">
        <v>21.87656390243902</v>
      </c>
    </row>
    <row r="1630" spans="1:6" x14ac:dyDescent="0.2">
      <c r="A1630" t="s">
        <v>143</v>
      </c>
      <c r="B1630" t="s">
        <v>128</v>
      </c>
      <c r="C1630">
        <v>2001</v>
      </c>
      <c r="D1630">
        <v>1</v>
      </c>
      <c r="E1630">
        <v>3</v>
      </c>
      <c r="F1630">
        <v>28.553402926829278</v>
      </c>
    </row>
    <row r="1631" spans="1:6" x14ac:dyDescent="0.2">
      <c r="A1631" t="s">
        <v>143</v>
      </c>
      <c r="B1631" t="s">
        <v>128</v>
      </c>
      <c r="C1631">
        <v>2001</v>
      </c>
      <c r="D1631">
        <v>1</v>
      </c>
      <c r="E1631">
        <v>4</v>
      </c>
      <c r="F1631">
        <v>35.570901219512194</v>
      </c>
    </row>
    <row r="1632" spans="1:6" x14ac:dyDescent="0.2">
      <c r="A1632" t="s">
        <v>143</v>
      </c>
      <c r="B1632" t="s">
        <v>128</v>
      </c>
      <c r="C1632">
        <v>2001</v>
      </c>
      <c r="D1632">
        <v>1</v>
      </c>
      <c r="E1632">
        <v>5</v>
      </c>
      <c r="F1632">
        <v>25.629393658536582</v>
      </c>
    </row>
    <row r="1633" spans="1:6" x14ac:dyDescent="0.2">
      <c r="A1633" t="s">
        <v>143</v>
      </c>
      <c r="B1633" t="s">
        <v>128</v>
      </c>
      <c r="C1633">
        <v>2001</v>
      </c>
      <c r="D1633">
        <v>1</v>
      </c>
      <c r="E1633">
        <v>6</v>
      </c>
      <c r="F1633">
        <v>31.201000975609755</v>
      </c>
    </row>
    <row r="1634" spans="1:6" x14ac:dyDescent="0.2">
      <c r="A1634" t="s">
        <v>143</v>
      </c>
      <c r="B1634" t="s">
        <v>128</v>
      </c>
      <c r="C1634">
        <v>2001</v>
      </c>
      <c r="D1634">
        <v>1</v>
      </c>
      <c r="E1634">
        <v>7</v>
      </c>
      <c r="F1634">
        <v>27.909476341463414</v>
      </c>
    </row>
    <row r="1635" spans="1:6" x14ac:dyDescent="0.2">
      <c r="A1635" t="s">
        <v>143</v>
      </c>
      <c r="B1635" t="s">
        <v>128</v>
      </c>
      <c r="C1635">
        <v>2001</v>
      </c>
      <c r="D1635">
        <v>1</v>
      </c>
      <c r="E1635">
        <v>8</v>
      </c>
      <c r="F1635">
        <v>19.838392682926827</v>
      </c>
    </row>
    <row r="1636" spans="1:6" x14ac:dyDescent="0.2">
      <c r="A1636" t="s">
        <v>143</v>
      </c>
      <c r="B1636" t="s">
        <v>128</v>
      </c>
      <c r="C1636">
        <v>2001</v>
      </c>
      <c r="D1636">
        <v>1</v>
      </c>
      <c r="E1636">
        <v>9</v>
      </c>
      <c r="F1636">
        <v>28.347230731707313</v>
      </c>
    </row>
    <row r="1637" spans="1:6" x14ac:dyDescent="0.2">
      <c r="A1637" t="s">
        <v>143</v>
      </c>
      <c r="B1637" t="s">
        <v>128</v>
      </c>
      <c r="C1637">
        <v>2001</v>
      </c>
      <c r="D1637">
        <v>1</v>
      </c>
      <c r="E1637">
        <v>10</v>
      </c>
      <c r="F1637">
        <v>32.425639024390243</v>
      </c>
    </row>
    <row r="1638" spans="1:6" x14ac:dyDescent="0.2">
      <c r="A1638" t="s">
        <v>143</v>
      </c>
      <c r="B1638" t="s">
        <v>128</v>
      </c>
      <c r="C1638">
        <v>2001</v>
      </c>
      <c r="D1638">
        <v>1</v>
      </c>
      <c r="E1638">
        <v>11</v>
      </c>
      <c r="F1638">
        <v>37.237012195121949</v>
      </c>
    </row>
    <row r="1639" spans="1:6" x14ac:dyDescent="0.2">
      <c r="A1639" t="s">
        <v>143</v>
      </c>
      <c r="B1639" t="s">
        <v>128</v>
      </c>
      <c r="C1639">
        <v>2001</v>
      </c>
      <c r="D1639">
        <v>1</v>
      </c>
      <c r="E1639">
        <v>12</v>
      </c>
      <c r="F1639">
        <v>29.996195121951214</v>
      </c>
    </row>
    <row r="1640" spans="1:6" x14ac:dyDescent="0.2">
      <c r="A1640" t="s">
        <v>143</v>
      </c>
      <c r="B1640" t="s">
        <v>128</v>
      </c>
      <c r="C1640">
        <v>2001</v>
      </c>
      <c r="D1640">
        <v>1</v>
      </c>
      <c r="E1640">
        <v>13</v>
      </c>
      <c r="F1640">
        <v>36.221851707317079</v>
      </c>
    </row>
    <row r="1641" spans="1:6" x14ac:dyDescent="0.2">
      <c r="A1641" t="s">
        <v>143</v>
      </c>
      <c r="B1641" t="s">
        <v>128</v>
      </c>
      <c r="C1641">
        <v>2001</v>
      </c>
      <c r="D1641">
        <v>1</v>
      </c>
      <c r="E1641">
        <v>14</v>
      </c>
      <c r="F1641">
        <v>30.624214634146334</v>
      </c>
    </row>
    <row r="1642" spans="1:6" x14ac:dyDescent="0.2">
      <c r="A1642" t="s">
        <v>143</v>
      </c>
      <c r="B1642" t="s">
        <v>128</v>
      </c>
      <c r="C1642">
        <v>2001</v>
      </c>
      <c r="D1642">
        <v>2</v>
      </c>
      <c r="E1642">
        <v>1</v>
      </c>
      <c r="F1642">
        <v>18.893264634146341</v>
      </c>
    </row>
    <row r="1643" spans="1:6" x14ac:dyDescent="0.2">
      <c r="A1643" t="s">
        <v>143</v>
      </c>
      <c r="B1643" t="s">
        <v>128</v>
      </c>
      <c r="C1643">
        <v>2001</v>
      </c>
      <c r="D1643">
        <v>2</v>
      </c>
      <c r="E1643">
        <v>2</v>
      </c>
      <c r="F1643">
        <v>29.814399999999996</v>
      </c>
    </row>
    <row r="1644" spans="1:6" x14ac:dyDescent="0.2">
      <c r="A1644" t="s">
        <v>143</v>
      </c>
      <c r="B1644" t="s">
        <v>128</v>
      </c>
      <c r="C1644">
        <v>2001</v>
      </c>
      <c r="D1644">
        <v>2</v>
      </c>
      <c r="E1644">
        <v>3</v>
      </c>
      <c r="F1644">
        <v>24.106033170731713</v>
      </c>
    </row>
    <row r="1645" spans="1:6" x14ac:dyDescent="0.2">
      <c r="A1645" t="s">
        <v>143</v>
      </c>
      <c r="B1645" t="s">
        <v>128</v>
      </c>
      <c r="C1645">
        <v>2001</v>
      </c>
      <c r="D1645">
        <v>2</v>
      </c>
      <c r="E1645">
        <v>4</v>
      </c>
      <c r="F1645">
        <v>23.036334146341463</v>
      </c>
    </row>
    <row r="1646" spans="1:6" x14ac:dyDescent="0.2">
      <c r="A1646" t="s">
        <v>143</v>
      </c>
      <c r="B1646" t="s">
        <v>128</v>
      </c>
      <c r="C1646">
        <v>2001</v>
      </c>
      <c r="D1646">
        <v>2</v>
      </c>
      <c r="E1646">
        <v>5</v>
      </c>
      <c r="F1646">
        <v>28.604842682926833</v>
      </c>
    </row>
    <row r="1647" spans="1:6" x14ac:dyDescent="0.2">
      <c r="A1647" t="s">
        <v>143</v>
      </c>
      <c r="B1647" t="s">
        <v>128</v>
      </c>
      <c r="C1647">
        <v>2001</v>
      </c>
      <c r="D1647">
        <v>2</v>
      </c>
      <c r="E1647">
        <v>6</v>
      </c>
      <c r="F1647">
        <v>20.63787804878049</v>
      </c>
    </row>
    <row r="1648" spans="1:6" x14ac:dyDescent="0.2">
      <c r="A1648" t="s">
        <v>143</v>
      </c>
      <c r="B1648" t="s">
        <v>128</v>
      </c>
      <c r="C1648">
        <v>2001</v>
      </c>
      <c r="D1648">
        <v>2</v>
      </c>
      <c r="E1648">
        <v>7</v>
      </c>
      <c r="F1648">
        <v>8.4038926829268288</v>
      </c>
    </row>
    <row r="1649" spans="1:6" x14ac:dyDescent="0.2">
      <c r="A1649" t="s">
        <v>143</v>
      </c>
      <c r="B1649" t="s">
        <v>128</v>
      </c>
      <c r="C1649">
        <v>2001</v>
      </c>
      <c r="D1649">
        <v>2</v>
      </c>
      <c r="E1649">
        <v>8</v>
      </c>
      <c r="F1649">
        <v>22.72397707317073</v>
      </c>
    </row>
    <row r="1650" spans="1:6" x14ac:dyDescent="0.2">
      <c r="A1650" t="s">
        <v>143</v>
      </c>
      <c r="B1650" t="s">
        <v>128</v>
      </c>
      <c r="C1650">
        <v>2001</v>
      </c>
      <c r="D1650">
        <v>2</v>
      </c>
      <c r="E1650">
        <v>9</v>
      </c>
      <c r="F1650">
        <v>18.427208048780486</v>
      </c>
    </row>
    <row r="1651" spans="1:6" x14ac:dyDescent="0.2">
      <c r="A1651" t="s">
        <v>143</v>
      </c>
      <c r="B1651" t="s">
        <v>128</v>
      </c>
      <c r="C1651">
        <v>2001</v>
      </c>
      <c r="D1651">
        <v>2</v>
      </c>
      <c r="E1651">
        <v>10</v>
      </c>
      <c r="F1651">
        <v>29.120273170731707</v>
      </c>
    </row>
    <row r="1652" spans="1:6" x14ac:dyDescent="0.2">
      <c r="A1652" t="s">
        <v>143</v>
      </c>
      <c r="B1652" t="s">
        <v>128</v>
      </c>
      <c r="C1652">
        <v>2001</v>
      </c>
      <c r="D1652">
        <v>2</v>
      </c>
      <c r="E1652">
        <v>11</v>
      </c>
      <c r="F1652">
        <v>32.68056536585366</v>
      </c>
    </row>
    <row r="1653" spans="1:6" x14ac:dyDescent="0.2">
      <c r="A1653" t="s">
        <v>143</v>
      </c>
      <c r="B1653" t="s">
        <v>128</v>
      </c>
      <c r="C1653">
        <v>2001</v>
      </c>
      <c r="D1653">
        <v>2</v>
      </c>
      <c r="E1653">
        <v>12</v>
      </c>
      <c r="F1653">
        <v>15.798202682926826</v>
      </c>
    </row>
    <row r="1654" spans="1:6" x14ac:dyDescent="0.2">
      <c r="A1654" t="s">
        <v>143</v>
      </c>
      <c r="B1654" t="s">
        <v>128</v>
      </c>
      <c r="C1654">
        <v>2001</v>
      </c>
      <c r="D1654">
        <v>2</v>
      </c>
      <c r="E1654">
        <v>13</v>
      </c>
      <c r="F1654">
        <v>26.150608536585363</v>
      </c>
    </row>
    <row r="1655" spans="1:6" x14ac:dyDescent="0.2">
      <c r="A1655" t="s">
        <v>143</v>
      </c>
      <c r="B1655" t="s">
        <v>128</v>
      </c>
      <c r="C1655">
        <v>2001</v>
      </c>
      <c r="D1655">
        <v>2</v>
      </c>
      <c r="E1655">
        <v>14</v>
      </c>
      <c r="F1655">
        <v>26.02975609756097</v>
      </c>
    </row>
    <row r="1656" spans="1:6" x14ac:dyDescent="0.2">
      <c r="A1656" t="s">
        <v>143</v>
      </c>
      <c r="B1656" t="s">
        <v>128</v>
      </c>
      <c r="C1656">
        <v>2001</v>
      </c>
      <c r="D1656">
        <v>3</v>
      </c>
      <c r="E1656">
        <v>1</v>
      </c>
      <c r="F1656">
        <v>16.250004878048777</v>
      </c>
    </row>
    <row r="1657" spans="1:6" x14ac:dyDescent="0.2">
      <c r="A1657" t="s">
        <v>143</v>
      </c>
      <c r="B1657" t="s">
        <v>128</v>
      </c>
      <c r="C1657">
        <v>2001</v>
      </c>
      <c r="D1657">
        <v>3</v>
      </c>
      <c r="E1657">
        <v>2</v>
      </c>
      <c r="F1657">
        <v>28.708341951219509</v>
      </c>
    </row>
    <row r="1658" spans="1:6" x14ac:dyDescent="0.2">
      <c r="A1658" t="s">
        <v>143</v>
      </c>
      <c r="B1658" t="s">
        <v>128</v>
      </c>
      <c r="C1658">
        <v>2001</v>
      </c>
      <c r="D1658">
        <v>3</v>
      </c>
      <c r="E1658">
        <v>3</v>
      </c>
      <c r="F1658">
        <v>15.166671219512192</v>
      </c>
    </row>
    <row r="1659" spans="1:6" x14ac:dyDescent="0.2">
      <c r="A1659" t="s">
        <v>143</v>
      </c>
      <c r="B1659" t="s">
        <v>128</v>
      </c>
      <c r="C1659">
        <v>2001</v>
      </c>
      <c r="D1659">
        <v>3</v>
      </c>
      <c r="E1659">
        <v>4</v>
      </c>
      <c r="F1659">
        <v>21.548919512195127</v>
      </c>
    </row>
    <row r="1660" spans="1:6" x14ac:dyDescent="0.2">
      <c r="A1660" t="s">
        <v>143</v>
      </c>
      <c r="B1660" t="s">
        <v>128</v>
      </c>
      <c r="C1660">
        <v>2001</v>
      </c>
      <c r="D1660">
        <v>3</v>
      </c>
      <c r="E1660">
        <v>5</v>
      </c>
      <c r="F1660">
        <v>31.616857317073176</v>
      </c>
    </row>
    <row r="1661" spans="1:6" x14ac:dyDescent="0.2">
      <c r="A1661" t="s">
        <v>143</v>
      </c>
      <c r="B1661" t="s">
        <v>128</v>
      </c>
      <c r="C1661">
        <v>2001</v>
      </c>
      <c r="D1661">
        <v>3</v>
      </c>
      <c r="E1661">
        <v>6</v>
      </c>
      <c r="F1661">
        <v>26.41958268292683</v>
      </c>
    </row>
    <row r="1662" spans="1:6" x14ac:dyDescent="0.2">
      <c r="A1662" t="s">
        <v>143</v>
      </c>
      <c r="B1662" t="s">
        <v>128</v>
      </c>
      <c r="C1662">
        <v>2001</v>
      </c>
      <c r="D1662">
        <v>3</v>
      </c>
      <c r="E1662">
        <v>7</v>
      </c>
      <c r="F1662">
        <v>20.339775365853662</v>
      </c>
    </row>
    <row r="1663" spans="1:6" x14ac:dyDescent="0.2">
      <c r="A1663" t="s">
        <v>143</v>
      </c>
      <c r="B1663" t="s">
        <v>128</v>
      </c>
      <c r="C1663">
        <v>2001</v>
      </c>
      <c r="D1663">
        <v>3</v>
      </c>
      <c r="E1663">
        <v>8</v>
      </c>
      <c r="F1663">
        <v>23.426780487804873</v>
      </c>
    </row>
    <row r="1664" spans="1:6" x14ac:dyDescent="0.2">
      <c r="A1664" t="s">
        <v>143</v>
      </c>
      <c r="B1664" t="s">
        <v>128</v>
      </c>
      <c r="C1664">
        <v>2001</v>
      </c>
      <c r="D1664">
        <v>3</v>
      </c>
      <c r="E1664">
        <v>9</v>
      </c>
      <c r="F1664">
        <v>28.938271463414633</v>
      </c>
    </row>
    <row r="1665" spans="1:6" x14ac:dyDescent="0.2">
      <c r="A1665" t="s">
        <v>143</v>
      </c>
      <c r="B1665" t="s">
        <v>128</v>
      </c>
      <c r="C1665">
        <v>2001</v>
      </c>
      <c r="D1665">
        <v>3</v>
      </c>
      <c r="E1665">
        <v>10</v>
      </c>
      <c r="F1665">
        <v>30.098454878048777</v>
      </c>
    </row>
    <row r="1666" spans="1:6" x14ac:dyDescent="0.2">
      <c r="A1666" t="s">
        <v>143</v>
      </c>
      <c r="B1666" t="s">
        <v>128</v>
      </c>
      <c r="C1666">
        <v>2001</v>
      </c>
      <c r="D1666">
        <v>3</v>
      </c>
      <c r="E1666">
        <v>11</v>
      </c>
      <c r="F1666">
        <v>27.263897073170725</v>
      </c>
    </row>
    <row r="1667" spans="1:6" x14ac:dyDescent="0.2">
      <c r="A1667" t="s">
        <v>143</v>
      </c>
      <c r="B1667" t="s">
        <v>128</v>
      </c>
      <c r="C1667">
        <v>2001</v>
      </c>
      <c r="D1667">
        <v>3</v>
      </c>
      <c r="E1667">
        <v>12</v>
      </c>
      <c r="F1667">
        <v>34.807361707317071</v>
      </c>
    </row>
    <row r="1668" spans="1:6" x14ac:dyDescent="0.2">
      <c r="A1668" t="s">
        <v>143</v>
      </c>
      <c r="B1668" t="s">
        <v>128</v>
      </c>
      <c r="C1668">
        <v>2001</v>
      </c>
      <c r="D1668">
        <v>3</v>
      </c>
      <c r="E1668">
        <v>13</v>
      </c>
      <c r="F1668">
        <v>29.746639999999996</v>
      </c>
    </row>
    <row r="1669" spans="1:6" x14ac:dyDescent="0.2">
      <c r="A1669" t="s">
        <v>143</v>
      </c>
      <c r="B1669" t="s">
        <v>128</v>
      </c>
      <c r="C1669">
        <v>2001</v>
      </c>
      <c r="D1669">
        <v>3</v>
      </c>
      <c r="E1669">
        <v>14</v>
      </c>
      <c r="F1669">
        <v>28.185061219512193</v>
      </c>
    </row>
    <row r="1670" spans="1:6" x14ac:dyDescent="0.2">
      <c r="A1670" t="s">
        <v>143</v>
      </c>
      <c r="B1670" t="s">
        <v>128</v>
      </c>
      <c r="C1670">
        <v>2001</v>
      </c>
      <c r="D1670">
        <v>4</v>
      </c>
      <c r="E1670">
        <v>1</v>
      </c>
      <c r="F1670">
        <v>19.632427073170735</v>
      </c>
    </row>
    <row r="1671" spans="1:6" x14ac:dyDescent="0.2">
      <c r="A1671" t="s">
        <v>143</v>
      </c>
      <c r="B1671" t="s">
        <v>128</v>
      </c>
      <c r="C1671">
        <v>2001</v>
      </c>
      <c r="D1671">
        <v>4</v>
      </c>
      <c r="E1671">
        <v>2</v>
      </c>
      <c r="F1671">
        <v>29.689415853658538</v>
      </c>
    </row>
    <row r="1672" spans="1:6" x14ac:dyDescent="0.2">
      <c r="A1672" t="s">
        <v>143</v>
      </c>
      <c r="B1672" t="s">
        <v>128</v>
      </c>
      <c r="C1672">
        <v>2001</v>
      </c>
      <c r="D1672">
        <v>4</v>
      </c>
      <c r="E1672">
        <v>3</v>
      </c>
      <c r="F1672" t="s">
        <v>17</v>
      </c>
    </row>
    <row r="1673" spans="1:6" x14ac:dyDescent="0.2">
      <c r="A1673" t="s">
        <v>143</v>
      </c>
      <c r="B1673" t="s">
        <v>128</v>
      </c>
      <c r="C1673">
        <v>2001</v>
      </c>
      <c r="D1673">
        <v>4</v>
      </c>
      <c r="E1673">
        <v>4</v>
      </c>
      <c r="F1673">
        <v>29.718544390243906</v>
      </c>
    </row>
    <row r="1674" spans="1:6" x14ac:dyDescent="0.2">
      <c r="A1674" t="s">
        <v>143</v>
      </c>
      <c r="B1674" t="s">
        <v>128</v>
      </c>
      <c r="C1674">
        <v>2001</v>
      </c>
      <c r="D1674">
        <v>4</v>
      </c>
      <c r="E1674">
        <v>5</v>
      </c>
      <c r="F1674">
        <v>25.895269024390245</v>
      </c>
    </row>
    <row r="1675" spans="1:6" x14ac:dyDescent="0.2">
      <c r="A1675" t="s">
        <v>143</v>
      </c>
      <c r="B1675" t="s">
        <v>128</v>
      </c>
      <c r="C1675">
        <v>2001</v>
      </c>
      <c r="D1675">
        <v>4</v>
      </c>
      <c r="E1675">
        <v>6</v>
      </c>
      <c r="F1675">
        <v>24.542341463414637</v>
      </c>
    </row>
    <row r="1676" spans="1:6" x14ac:dyDescent="0.2">
      <c r="A1676" t="s">
        <v>143</v>
      </c>
      <c r="B1676" t="s">
        <v>128</v>
      </c>
      <c r="C1676">
        <v>2001</v>
      </c>
      <c r="D1676">
        <v>4</v>
      </c>
      <c r="E1676">
        <v>7</v>
      </c>
      <c r="F1676">
        <v>28.004299024390242</v>
      </c>
    </row>
    <row r="1677" spans="1:6" x14ac:dyDescent="0.2">
      <c r="A1677" t="s">
        <v>143</v>
      </c>
      <c r="B1677" t="s">
        <v>128</v>
      </c>
      <c r="C1677">
        <v>2001</v>
      </c>
      <c r="D1677">
        <v>4</v>
      </c>
      <c r="E1677">
        <v>8</v>
      </c>
      <c r="F1677">
        <v>23.21916219512195</v>
      </c>
    </row>
    <row r="1678" spans="1:6" x14ac:dyDescent="0.2">
      <c r="A1678" t="s">
        <v>143</v>
      </c>
      <c r="B1678" t="s">
        <v>128</v>
      </c>
      <c r="C1678">
        <v>2001</v>
      </c>
      <c r="D1678">
        <v>4</v>
      </c>
      <c r="E1678">
        <v>9</v>
      </c>
      <c r="F1678">
        <v>24.570230487804874</v>
      </c>
    </row>
    <row r="1679" spans="1:6" x14ac:dyDescent="0.2">
      <c r="A1679" t="s">
        <v>143</v>
      </c>
      <c r="B1679" t="s">
        <v>128</v>
      </c>
      <c r="C1679">
        <v>2001</v>
      </c>
      <c r="D1679">
        <v>4</v>
      </c>
      <c r="E1679">
        <v>10</v>
      </c>
      <c r="F1679">
        <v>33.918424878048775</v>
      </c>
    </row>
    <row r="1680" spans="1:6" x14ac:dyDescent="0.2">
      <c r="A1680" t="s">
        <v>143</v>
      </c>
      <c r="B1680" t="s">
        <v>128</v>
      </c>
      <c r="C1680">
        <v>2001</v>
      </c>
      <c r="D1680">
        <v>4</v>
      </c>
      <c r="E1680">
        <v>11</v>
      </c>
      <c r="F1680">
        <v>29.326858536585359</v>
      </c>
    </row>
    <row r="1681" spans="1:6" x14ac:dyDescent="0.2">
      <c r="A1681" t="s">
        <v>143</v>
      </c>
      <c r="B1681" t="s">
        <v>128</v>
      </c>
      <c r="C1681">
        <v>2001</v>
      </c>
      <c r="D1681">
        <v>4</v>
      </c>
      <c r="E1681">
        <v>12</v>
      </c>
      <c r="F1681">
        <v>27.877868780487802</v>
      </c>
    </row>
    <row r="1682" spans="1:6" x14ac:dyDescent="0.2">
      <c r="A1682" t="s">
        <v>143</v>
      </c>
      <c r="B1682" t="s">
        <v>128</v>
      </c>
      <c r="C1682">
        <v>2001</v>
      </c>
      <c r="D1682">
        <v>4</v>
      </c>
      <c r="E1682">
        <v>13</v>
      </c>
      <c r="F1682">
        <v>27.858036585365848</v>
      </c>
    </row>
    <row r="1683" spans="1:6" x14ac:dyDescent="0.2">
      <c r="A1683" t="s">
        <v>143</v>
      </c>
      <c r="B1683" t="s">
        <v>128</v>
      </c>
      <c r="C1683">
        <v>2001</v>
      </c>
      <c r="D1683">
        <v>4</v>
      </c>
      <c r="E1683">
        <v>14</v>
      </c>
      <c r="F1683">
        <v>29.40783999999999</v>
      </c>
    </row>
    <row r="1684" spans="1:6" x14ac:dyDescent="0.2">
      <c r="A1684" t="s">
        <v>143</v>
      </c>
      <c r="B1684" t="s">
        <v>128</v>
      </c>
      <c r="C1684">
        <v>2002</v>
      </c>
      <c r="D1684">
        <v>1</v>
      </c>
      <c r="E1684">
        <v>1</v>
      </c>
      <c r="F1684">
        <v>31.45055609756098</v>
      </c>
    </row>
    <row r="1685" spans="1:6" x14ac:dyDescent="0.2">
      <c r="A1685" t="s">
        <v>143</v>
      </c>
      <c r="B1685" t="s">
        <v>128</v>
      </c>
      <c r="C1685">
        <v>2002</v>
      </c>
      <c r="D1685">
        <v>1</v>
      </c>
      <c r="E1685">
        <v>2</v>
      </c>
      <c r="F1685">
        <v>32.356432926829264</v>
      </c>
    </row>
    <row r="1686" spans="1:6" x14ac:dyDescent="0.2">
      <c r="A1686" t="s">
        <v>143</v>
      </c>
      <c r="B1686" t="s">
        <v>128</v>
      </c>
      <c r="C1686">
        <v>2002</v>
      </c>
      <c r="D1686">
        <v>1</v>
      </c>
      <c r="E1686">
        <v>3</v>
      </c>
      <c r="F1686">
        <v>52.871392682926803</v>
      </c>
    </row>
    <row r="1687" spans="1:6" x14ac:dyDescent="0.2">
      <c r="A1687" t="s">
        <v>143</v>
      </c>
      <c r="B1687" t="s">
        <v>128</v>
      </c>
      <c r="C1687">
        <v>2002</v>
      </c>
      <c r="D1687">
        <v>1</v>
      </c>
      <c r="E1687">
        <v>4</v>
      </c>
      <c r="F1687">
        <v>43.183365365853668</v>
      </c>
    </row>
    <row r="1688" spans="1:6" x14ac:dyDescent="0.2">
      <c r="A1688" t="s">
        <v>143</v>
      </c>
      <c r="B1688" t="s">
        <v>128</v>
      </c>
      <c r="C1688">
        <v>2002</v>
      </c>
      <c r="D1688">
        <v>1</v>
      </c>
      <c r="E1688">
        <v>5</v>
      </c>
      <c r="F1688">
        <v>41.637693658536591</v>
      </c>
    </row>
    <row r="1689" spans="1:6" x14ac:dyDescent="0.2">
      <c r="A1689" t="s">
        <v>143</v>
      </c>
      <c r="B1689" t="s">
        <v>128</v>
      </c>
      <c r="C1689">
        <v>2002</v>
      </c>
      <c r="D1689">
        <v>1</v>
      </c>
      <c r="E1689">
        <v>6</v>
      </c>
      <c r="F1689">
        <v>45.524184146341469</v>
      </c>
    </row>
    <row r="1690" spans="1:6" x14ac:dyDescent="0.2">
      <c r="A1690" t="s">
        <v>143</v>
      </c>
      <c r="B1690" t="s">
        <v>128</v>
      </c>
      <c r="C1690">
        <v>2002</v>
      </c>
      <c r="D1690">
        <v>1</v>
      </c>
      <c r="E1690">
        <v>7</v>
      </c>
      <c r="F1690">
        <v>45.760311219512204</v>
      </c>
    </row>
    <row r="1691" spans="1:6" x14ac:dyDescent="0.2">
      <c r="A1691" t="s">
        <v>143</v>
      </c>
      <c r="B1691" t="s">
        <v>128</v>
      </c>
      <c r="C1691">
        <v>2002</v>
      </c>
      <c r="D1691">
        <v>1</v>
      </c>
      <c r="E1691">
        <v>8</v>
      </c>
      <c r="F1691">
        <v>26.663146829268289</v>
      </c>
    </row>
    <row r="1692" spans="1:6" x14ac:dyDescent="0.2">
      <c r="A1692" t="s">
        <v>143</v>
      </c>
      <c r="B1692" t="s">
        <v>128</v>
      </c>
      <c r="C1692">
        <v>2002</v>
      </c>
      <c r="D1692">
        <v>1</v>
      </c>
      <c r="E1692">
        <v>9</v>
      </c>
      <c r="F1692">
        <v>40.70475414634145</v>
      </c>
    </row>
    <row r="1693" spans="1:6" x14ac:dyDescent="0.2">
      <c r="A1693" t="s">
        <v>143</v>
      </c>
      <c r="B1693" t="s">
        <v>128</v>
      </c>
      <c r="C1693">
        <v>2002</v>
      </c>
      <c r="D1693">
        <v>1</v>
      </c>
      <c r="E1693">
        <v>10</v>
      </c>
      <c r="F1693">
        <v>48.08274390243902</v>
      </c>
    </row>
    <row r="1694" spans="1:6" x14ac:dyDescent="0.2">
      <c r="A1694" t="s">
        <v>143</v>
      </c>
      <c r="B1694" t="s">
        <v>128</v>
      </c>
      <c r="C1694">
        <v>2002</v>
      </c>
      <c r="D1694">
        <v>1</v>
      </c>
      <c r="E1694">
        <v>11</v>
      </c>
      <c r="F1694">
        <v>49.755259024390242</v>
      </c>
    </row>
    <row r="1695" spans="1:6" x14ac:dyDescent="0.2">
      <c r="A1695" t="s">
        <v>143</v>
      </c>
      <c r="B1695" t="s">
        <v>128</v>
      </c>
      <c r="C1695">
        <v>2002</v>
      </c>
      <c r="D1695">
        <v>1</v>
      </c>
      <c r="E1695">
        <v>12</v>
      </c>
      <c r="F1695">
        <v>44.948843902439016</v>
      </c>
    </row>
    <row r="1696" spans="1:6" x14ac:dyDescent="0.2">
      <c r="A1696" t="s">
        <v>143</v>
      </c>
      <c r="B1696" t="s">
        <v>128</v>
      </c>
      <c r="C1696">
        <v>2002</v>
      </c>
      <c r="D1696">
        <v>1</v>
      </c>
      <c r="E1696">
        <v>13</v>
      </c>
      <c r="F1696">
        <v>54.720331707317072</v>
      </c>
    </row>
    <row r="1697" spans="1:6" x14ac:dyDescent="0.2">
      <c r="A1697" t="s">
        <v>143</v>
      </c>
      <c r="B1697" t="s">
        <v>128</v>
      </c>
      <c r="C1697">
        <v>2002</v>
      </c>
      <c r="D1697">
        <v>1</v>
      </c>
      <c r="E1697">
        <v>14</v>
      </c>
      <c r="F1697">
        <v>43.925213414634143</v>
      </c>
    </row>
    <row r="1698" spans="1:6" x14ac:dyDescent="0.2">
      <c r="A1698" t="s">
        <v>143</v>
      </c>
      <c r="B1698" t="s">
        <v>128</v>
      </c>
      <c r="C1698">
        <v>2002</v>
      </c>
      <c r="D1698">
        <v>2</v>
      </c>
      <c r="E1698">
        <v>1</v>
      </c>
      <c r="F1698">
        <v>25.183375853658536</v>
      </c>
    </row>
    <row r="1699" spans="1:6" x14ac:dyDescent="0.2">
      <c r="A1699" t="s">
        <v>143</v>
      </c>
      <c r="B1699" t="s">
        <v>128</v>
      </c>
      <c r="C1699">
        <v>2002</v>
      </c>
      <c r="D1699">
        <v>2</v>
      </c>
      <c r="E1699">
        <v>2</v>
      </c>
      <c r="F1699">
        <v>38.124709512195111</v>
      </c>
    </row>
    <row r="1700" spans="1:6" x14ac:dyDescent="0.2">
      <c r="A1700" t="s">
        <v>143</v>
      </c>
      <c r="B1700" t="s">
        <v>128</v>
      </c>
      <c r="C1700">
        <v>2002</v>
      </c>
      <c r="D1700">
        <v>2</v>
      </c>
      <c r="E1700">
        <v>3</v>
      </c>
      <c r="F1700">
        <v>47.116337560975609</v>
      </c>
    </row>
    <row r="1701" spans="1:6" x14ac:dyDescent="0.2">
      <c r="A1701" t="s">
        <v>143</v>
      </c>
      <c r="B1701" t="s">
        <v>128</v>
      </c>
      <c r="C1701">
        <v>2002</v>
      </c>
      <c r="D1701">
        <v>2</v>
      </c>
      <c r="E1701">
        <v>4</v>
      </c>
      <c r="F1701">
        <v>37.212635121951216</v>
      </c>
    </row>
    <row r="1702" spans="1:6" x14ac:dyDescent="0.2">
      <c r="A1702" t="s">
        <v>143</v>
      </c>
      <c r="B1702" t="s">
        <v>128</v>
      </c>
      <c r="C1702">
        <v>2002</v>
      </c>
      <c r="D1702">
        <v>2</v>
      </c>
      <c r="E1702">
        <v>5</v>
      </c>
      <c r="F1702">
        <v>53.249443902439019</v>
      </c>
    </row>
    <row r="1703" spans="1:6" x14ac:dyDescent="0.2">
      <c r="A1703" t="s">
        <v>143</v>
      </c>
      <c r="B1703" t="s">
        <v>128</v>
      </c>
      <c r="C1703">
        <v>2002</v>
      </c>
      <c r="D1703">
        <v>2</v>
      </c>
      <c r="E1703">
        <v>6</v>
      </c>
      <c r="F1703">
        <v>47.063038536585374</v>
      </c>
    </row>
    <row r="1704" spans="1:6" x14ac:dyDescent="0.2">
      <c r="A1704" t="s">
        <v>143</v>
      </c>
      <c r="B1704" t="s">
        <v>128</v>
      </c>
      <c r="C1704">
        <v>2002</v>
      </c>
      <c r="D1704">
        <v>2</v>
      </c>
      <c r="E1704">
        <v>7</v>
      </c>
      <c r="F1704">
        <v>39.446236097560977</v>
      </c>
    </row>
    <row r="1705" spans="1:6" x14ac:dyDescent="0.2">
      <c r="A1705" t="s">
        <v>143</v>
      </c>
      <c r="B1705" t="s">
        <v>128</v>
      </c>
      <c r="C1705">
        <v>2002</v>
      </c>
      <c r="D1705">
        <v>2</v>
      </c>
      <c r="E1705">
        <v>8</v>
      </c>
      <c r="F1705">
        <v>35.186445853658547</v>
      </c>
    </row>
    <row r="1706" spans="1:6" x14ac:dyDescent="0.2">
      <c r="A1706" t="s">
        <v>143</v>
      </c>
      <c r="B1706" t="s">
        <v>128</v>
      </c>
      <c r="C1706">
        <v>2002</v>
      </c>
      <c r="D1706">
        <v>2</v>
      </c>
      <c r="E1706">
        <v>9</v>
      </c>
      <c r="F1706">
        <v>39.586920731707309</v>
      </c>
    </row>
    <row r="1707" spans="1:6" x14ac:dyDescent="0.2">
      <c r="A1707" t="s">
        <v>143</v>
      </c>
      <c r="B1707" t="s">
        <v>128</v>
      </c>
      <c r="C1707">
        <v>2002</v>
      </c>
      <c r="D1707">
        <v>2</v>
      </c>
      <c r="E1707">
        <v>10</v>
      </c>
      <c r="F1707">
        <v>45.778284146341456</v>
      </c>
    </row>
    <row r="1708" spans="1:6" x14ac:dyDescent="0.2">
      <c r="A1708" t="s">
        <v>143</v>
      </c>
      <c r="B1708" t="s">
        <v>128</v>
      </c>
      <c r="C1708">
        <v>2002</v>
      </c>
      <c r="D1708">
        <v>2</v>
      </c>
      <c r="E1708">
        <v>11</v>
      </c>
      <c r="F1708">
        <v>48.359568292682916</v>
      </c>
    </row>
    <row r="1709" spans="1:6" x14ac:dyDescent="0.2">
      <c r="A1709" t="s">
        <v>143</v>
      </c>
      <c r="B1709" t="s">
        <v>128</v>
      </c>
      <c r="C1709">
        <v>2002</v>
      </c>
      <c r="D1709">
        <v>2</v>
      </c>
      <c r="E1709">
        <v>12</v>
      </c>
      <c r="F1709">
        <v>42.448954390243898</v>
      </c>
    </row>
    <row r="1710" spans="1:6" x14ac:dyDescent="0.2">
      <c r="A1710" t="s">
        <v>143</v>
      </c>
      <c r="B1710" t="s">
        <v>128</v>
      </c>
      <c r="C1710">
        <v>2002</v>
      </c>
      <c r="D1710">
        <v>2</v>
      </c>
      <c r="E1710">
        <v>13</v>
      </c>
      <c r="F1710">
        <v>36.6751</v>
      </c>
    </row>
    <row r="1711" spans="1:6" x14ac:dyDescent="0.2">
      <c r="A1711" t="s">
        <v>143</v>
      </c>
      <c r="B1711" t="s">
        <v>128</v>
      </c>
      <c r="C1711">
        <v>2002</v>
      </c>
      <c r="D1711">
        <v>2</v>
      </c>
      <c r="E1711">
        <v>14</v>
      </c>
      <c r="F1711">
        <v>46.980817560975602</v>
      </c>
    </row>
    <row r="1712" spans="1:6" x14ac:dyDescent="0.2">
      <c r="A1712" t="s">
        <v>143</v>
      </c>
      <c r="B1712" t="s">
        <v>128</v>
      </c>
      <c r="C1712">
        <v>2002</v>
      </c>
      <c r="D1712">
        <v>3</v>
      </c>
      <c r="E1712">
        <v>1</v>
      </c>
      <c r="F1712">
        <v>37.469627317073169</v>
      </c>
    </row>
    <row r="1713" spans="1:6" x14ac:dyDescent="0.2">
      <c r="A1713" t="s">
        <v>143</v>
      </c>
      <c r="B1713" t="s">
        <v>128</v>
      </c>
      <c r="C1713">
        <v>2002</v>
      </c>
      <c r="D1713">
        <v>3</v>
      </c>
      <c r="E1713">
        <v>2</v>
      </c>
      <c r="F1713">
        <v>38.683109756097551</v>
      </c>
    </row>
    <row r="1714" spans="1:6" x14ac:dyDescent="0.2">
      <c r="A1714" t="s">
        <v>143</v>
      </c>
      <c r="B1714" t="s">
        <v>128</v>
      </c>
      <c r="C1714">
        <v>2002</v>
      </c>
      <c r="D1714">
        <v>3</v>
      </c>
      <c r="E1714">
        <v>3</v>
      </c>
      <c r="F1714">
        <v>42.185558048780493</v>
      </c>
    </row>
    <row r="1715" spans="1:6" x14ac:dyDescent="0.2">
      <c r="A1715" t="s">
        <v>143</v>
      </c>
      <c r="B1715" t="s">
        <v>128</v>
      </c>
      <c r="C1715">
        <v>2002</v>
      </c>
      <c r="D1715">
        <v>3</v>
      </c>
      <c r="E1715">
        <v>4</v>
      </c>
      <c r="F1715">
        <v>51.64303609756098</v>
      </c>
    </row>
    <row r="1716" spans="1:6" x14ac:dyDescent="0.2">
      <c r="A1716" t="s">
        <v>143</v>
      </c>
      <c r="B1716" t="s">
        <v>128</v>
      </c>
      <c r="C1716">
        <v>2002</v>
      </c>
      <c r="D1716">
        <v>3</v>
      </c>
      <c r="E1716">
        <v>5</v>
      </c>
      <c r="F1716">
        <v>49.140460975609763</v>
      </c>
    </row>
    <row r="1717" spans="1:6" x14ac:dyDescent="0.2">
      <c r="A1717" t="s">
        <v>143</v>
      </c>
      <c r="B1717" t="s">
        <v>128</v>
      </c>
      <c r="C1717">
        <v>2002</v>
      </c>
      <c r="D1717">
        <v>3</v>
      </c>
      <c r="E1717">
        <v>6</v>
      </c>
      <c r="F1717">
        <v>35.218260000000001</v>
      </c>
    </row>
    <row r="1718" spans="1:6" x14ac:dyDescent="0.2">
      <c r="A1718" t="s">
        <v>143</v>
      </c>
      <c r="B1718" t="s">
        <v>128</v>
      </c>
      <c r="C1718">
        <v>2002</v>
      </c>
      <c r="D1718">
        <v>3</v>
      </c>
      <c r="E1718">
        <v>7</v>
      </c>
      <c r="F1718">
        <v>38.898371707317075</v>
      </c>
    </row>
    <row r="1719" spans="1:6" x14ac:dyDescent="0.2">
      <c r="A1719" t="s">
        <v>143</v>
      </c>
      <c r="B1719" t="s">
        <v>128</v>
      </c>
      <c r="C1719">
        <v>2002</v>
      </c>
      <c r="D1719">
        <v>3</v>
      </c>
      <c r="E1719">
        <v>8</v>
      </c>
      <c r="F1719">
        <v>38.228002195121945</v>
      </c>
    </row>
    <row r="1720" spans="1:6" x14ac:dyDescent="0.2">
      <c r="A1720" t="s">
        <v>143</v>
      </c>
      <c r="B1720" t="s">
        <v>128</v>
      </c>
      <c r="C1720">
        <v>2002</v>
      </c>
      <c r="D1720">
        <v>3</v>
      </c>
      <c r="E1720">
        <v>9</v>
      </c>
      <c r="F1720">
        <v>49.776330731707311</v>
      </c>
    </row>
    <row r="1721" spans="1:6" x14ac:dyDescent="0.2">
      <c r="A1721" t="s">
        <v>143</v>
      </c>
      <c r="B1721" t="s">
        <v>128</v>
      </c>
      <c r="C1721">
        <v>2002</v>
      </c>
      <c r="D1721">
        <v>3</v>
      </c>
      <c r="E1721">
        <v>10</v>
      </c>
      <c r="F1721">
        <v>45.215752195121951</v>
      </c>
    </row>
    <row r="1722" spans="1:6" x14ac:dyDescent="0.2">
      <c r="A1722" t="s">
        <v>143</v>
      </c>
      <c r="B1722" t="s">
        <v>128</v>
      </c>
      <c r="C1722">
        <v>2002</v>
      </c>
      <c r="D1722">
        <v>3</v>
      </c>
      <c r="E1722">
        <v>11</v>
      </c>
      <c r="F1722">
        <v>45.830963414634134</v>
      </c>
    </row>
    <row r="1723" spans="1:6" x14ac:dyDescent="0.2">
      <c r="A1723" t="s">
        <v>143</v>
      </c>
      <c r="B1723" t="s">
        <v>128</v>
      </c>
      <c r="C1723">
        <v>2002</v>
      </c>
      <c r="D1723">
        <v>3</v>
      </c>
      <c r="E1723">
        <v>12</v>
      </c>
      <c r="F1723">
        <v>44.701148048780489</v>
      </c>
    </row>
    <row r="1724" spans="1:6" x14ac:dyDescent="0.2">
      <c r="A1724" t="s">
        <v>143</v>
      </c>
      <c r="B1724" t="s">
        <v>128</v>
      </c>
      <c r="C1724">
        <v>2002</v>
      </c>
      <c r="D1724">
        <v>3</v>
      </c>
      <c r="E1724">
        <v>13</v>
      </c>
      <c r="F1724">
        <v>40.93117170731707</v>
      </c>
    </row>
    <row r="1725" spans="1:6" x14ac:dyDescent="0.2">
      <c r="A1725" t="s">
        <v>143</v>
      </c>
      <c r="B1725" t="s">
        <v>128</v>
      </c>
      <c r="C1725">
        <v>2002</v>
      </c>
      <c r="D1725">
        <v>3</v>
      </c>
      <c r="E1725">
        <v>14</v>
      </c>
      <c r="F1725">
        <v>48.471124390243901</v>
      </c>
    </row>
    <row r="1726" spans="1:6" x14ac:dyDescent="0.2">
      <c r="A1726" t="s">
        <v>143</v>
      </c>
      <c r="B1726" t="s">
        <v>128</v>
      </c>
      <c r="C1726">
        <v>2002</v>
      </c>
      <c r="D1726">
        <v>4</v>
      </c>
      <c r="E1726">
        <v>1</v>
      </c>
      <c r="F1726">
        <v>34.767490731707312</v>
      </c>
    </row>
    <row r="1727" spans="1:6" x14ac:dyDescent="0.2">
      <c r="A1727" t="s">
        <v>143</v>
      </c>
      <c r="B1727" t="s">
        <v>128</v>
      </c>
      <c r="C1727">
        <v>2002</v>
      </c>
      <c r="D1727">
        <v>4</v>
      </c>
      <c r="E1727">
        <v>2</v>
      </c>
      <c r="F1727">
        <v>36.430502926829263</v>
      </c>
    </row>
    <row r="1728" spans="1:6" x14ac:dyDescent="0.2">
      <c r="A1728" t="s">
        <v>143</v>
      </c>
      <c r="B1728" t="s">
        <v>128</v>
      </c>
      <c r="C1728">
        <v>2002</v>
      </c>
      <c r="D1728">
        <v>4</v>
      </c>
      <c r="E1728">
        <v>3</v>
      </c>
      <c r="F1728">
        <v>45.026519999999998</v>
      </c>
    </row>
    <row r="1729" spans="1:6" x14ac:dyDescent="0.2">
      <c r="A1729" t="s">
        <v>143</v>
      </c>
      <c r="B1729" t="s">
        <v>128</v>
      </c>
      <c r="C1729">
        <v>2002</v>
      </c>
      <c r="D1729">
        <v>4</v>
      </c>
      <c r="E1729">
        <v>4</v>
      </c>
      <c r="F1729">
        <v>60.333256097560977</v>
      </c>
    </row>
    <row r="1730" spans="1:6" x14ac:dyDescent="0.2">
      <c r="A1730" t="s">
        <v>143</v>
      </c>
      <c r="B1730" t="s">
        <v>128</v>
      </c>
      <c r="C1730">
        <v>2002</v>
      </c>
      <c r="D1730">
        <v>4</v>
      </c>
      <c r="E1730">
        <v>5</v>
      </c>
      <c r="F1730">
        <v>34.398322682926832</v>
      </c>
    </row>
    <row r="1731" spans="1:6" x14ac:dyDescent="0.2">
      <c r="A1731" t="s">
        <v>143</v>
      </c>
      <c r="B1731" t="s">
        <v>128</v>
      </c>
      <c r="C1731">
        <v>2002</v>
      </c>
      <c r="D1731">
        <v>4</v>
      </c>
      <c r="E1731">
        <v>6</v>
      </c>
      <c r="F1731">
        <v>42.391317073170732</v>
      </c>
    </row>
    <row r="1732" spans="1:6" x14ac:dyDescent="0.2">
      <c r="A1732" t="s">
        <v>143</v>
      </c>
      <c r="B1732" t="s">
        <v>128</v>
      </c>
      <c r="C1732">
        <v>2002</v>
      </c>
      <c r="D1732">
        <v>4</v>
      </c>
      <c r="E1732">
        <v>7</v>
      </c>
      <c r="F1732">
        <v>51.557509756097566</v>
      </c>
    </row>
    <row r="1733" spans="1:6" x14ac:dyDescent="0.2">
      <c r="A1733" t="s">
        <v>143</v>
      </c>
      <c r="B1733" t="s">
        <v>128</v>
      </c>
      <c r="C1733">
        <v>2002</v>
      </c>
      <c r="D1733">
        <v>4</v>
      </c>
      <c r="E1733">
        <v>8</v>
      </c>
      <c r="F1733">
        <v>43.30091243902438</v>
      </c>
    </row>
    <row r="1734" spans="1:6" x14ac:dyDescent="0.2">
      <c r="A1734" t="s">
        <v>143</v>
      </c>
      <c r="B1734" t="s">
        <v>128</v>
      </c>
      <c r="C1734">
        <v>2002</v>
      </c>
      <c r="D1734">
        <v>4</v>
      </c>
      <c r="E1734">
        <v>9</v>
      </c>
      <c r="F1734">
        <v>45.883642682926833</v>
      </c>
    </row>
    <row r="1735" spans="1:6" x14ac:dyDescent="0.2">
      <c r="A1735" t="s">
        <v>143</v>
      </c>
      <c r="B1735" t="s">
        <v>128</v>
      </c>
      <c r="C1735">
        <v>2002</v>
      </c>
      <c r="D1735">
        <v>4</v>
      </c>
      <c r="E1735">
        <v>10</v>
      </c>
      <c r="F1735">
        <v>44.134897560975602</v>
      </c>
    </row>
    <row r="1736" spans="1:6" x14ac:dyDescent="0.2">
      <c r="A1736" t="s">
        <v>143</v>
      </c>
      <c r="B1736" t="s">
        <v>128</v>
      </c>
      <c r="C1736">
        <v>2002</v>
      </c>
      <c r="D1736">
        <v>4</v>
      </c>
      <c r="E1736">
        <v>11</v>
      </c>
      <c r="F1736">
        <v>51.340595121951225</v>
      </c>
    </row>
    <row r="1737" spans="1:6" x14ac:dyDescent="0.2">
      <c r="A1737" t="s">
        <v>143</v>
      </c>
      <c r="B1737" t="s">
        <v>128</v>
      </c>
      <c r="C1737">
        <v>2002</v>
      </c>
      <c r="D1737">
        <v>4</v>
      </c>
      <c r="E1737">
        <v>12</v>
      </c>
      <c r="F1737">
        <v>50.317377804878042</v>
      </c>
    </row>
    <row r="1738" spans="1:6" x14ac:dyDescent="0.2">
      <c r="A1738" t="s">
        <v>143</v>
      </c>
      <c r="B1738" t="s">
        <v>128</v>
      </c>
      <c r="C1738">
        <v>2002</v>
      </c>
      <c r="D1738">
        <v>4</v>
      </c>
      <c r="E1738">
        <v>13</v>
      </c>
      <c r="F1738">
        <v>33.944454634146346</v>
      </c>
    </row>
    <row r="1739" spans="1:6" x14ac:dyDescent="0.2">
      <c r="A1739" t="s">
        <v>143</v>
      </c>
      <c r="B1739" t="s">
        <v>128</v>
      </c>
      <c r="C1739">
        <v>2002</v>
      </c>
      <c r="D1739">
        <v>4</v>
      </c>
      <c r="E1739">
        <v>14</v>
      </c>
      <c r="F1739">
        <v>51.579820975609756</v>
      </c>
    </row>
    <row r="1740" spans="1:6" x14ac:dyDescent="0.2">
      <c r="A1740" t="s">
        <v>143</v>
      </c>
      <c r="B1740" t="s">
        <v>128</v>
      </c>
      <c r="C1740">
        <v>2003</v>
      </c>
      <c r="D1740">
        <v>1</v>
      </c>
      <c r="E1740">
        <v>1</v>
      </c>
      <c r="F1740">
        <v>29.881097560975618</v>
      </c>
    </row>
    <row r="1741" spans="1:6" x14ac:dyDescent="0.2">
      <c r="A1741" t="s">
        <v>143</v>
      </c>
      <c r="B1741" t="s">
        <v>128</v>
      </c>
      <c r="C1741">
        <v>2003</v>
      </c>
      <c r="D1741">
        <v>1</v>
      </c>
      <c r="E1741">
        <v>2</v>
      </c>
      <c r="F1741">
        <v>32.094512195121958</v>
      </c>
    </row>
    <row r="1742" spans="1:6" x14ac:dyDescent="0.2">
      <c r="A1742" t="s">
        <v>143</v>
      </c>
      <c r="B1742" t="s">
        <v>128</v>
      </c>
      <c r="C1742">
        <v>2003</v>
      </c>
      <c r="D1742">
        <v>1</v>
      </c>
      <c r="E1742">
        <v>3</v>
      </c>
      <c r="F1742">
        <v>53.951981707317081</v>
      </c>
    </row>
    <row r="1743" spans="1:6" x14ac:dyDescent="0.2">
      <c r="A1743" t="s">
        <v>143</v>
      </c>
      <c r="B1743" t="s">
        <v>128</v>
      </c>
      <c r="C1743">
        <v>2003</v>
      </c>
      <c r="D1743">
        <v>1</v>
      </c>
      <c r="E1743">
        <v>4</v>
      </c>
      <c r="F1743">
        <v>50.355182926829272</v>
      </c>
    </row>
    <row r="1744" spans="1:6" x14ac:dyDescent="0.2">
      <c r="A1744" t="s">
        <v>143</v>
      </c>
      <c r="B1744" t="s">
        <v>128</v>
      </c>
      <c r="C1744">
        <v>2003</v>
      </c>
      <c r="D1744">
        <v>1</v>
      </c>
      <c r="E1744">
        <v>5</v>
      </c>
      <c r="F1744">
        <v>71.935975609756099</v>
      </c>
    </row>
    <row r="1745" spans="1:6" x14ac:dyDescent="0.2">
      <c r="A1745" t="s">
        <v>143</v>
      </c>
      <c r="B1745" t="s">
        <v>128</v>
      </c>
      <c r="C1745">
        <v>2003</v>
      </c>
      <c r="D1745">
        <v>1</v>
      </c>
      <c r="E1745">
        <v>6</v>
      </c>
      <c r="F1745">
        <v>80.78963414634147</v>
      </c>
    </row>
    <row r="1746" spans="1:6" x14ac:dyDescent="0.2">
      <c r="A1746" t="s">
        <v>143</v>
      </c>
      <c r="B1746" t="s">
        <v>128</v>
      </c>
      <c r="C1746">
        <v>2003</v>
      </c>
      <c r="D1746">
        <v>1</v>
      </c>
      <c r="E1746">
        <v>7</v>
      </c>
      <c r="F1746">
        <v>88.813262195121965</v>
      </c>
    </row>
    <row r="1747" spans="1:6" x14ac:dyDescent="0.2">
      <c r="A1747" t="s">
        <v>143</v>
      </c>
      <c r="B1747" t="s">
        <v>128</v>
      </c>
      <c r="C1747">
        <v>2003</v>
      </c>
      <c r="D1747">
        <v>1</v>
      </c>
      <c r="E1747">
        <v>8</v>
      </c>
      <c r="F1747">
        <v>70.275914634146346</v>
      </c>
    </row>
    <row r="1748" spans="1:6" x14ac:dyDescent="0.2">
      <c r="A1748" t="s">
        <v>143</v>
      </c>
      <c r="B1748" t="s">
        <v>128</v>
      </c>
      <c r="C1748">
        <v>2003</v>
      </c>
      <c r="D1748">
        <v>1</v>
      </c>
      <c r="E1748">
        <v>9</v>
      </c>
      <c r="F1748">
        <v>73.319359756097569</v>
      </c>
    </row>
    <row r="1749" spans="1:6" x14ac:dyDescent="0.2">
      <c r="A1749" t="s">
        <v>143</v>
      </c>
      <c r="B1749" t="s">
        <v>128</v>
      </c>
      <c r="C1749">
        <v>2003</v>
      </c>
      <c r="D1749">
        <v>1</v>
      </c>
      <c r="E1749">
        <v>10</v>
      </c>
      <c r="F1749">
        <v>83.279725609756113</v>
      </c>
    </row>
    <row r="1750" spans="1:6" x14ac:dyDescent="0.2">
      <c r="A1750" t="s">
        <v>143</v>
      </c>
      <c r="B1750" t="s">
        <v>128</v>
      </c>
      <c r="C1750">
        <v>2003</v>
      </c>
      <c r="D1750">
        <v>1</v>
      </c>
      <c r="E1750">
        <v>11</v>
      </c>
      <c r="F1750">
        <v>73.042682926829272</v>
      </c>
    </row>
    <row r="1751" spans="1:6" x14ac:dyDescent="0.2">
      <c r="A1751" t="s">
        <v>143</v>
      </c>
      <c r="B1751" t="s">
        <v>128</v>
      </c>
      <c r="C1751">
        <v>2003</v>
      </c>
      <c r="D1751">
        <v>1</v>
      </c>
      <c r="E1751">
        <v>12</v>
      </c>
      <c r="F1751">
        <v>97.943597560975618</v>
      </c>
    </row>
    <row r="1752" spans="1:6" x14ac:dyDescent="0.2">
      <c r="A1752" t="s">
        <v>143</v>
      </c>
      <c r="B1752" t="s">
        <v>128</v>
      </c>
      <c r="C1752">
        <v>2003</v>
      </c>
      <c r="D1752">
        <v>1</v>
      </c>
      <c r="E1752">
        <v>13</v>
      </c>
      <c r="F1752">
        <v>71.382621951219519</v>
      </c>
    </row>
    <row r="1753" spans="1:6" x14ac:dyDescent="0.2">
      <c r="A1753" t="s">
        <v>143</v>
      </c>
      <c r="B1753" t="s">
        <v>128</v>
      </c>
      <c r="C1753">
        <v>2003</v>
      </c>
      <c r="D1753">
        <v>1</v>
      </c>
      <c r="E1753">
        <v>14</v>
      </c>
      <c r="F1753">
        <v>76.639481707317088</v>
      </c>
    </row>
    <row r="1754" spans="1:6" x14ac:dyDescent="0.2">
      <c r="A1754" t="s">
        <v>143</v>
      </c>
      <c r="B1754" t="s">
        <v>128</v>
      </c>
      <c r="C1754">
        <v>2003</v>
      </c>
      <c r="D1754">
        <v>2</v>
      </c>
      <c r="E1754">
        <v>1</v>
      </c>
      <c r="F1754">
        <v>22.6875</v>
      </c>
    </row>
    <row r="1755" spans="1:6" x14ac:dyDescent="0.2">
      <c r="A1755" t="s">
        <v>143</v>
      </c>
      <c r="B1755" t="s">
        <v>128</v>
      </c>
      <c r="C1755">
        <v>2003</v>
      </c>
      <c r="D1755">
        <v>2</v>
      </c>
      <c r="E1755">
        <v>2</v>
      </c>
      <c r="F1755">
        <v>39.564786585365859</v>
      </c>
    </row>
    <row r="1756" spans="1:6" x14ac:dyDescent="0.2">
      <c r="A1756" t="s">
        <v>143</v>
      </c>
      <c r="B1756" t="s">
        <v>128</v>
      </c>
      <c r="C1756">
        <v>2003</v>
      </c>
      <c r="D1756">
        <v>2</v>
      </c>
      <c r="E1756">
        <v>3</v>
      </c>
      <c r="F1756">
        <v>44.268292682926834</v>
      </c>
    </row>
    <row r="1757" spans="1:6" x14ac:dyDescent="0.2">
      <c r="A1757" t="s">
        <v>143</v>
      </c>
      <c r="B1757" t="s">
        <v>128</v>
      </c>
      <c r="C1757">
        <v>2003</v>
      </c>
      <c r="D1757">
        <v>2</v>
      </c>
      <c r="E1757">
        <v>4</v>
      </c>
      <c r="F1757">
        <v>73.596036585365866</v>
      </c>
    </row>
    <row r="1758" spans="1:6" x14ac:dyDescent="0.2">
      <c r="A1758" t="s">
        <v>143</v>
      </c>
      <c r="B1758" t="s">
        <v>128</v>
      </c>
      <c r="C1758">
        <v>2003</v>
      </c>
      <c r="D1758">
        <v>2</v>
      </c>
      <c r="E1758">
        <v>5</v>
      </c>
      <c r="F1758">
        <v>69.999237804878064</v>
      </c>
    </row>
    <row r="1759" spans="1:6" x14ac:dyDescent="0.2">
      <c r="A1759" t="s">
        <v>143</v>
      </c>
      <c r="B1759" t="s">
        <v>128</v>
      </c>
      <c r="C1759">
        <v>2003</v>
      </c>
      <c r="D1759">
        <v>2</v>
      </c>
      <c r="E1759">
        <v>6</v>
      </c>
      <c r="F1759">
        <v>98.773628048780509</v>
      </c>
    </row>
    <row r="1760" spans="1:6" x14ac:dyDescent="0.2">
      <c r="A1760" t="s">
        <v>143</v>
      </c>
      <c r="B1760" t="s">
        <v>128</v>
      </c>
      <c r="C1760">
        <v>2003</v>
      </c>
      <c r="D1760">
        <v>2</v>
      </c>
      <c r="E1760">
        <v>7</v>
      </c>
      <c r="F1760">
        <v>84.939786585365866</v>
      </c>
    </row>
    <row r="1761" spans="1:6" x14ac:dyDescent="0.2">
      <c r="A1761" t="s">
        <v>143</v>
      </c>
      <c r="B1761" t="s">
        <v>128</v>
      </c>
      <c r="C1761">
        <v>2003</v>
      </c>
      <c r="D1761">
        <v>2</v>
      </c>
      <c r="E1761">
        <v>8</v>
      </c>
      <c r="F1761">
        <v>74.149390243902445</v>
      </c>
    </row>
    <row r="1762" spans="1:6" x14ac:dyDescent="0.2">
      <c r="A1762" t="s">
        <v>143</v>
      </c>
      <c r="B1762" t="s">
        <v>128</v>
      </c>
      <c r="C1762">
        <v>2003</v>
      </c>
      <c r="D1762">
        <v>2</v>
      </c>
      <c r="E1762">
        <v>9</v>
      </c>
      <c r="F1762">
        <v>90.473323170731732</v>
      </c>
    </row>
    <row r="1763" spans="1:6" x14ac:dyDescent="0.2">
      <c r="A1763" t="s">
        <v>143</v>
      </c>
      <c r="B1763" t="s">
        <v>128</v>
      </c>
      <c r="C1763">
        <v>2003</v>
      </c>
      <c r="D1763">
        <v>2</v>
      </c>
      <c r="E1763">
        <v>10</v>
      </c>
      <c r="F1763">
        <v>97.113567073170742</v>
      </c>
    </row>
    <row r="1764" spans="1:6" x14ac:dyDescent="0.2">
      <c r="A1764" t="s">
        <v>143</v>
      </c>
      <c r="B1764" t="s">
        <v>128</v>
      </c>
      <c r="C1764">
        <v>2003</v>
      </c>
      <c r="D1764">
        <v>2</v>
      </c>
      <c r="E1764">
        <v>11</v>
      </c>
      <c r="F1764">
        <v>87.153201219512212</v>
      </c>
    </row>
    <row r="1765" spans="1:6" x14ac:dyDescent="0.2">
      <c r="A1765" t="s">
        <v>143</v>
      </c>
      <c r="B1765" t="s">
        <v>128</v>
      </c>
      <c r="C1765">
        <v>2003</v>
      </c>
      <c r="D1765">
        <v>2</v>
      </c>
      <c r="E1765">
        <v>12</v>
      </c>
      <c r="F1765">
        <v>97.666920731707307</v>
      </c>
    </row>
    <row r="1766" spans="1:6" x14ac:dyDescent="0.2">
      <c r="A1766" t="s">
        <v>143</v>
      </c>
      <c r="B1766" t="s">
        <v>128</v>
      </c>
      <c r="C1766">
        <v>2003</v>
      </c>
      <c r="D1766">
        <v>2</v>
      </c>
      <c r="E1766">
        <v>13</v>
      </c>
      <c r="F1766">
        <v>77.746189024390247</v>
      </c>
    </row>
    <row r="1767" spans="1:6" x14ac:dyDescent="0.2">
      <c r="A1767" t="s">
        <v>143</v>
      </c>
      <c r="B1767" t="s">
        <v>128</v>
      </c>
      <c r="C1767">
        <v>2003</v>
      </c>
      <c r="D1767">
        <v>2</v>
      </c>
      <c r="E1767">
        <v>14</v>
      </c>
      <c r="F1767">
        <v>95.730182926829286</v>
      </c>
    </row>
    <row r="1768" spans="1:6" x14ac:dyDescent="0.2">
      <c r="A1768" t="s">
        <v>143</v>
      </c>
      <c r="B1768" t="s">
        <v>128</v>
      </c>
      <c r="C1768">
        <v>2003</v>
      </c>
      <c r="D1768">
        <v>3</v>
      </c>
      <c r="E1768">
        <v>1</v>
      </c>
      <c r="F1768">
        <v>32.094512195121958</v>
      </c>
    </row>
    <row r="1769" spans="1:6" x14ac:dyDescent="0.2">
      <c r="A1769" t="s">
        <v>143</v>
      </c>
      <c r="B1769" t="s">
        <v>128</v>
      </c>
      <c r="C1769">
        <v>2003</v>
      </c>
      <c r="D1769">
        <v>3</v>
      </c>
      <c r="E1769">
        <v>2</v>
      </c>
      <c r="F1769">
        <v>38.734756097560982</v>
      </c>
    </row>
    <row r="1770" spans="1:6" x14ac:dyDescent="0.2">
      <c r="A1770" t="s">
        <v>143</v>
      </c>
      <c r="B1770" t="s">
        <v>128</v>
      </c>
      <c r="C1770">
        <v>2003</v>
      </c>
      <c r="D1770">
        <v>3</v>
      </c>
      <c r="E1770">
        <v>3</v>
      </c>
      <c r="F1770">
        <v>63.082317073170742</v>
      </c>
    </row>
    <row r="1771" spans="1:6" x14ac:dyDescent="0.2">
      <c r="A1771" t="s">
        <v>143</v>
      </c>
      <c r="B1771" t="s">
        <v>128</v>
      </c>
      <c r="C1771">
        <v>2003</v>
      </c>
      <c r="D1771">
        <v>3</v>
      </c>
      <c r="E1771">
        <v>4</v>
      </c>
      <c r="F1771">
        <v>74.426067073170742</v>
      </c>
    </row>
    <row r="1772" spans="1:6" x14ac:dyDescent="0.2">
      <c r="A1772" t="s">
        <v>143</v>
      </c>
      <c r="B1772" t="s">
        <v>128</v>
      </c>
      <c r="C1772">
        <v>2003</v>
      </c>
      <c r="D1772">
        <v>3</v>
      </c>
      <c r="E1772">
        <v>5</v>
      </c>
      <c r="F1772">
        <v>73.319359756097569</v>
      </c>
    </row>
    <row r="1773" spans="1:6" x14ac:dyDescent="0.2">
      <c r="A1773" t="s">
        <v>143</v>
      </c>
      <c r="B1773" t="s">
        <v>128</v>
      </c>
      <c r="C1773">
        <v>2003</v>
      </c>
      <c r="D1773">
        <v>3</v>
      </c>
      <c r="E1773">
        <v>6</v>
      </c>
      <c r="F1773">
        <v>91.856707317073202</v>
      </c>
    </row>
    <row r="1774" spans="1:6" x14ac:dyDescent="0.2">
      <c r="A1774" t="s">
        <v>143</v>
      </c>
      <c r="B1774" t="s">
        <v>128</v>
      </c>
      <c r="C1774">
        <v>2003</v>
      </c>
      <c r="D1774">
        <v>3</v>
      </c>
      <c r="E1774">
        <v>7</v>
      </c>
      <c r="F1774">
        <v>85.769817073170742</v>
      </c>
    </row>
    <row r="1775" spans="1:6" x14ac:dyDescent="0.2">
      <c r="A1775" t="s">
        <v>143</v>
      </c>
      <c r="B1775" t="s">
        <v>128</v>
      </c>
      <c r="C1775">
        <v>2003</v>
      </c>
      <c r="D1775">
        <v>3</v>
      </c>
      <c r="E1775">
        <v>8</v>
      </c>
      <c r="F1775">
        <v>91.580030487804891</v>
      </c>
    </row>
    <row r="1776" spans="1:6" x14ac:dyDescent="0.2">
      <c r="A1776" t="s">
        <v>143</v>
      </c>
      <c r="B1776" t="s">
        <v>128</v>
      </c>
      <c r="C1776">
        <v>2003</v>
      </c>
      <c r="D1776">
        <v>3</v>
      </c>
      <c r="E1776">
        <v>9</v>
      </c>
      <c r="F1776">
        <v>72.489329268292693</v>
      </c>
    </row>
    <row r="1777" spans="1:6" x14ac:dyDescent="0.2">
      <c r="A1777" t="s">
        <v>143</v>
      </c>
      <c r="B1777" t="s">
        <v>128</v>
      </c>
      <c r="C1777">
        <v>2003</v>
      </c>
      <c r="D1777">
        <v>3</v>
      </c>
      <c r="E1777">
        <v>10</v>
      </c>
      <c r="F1777">
        <v>96.006859756097583</v>
      </c>
    </row>
    <row r="1778" spans="1:6" x14ac:dyDescent="0.2">
      <c r="A1778" t="s">
        <v>143</v>
      </c>
      <c r="B1778" t="s">
        <v>128</v>
      </c>
      <c r="C1778">
        <v>2003</v>
      </c>
      <c r="D1778">
        <v>3</v>
      </c>
      <c r="E1778">
        <v>11</v>
      </c>
      <c r="F1778">
        <v>86.876524390243915</v>
      </c>
    </row>
    <row r="1779" spans="1:6" x14ac:dyDescent="0.2">
      <c r="A1779" t="s">
        <v>143</v>
      </c>
      <c r="B1779" t="s">
        <v>128</v>
      </c>
      <c r="C1779">
        <v>2003</v>
      </c>
      <c r="D1779">
        <v>3</v>
      </c>
      <c r="E1779">
        <v>12</v>
      </c>
      <c r="F1779">
        <v>78.576219512195138</v>
      </c>
    </row>
    <row r="1780" spans="1:6" x14ac:dyDescent="0.2">
      <c r="A1780" t="s">
        <v>143</v>
      </c>
      <c r="B1780" t="s">
        <v>128</v>
      </c>
      <c r="C1780">
        <v>2003</v>
      </c>
      <c r="D1780">
        <v>3</v>
      </c>
      <c r="E1780">
        <v>13</v>
      </c>
      <c r="F1780">
        <v>71.935975609756099</v>
      </c>
    </row>
    <row r="1781" spans="1:6" x14ac:dyDescent="0.2">
      <c r="A1781" t="s">
        <v>143</v>
      </c>
      <c r="B1781" t="s">
        <v>128</v>
      </c>
      <c r="C1781">
        <v>2003</v>
      </c>
      <c r="D1781">
        <v>3</v>
      </c>
      <c r="E1781">
        <v>14</v>
      </c>
      <c r="F1781">
        <v>88.259908536585371</v>
      </c>
    </row>
    <row r="1782" spans="1:6" x14ac:dyDescent="0.2">
      <c r="A1782" t="s">
        <v>143</v>
      </c>
      <c r="B1782" t="s">
        <v>128</v>
      </c>
      <c r="C1782">
        <v>2003</v>
      </c>
      <c r="D1782">
        <v>4</v>
      </c>
      <c r="E1782">
        <v>1</v>
      </c>
      <c r="F1782">
        <v>36.798018292682933</v>
      </c>
    </row>
    <row r="1783" spans="1:6" x14ac:dyDescent="0.2">
      <c r="A1783" t="s">
        <v>143</v>
      </c>
      <c r="B1783" t="s">
        <v>128</v>
      </c>
      <c r="C1783">
        <v>2003</v>
      </c>
      <c r="D1783">
        <v>4</v>
      </c>
      <c r="E1783">
        <v>2</v>
      </c>
      <c r="F1783">
        <v>48.141768292682926</v>
      </c>
    </row>
    <row r="1784" spans="1:6" x14ac:dyDescent="0.2">
      <c r="A1784" t="s">
        <v>143</v>
      </c>
      <c r="B1784" t="s">
        <v>128</v>
      </c>
      <c r="C1784">
        <v>2003</v>
      </c>
      <c r="D1784">
        <v>4</v>
      </c>
      <c r="E1784">
        <v>3</v>
      </c>
      <c r="F1784">
        <v>57.548780487804883</v>
      </c>
    </row>
    <row r="1785" spans="1:6" x14ac:dyDescent="0.2">
      <c r="A1785" t="s">
        <v>143</v>
      </c>
      <c r="B1785" t="s">
        <v>128</v>
      </c>
      <c r="C1785">
        <v>2003</v>
      </c>
      <c r="D1785">
        <v>4</v>
      </c>
      <c r="E1785">
        <v>4</v>
      </c>
      <c r="F1785">
        <v>72.766006097560989</v>
      </c>
    </row>
    <row r="1786" spans="1:6" x14ac:dyDescent="0.2">
      <c r="A1786" t="s">
        <v>143</v>
      </c>
      <c r="B1786" t="s">
        <v>128</v>
      </c>
      <c r="C1786">
        <v>2003</v>
      </c>
      <c r="D1786">
        <v>4</v>
      </c>
      <c r="E1786">
        <v>5</v>
      </c>
      <c r="F1786">
        <v>87.706554878048792</v>
      </c>
    </row>
    <row r="1787" spans="1:6" x14ac:dyDescent="0.2">
      <c r="A1787" t="s">
        <v>143</v>
      </c>
      <c r="B1787" t="s">
        <v>128</v>
      </c>
      <c r="C1787">
        <v>2003</v>
      </c>
      <c r="D1787">
        <v>4</v>
      </c>
      <c r="E1787">
        <v>6</v>
      </c>
      <c r="F1787">
        <v>85.493140243902445</v>
      </c>
    </row>
    <row r="1788" spans="1:6" x14ac:dyDescent="0.2">
      <c r="A1788" t="s">
        <v>143</v>
      </c>
      <c r="B1788" t="s">
        <v>128</v>
      </c>
      <c r="C1788">
        <v>2003</v>
      </c>
      <c r="D1788">
        <v>4</v>
      </c>
      <c r="E1788">
        <v>7</v>
      </c>
      <c r="F1788">
        <v>93.793445121951237</v>
      </c>
    </row>
    <row r="1789" spans="1:6" x14ac:dyDescent="0.2">
      <c r="A1789" t="s">
        <v>143</v>
      </c>
      <c r="B1789" t="s">
        <v>128</v>
      </c>
      <c r="C1789">
        <v>2003</v>
      </c>
      <c r="D1789">
        <v>4</v>
      </c>
      <c r="E1789">
        <v>8</v>
      </c>
      <c r="F1789">
        <v>81.896341463414643</v>
      </c>
    </row>
    <row r="1790" spans="1:6" x14ac:dyDescent="0.2">
      <c r="A1790" t="s">
        <v>143</v>
      </c>
      <c r="B1790" t="s">
        <v>128</v>
      </c>
      <c r="C1790">
        <v>2003</v>
      </c>
      <c r="D1790">
        <v>4</v>
      </c>
      <c r="E1790">
        <v>9</v>
      </c>
      <c r="F1790">
        <v>93.793445121951237</v>
      </c>
    </row>
    <row r="1791" spans="1:6" x14ac:dyDescent="0.2">
      <c r="A1791" t="s">
        <v>143</v>
      </c>
      <c r="B1791" t="s">
        <v>128</v>
      </c>
      <c r="C1791">
        <v>2003</v>
      </c>
      <c r="D1791">
        <v>4</v>
      </c>
      <c r="E1791">
        <v>10</v>
      </c>
      <c r="F1791">
        <v>89.089939024390276</v>
      </c>
    </row>
    <row r="1792" spans="1:6" x14ac:dyDescent="0.2">
      <c r="A1792" t="s">
        <v>143</v>
      </c>
      <c r="B1792" t="s">
        <v>128</v>
      </c>
      <c r="C1792">
        <v>2003</v>
      </c>
      <c r="D1792">
        <v>4</v>
      </c>
      <c r="E1792">
        <v>11</v>
      </c>
      <c r="F1792">
        <v>89.643292682926841</v>
      </c>
    </row>
    <row r="1793" spans="1:6" x14ac:dyDescent="0.2">
      <c r="A1793" t="s">
        <v>143</v>
      </c>
      <c r="B1793" t="s">
        <v>128</v>
      </c>
      <c r="C1793">
        <v>2003</v>
      </c>
      <c r="D1793">
        <v>4</v>
      </c>
      <c r="E1793">
        <v>12</v>
      </c>
      <c r="F1793">
        <v>100.15701219512198</v>
      </c>
    </row>
    <row r="1794" spans="1:6" x14ac:dyDescent="0.2">
      <c r="A1794" t="s">
        <v>143</v>
      </c>
      <c r="B1794" t="s">
        <v>128</v>
      </c>
      <c r="C1794">
        <v>2003</v>
      </c>
      <c r="D1794">
        <v>4</v>
      </c>
      <c r="E1794">
        <v>13</v>
      </c>
      <c r="F1794">
        <v>68.339176829268297</v>
      </c>
    </row>
    <row r="1795" spans="1:6" x14ac:dyDescent="0.2">
      <c r="A1795" t="s">
        <v>143</v>
      </c>
      <c r="B1795" t="s">
        <v>128</v>
      </c>
      <c r="C1795">
        <v>2003</v>
      </c>
      <c r="D1795">
        <v>4</v>
      </c>
      <c r="E1795">
        <v>14</v>
      </c>
      <c r="F1795">
        <v>96.006859756097583</v>
      </c>
    </row>
    <row r="1796" spans="1:6" x14ac:dyDescent="0.2">
      <c r="A1796" t="s">
        <v>143</v>
      </c>
      <c r="B1796" t="s">
        <v>128</v>
      </c>
      <c r="C1796">
        <v>2004</v>
      </c>
      <c r="D1796">
        <v>1</v>
      </c>
      <c r="E1796">
        <v>1</v>
      </c>
      <c r="F1796">
        <v>28.829725609756103</v>
      </c>
    </row>
    <row r="1797" spans="1:6" x14ac:dyDescent="0.2">
      <c r="A1797" t="s">
        <v>143</v>
      </c>
      <c r="B1797" t="s">
        <v>128</v>
      </c>
      <c r="C1797">
        <v>2004</v>
      </c>
      <c r="D1797">
        <v>1</v>
      </c>
      <c r="E1797">
        <v>2</v>
      </c>
      <c r="F1797">
        <v>15.862804878048783</v>
      </c>
    </row>
    <row r="1798" spans="1:6" x14ac:dyDescent="0.2">
      <c r="A1798" t="s">
        <v>143</v>
      </c>
      <c r="B1798" t="s">
        <v>128</v>
      </c>
      <c r="C1798">
        <v>2004</v>
      </c>
      <c r="D1798">
        <v>1</v>
      </c>
      <c r="E1798">
        <v>3</v>
      </c>
      <c r="F1798">
        <v>25.8969512195122</v>
      </c>
    </row>
    <row r="1799" spans="1:6" x14ac:dyDescent="0.2">
      <c r="A1799" t="s">
        <v>143</v>
      </c>
      <c r="B1799" t="s">
        <v>128</v>
      </c>
      <c r="C1799">
        <v>2004</v>
      </c>
      <c r="D1799">
        <v>1</v>
      </c>
      <c r="E1799">
        <v>4</v>
      </c>
      <c r="F1799">
        <v>26.19207317073171</v>
      </c>
    </row>
    <row r="1800" spans="1:6" x14ac:dyDescent="0.2">
      <c r="A1800" t="s">
        <v>143</v>
      </c>
      <c r="B1800" t="s">
        <v>128</v>
      </c>
      <c r="C1800">
        <v>2004</v>
      </c>
      <c r="D1800">
        <v>1</v>
      </c>
      <c r="E1800">
        <v>5</v>
      </c>
      <c r="F1800">
        <v>45.780792682926837</v>
      </c>
    </row>
    <row r="1801" spans="1:6" x14ac:dyDescent="0.2">
      <c r="A1801" t="s">
        <v>143</v>
      </c>
      <c r="B1801" t="s">
        <v>128</v>
      </c>
      <c r="C1801">
        <v>2004</v>
      </c>
      <c r="D1801">
        <v>1</v>
      </c>
      <c r="E1801">
        <v>6</v>
      </c>
      <c r="F1801">
        <v>46.850609756097569</v>
      </c>
    </row>
    <row r="1802" spans="1:6" x14ac:dyDescent="0.2">
      <c r="A1802" t="s">
        <v>143</v>
      </c>
      <c r="B1802" t="s">
        <v>128</v>
      </c>
      <c r="C1802">
        <v>2004</v>
      </c>
      <c r="D1802">
        <v>1</v>
      </c>
      <c r="E1802">
        <v>7</v>
      </c>
      <c r="F1802">
        <v>64.816158536585377</v>
      </c>
    </row>
    <row r="1803" spans="1:6" x14ac:dyDescent="0.2">
      <c r="A1803" t="s">
        <v>143</v>
      </c>
      <c r="B1803" t="s">
        <v>128</v>
      </c>
      <c r="C1803">
        <v>2004</v>
      </c>
      <c r="D1803">
        <v>1</v>
      </c>
      <c r="E1803">
        <v>8</v>
      </c>
      <c r="F1803">
        <v>60.647560975609764</v>
      </c>
    </row>
    <row r="1804" spans="1:6" x14ac:dyDescent="0.2">
      <c r="A1804" t="s">
        <v>143</v>
      </c>
      <c r="B1804" t="s">
        <v>128</v>
      </c>
      <c r="C1804">
        <v>2004</v>
      </c>
      <c r="D1804">
        <v>1</v>
      </c>
      <c r="E1804">
        <v>9</v>
      </c>
      <c r="F1804">
        <v>53.656859756097568</v>
      </c>
    </row>
    <row r="1805" spans="1:6" x14ac:dyDescent="0.2">
      <c r="A1805" t="s">
        <v>143</v>
      </c>
      <c r="B1805" t="s">
        <v>128</v>
      </c>
      <c r="C1805">
        <v>2004</v>
      </c>
      <c r="D1805">
        <v>1</v>
      </c>
      <c r="E1805">
        <v>10</v>
      </c>
      <c r="F1805">
        <v>51.757012195121952</v>
      </c>
    </row>
    <row r="1806" spans="1:6" x14ac:dyDescent="0.2">
      <c r="A1806" t="s">
        <v>143</v>
      </c>
      <c r="B1806" t="s">
        <v>128</v>
      </c>
      <c r="C1806">
        <v>2004</v>
      </c>
      <c r="D1806">
        <v>1</v>
      </c>
      <c r="E1806">
        <v>11</v>
      </c>
      <c r="F1806">
        <v>52.845274390243908</v>
      </c>
    </row>
    <row r="1807" spans="1:6" x14ac:dyDescent="0.2">
      <c r="A1807" t="s">
        <v>143</v>
      </c>
      <c r="B1807" t="s">
        <v>128</v>
      </c>
      <c r="C1807">
        <v>2004</v>
      </c>
      <c r="D1807">
        <v>1</v>
      </c>
      <c r="E1807">
        <v>12</v>
      </c>
      <c r="F1807">
        <v>58.268140243902444</v>
      </c>
    </row>
    <row r="1808" spans="1:6" x14ac:dyDescent="0.2">
      <c r="A1808" t="s">
        <v>143</v>
      </c>
      <c r="B1808" t="s">
        <v>128</v>
      </c>
      <c r="C1808">
        <v>2004</v>
      </c>
      <c r="D1808">
        <v>1</v>
      </c>
      <c r="E1808">
        <v>13</v>
      </c>
      <c r="F1808">
        <v>53.361737804878061</v>
      </c>
    </row>
    <row r="1809" spans="1:6" x14ac:dyDescent="0.2">
      <c r="A1809" t="s">
        <v>143</v>
      </c>
      <c r="B1809" t="s">
        <v>128</v>
      </c>
      <c r="C1809">
        <v>2004</v>
      </c>
      <c r="D1809">
        <v>1</v>
      </c>
      <c r="E1809">
        <v>14</v>
      </c>
      <c r="F1809">
        <v>56.29451219512196</v>
      </c>
    </row>
    <row r="1810" spans="1:6" x14ac:dyDescent="0.2">
      <c r="A1810" t="s">
        <v>143</v>
      </c>
      <c r="B1810" t="s">
        <v>128</v>
      </c>
      <c r="C1810">
        <v>2004</v>
      </c>
      <c r="D1810">
        <v>2</v>
      </c>
      <c r="E1810">
        <v>1</v>
      </c>
      <c r="F1810">
        <v>19.072256097560977</v>
      </c>
    </row>
    <row r="1811" spans="1:6" x14ac:dyDescent="0.2">
      <c r="A1811" t="s">
        <v>143</v>
      </c>
      <c r="B1811" t="s">
        <v>128</v>
      </c>
      <c r="C1811">
        <v>2004</v>
      </c>
      <c r="D1811">
        <v>2</v>
      </c>
      <c r="E1811">
        <v>2</v>
      </c>
      <c r="F1811">
        <v>20.086737804878052</v>
      </c>
    </row>
    <row r="1812" spans="1:6" x14ac:dyDescent="0.2">
      <c r="A1812" t="s">
        <v>143</v>
      </c>
      <c r="B1812" t="s">
        <v>128</v>
      </c>
      <c r="C1812">
        <v>2004</v>
      </c>
      <c r="D1812">
        <v>2</v>
      </c>
      <c r="E1812">
        <v>3</v>
      </c>
      <c r="F1812">
        <v>23.720426829268295</v>
      </c>
    </row>
    <row r="1813" spans="1:6" x14ac:dyDescent="0.2">
      <c r="A1813" t="s">
        <v>143</v>
      </c>
      <c r="B1813" t="s">
        <v>128</v>
      </c>
      <c r="C1813">
        <v>2004</v>
      </c>
      <c r="D1813">
        <v>2</v>
      </c>
      <c r="E1813">
        <v>4</v>
      </c>
      <c r="F1813">
        <v>39.122103658536595</v>
      </c>
    </row>
    <row r="1814" spans="1:6" x14ac:dyDescent="0.2">
      <c r="A1814" t="s">
        <v>143</v>
      </c>
      <c r="B1814" t="s">
        <v>128</v>
      </c>
      <c r="C1814">
        <v>2004</v>
      </c>
      <c r="D1814">
        <v>2</v>
      </c>
      <c r="E1814">
        <v>5</v>
      </c>
      <c r="F1814">
        <v>50.558079268292694</v>
      </c>
    </row>
    <row r="1815" spans="1:6" x14ac:dyDescent="0.2">
      <c r="A1815" t="s">
        <v>143</v>
      </c>
      <c r="B1815" t="s">
        <v>128</v>
      </c>
      <c r="C1815">
        <v>2004</v>
      </c>
      <c r="D1815">
        <v>2</v>
      </c>
      <c r="E1815">
        <v>6</v>
      </c>
      <c r="F1815">
        <v>63.543445121951237</v>
      </c>
    </row>
    <row r="1816" spans="1:6" x14ac:dyDescent="0.2">
      <c r="A1816" t="s">
        <v>143</v>
      </c>
      <c r="B1816" t="s">
        <v>128</v>
      </c>
      <c r="C1816">
        <v>2004</v>
      </c>
      <c r="D1816">
        <v>2</v>
      </c>
      <c r="E1816">
        <v>7</v>
      </c>
      <c r="F1816">
        <v>59.264176829268301</v>
      </c>
    </row>
    <row r="1817" spans="1:6" x14ac:dyDescent="0.2">
      <c r="A1817" t="s">
        <v>143</v>
      </c>
      <c r="B1817" t="s">
        <v>128</v>
      </c>
      <c r="C1817">
        <v>2004</v>
      </c>
      <c r="D1817">
        <v>2</v>
      </c>
      <c r="E1817">
        <v>8</v>
      </c>
      <c r="F1817">
        <v>61.625152439024397</v>
      </c>
    </row>
    <row r="1818" spans="1:6" x14ac:dyDescent="0.2">
      <c r="A1818" t="s">
        <v>143</v>
      </c>
      <c r="B1818" t="s">
        <v>128</v>
      </c>
      <c r="C1818">
        <v>2004</v>
      </c>
      <c r="D1818">
        <v>2</v>
      </c>
      <c r="E1818">
        <v>9</v>
      </c>
      <c r="F1818">
        <v>62.233841463414649</v>
      </c>
    </row>
    <row r="1819" spans="1:6" x14ac:dyDescent="0.2">
      <c r="A1819" t="s">
        <v>143</v>
      </c>
      <c r="B1819" t="s">
        <v>128</v>
      </c>
      <c r="C1819">
        <v>2004</v>
      </c>
      <c r="D1819">
        <v>2</v>
      </c>
      <c r="E1819">
        <v>10</v>
      </c>
      <c r="F1819">
        <v>56.995426829268304</v>
      </c>
    </row>
    <row r="1820" spans="1:6" x14ac:dyDescent="0.2">
      <c r="A1820" t="s">
        <v>143</v>
      </c>
      <c r="B1820" t="s">
        <v>128</v>
      </c>
      <c r="C1820">
        <v>2004</v>
      </c>
      <c r="D1820">
        <v>2</v>
      </c>
      <c r="E1820">
        <v>11</v>
      </c>
      <c r="F1820">
        <v>65.775304878048786</v>
      </c>
    </row>
    <row r="1821" spans="1:6" x14ac:dyDescent="0.2">
      <c r="A1821" t="s">
        <v>143</v>
      </c>
      <c r="B1821" t="s">
        <v>128</v>
      </c>
      <c r="C1821">
        <v>2004</v>
      </c>
      <c r="D1821">
        <v>2</v>
      </c>
      <c r="E1821">
        <v>12</v>
      </c>
      <c r="F1821">
        <v>69.685670731707333</v>
      </c>
    </row>
    <row r="1822" spans="1:6" x14ac:dyDescent="0.2">
      <c r="A1822" t="s">
        <v>143</v>
      </c>
      <c r="B1822" t="s">
        <v>128</v>
      </c>
      <c r="C1822">
        <v>2004</v>
      </c>
      <c r="D1822">
        <v>2</v>
      </c>
      <c r="E1822">
        <v>13</v>
      </c>
      <c r="F1822">
        <v>54.837347560975623</v>
      </c>
    </row>
    <row r="1823" spans="1:6" x14ac:dyDescent="0.2">
      <c r="A1823" t="s">
        <v>143</v>
      </c>
      <c r="B1823" t="s">
        <v>128</v>
      </c>
      <c r="C1823">
        <v>2004</v>
      </c>
      <c r="D1823">
        <v>2</v>
      </c>
      <c r="E1823">
        <v>14</v>
      </c>
      <c r="F1823">
        <v>63.045426829268301</v>
      </c>
    </row>
    <row r="1824" spans="1:6" x14ac:dyDescent="0.2">
      <c r="A1824" t="s">
        <v>143</v>
      </c>
      <c r="B1824" t="s">
        <v>128</v>
      </c>
      <c r="C1824">
        <v>2004</v>
      </c>
      <c r="D1824">
        <v>3</v>
      </c>
      <c r="E1824">
        <v>1</v>
      </c>
      <c r="F1824">
        <v>23.572865853658538</v>
      </c>
    </row>
    <row r="1825" spans="1:6" x14ac:dyDescent="0.2">
      <c r="A1825" t="s">
        <v>143</v>
      </c>
      <c r="B1825" t="s">
        <v>128</v>
      </c>
      <c r="C1825">
        <v>2004</v>
      </c>
      <c r="D1825">
        <v>3</v>
      </c>
      <c r="E1825">
        <v>2</v>
      </c>
      <c r="F1825">
        <v>20.289634146341466</v>
      </c>
    </row>
    <row r="1826" spans="1:6" x14ac:dyDescent="0.2">
      <c r="A1826" t="s">
        <v>143</v>
      </c>
      <c r="B1826" t="s">
        <v>128</v>
      </c>
      <c r="C1826">
        <v>2004</v>
      </c>
      <c r="D1826">
        <v>3</v>
      </c>
      <c r="E1826">
        <v>3</v>
      </c>
      <c r="F1826">
        <v>34.953506097560982</v>
      </c>
    </row>
    <row r="1827" spans="1:6" x14ac:dyDescent="0.2">
      <c r="A1827" t="s">
        <v>143</v>
      </c>
      <c r="B1827" t="s">
        <v>128</v>
      </c>
      <c r="C1827">
        <v>2004</v>
      </c>
      <c r="D1827">
        <v>3</v>
      </c>
      <c r="E1827">
        <v>4</v>
      </c>
      <c r="F1827">
        <v>41.888871951219521</v>
      </c>
    </row>
    <row r="1828" spans="1:6" x14ac:dyDescent="0.2">
      <c r="A1828" t="s">
        <v>143</v>
      </c>
      <c r="B1828" t="s">
        <v>128</v>
      </c>
      <c r="C1828">
        <v>2004</v>
      </c>
      <c r="D1828">
        <v>3</v>
      </c>
      <c r="E1828">
        <v>5</v>
      </c>
      <c r="F1828">
        <v>58.139024390243911</v>
      </c>
    </row>
    <row r="1829" spans="1:6" x14ac:dyDescent="0.2">
      <c r="A1829" t="s">
        <v>143</v>
      </c>
      <c r="B1829" t="s">
        <v>128</v>
      </c>
      <c r="C1829">
        <v>2004</v>
      </c>
      <c r="D1829">
        <v>3</v>
      </c>
      <c r="E1829">
        <v>6</v>
      </c>
      <c r="F1829">
        <v>63.266768292682926</v>
      </c>
    </row>
    <row r="1830" spans="1:6" x14ac:dyDescent="0.2">
      <c r="A1830" t="s">
        <v>143</v>
      </c>
      <c r="B1830" t="s">
        <v>128</v>
      </c>
      <c r="C1830">
        <v>2004</v>
      </c>
      <c r="D1830">
        <v>3</v>
      </c>
      <c r="E1830">
        <v>7</v>
      </c>
      <c r="F1830">
        <v>61.3484756097561</v>
      </c>
    </row>
    <row r="1831" spans="1:6" x14ac:dyDescent="0.2">
      <c r="A1831" t="s">
        <v>143</v>
      </c>
      <c r="B1831" t="s">
        <v>128</v>
      </c>
      <c r="C1831">
        <v>2004</v>
      </c>
      <c r="D1831">
        <v>3</v>
      </c>
      <c r="E1831">
        <v>8</v>
      </c>
      <c r="F1831">
        <v>59.78064024390244</v>
      </c>
    </row>
    <row r="1832" spans="1:6" x14ac:dyDescent="0.2">
      <c r="A1832" t="s">
        <v>143</v>
      </c>
      <c r="B1832" t="s">
        <v>128</v>
      </c>
      <c r="C1832">
        <v>2004</v>
      </c>
      <c r="D1832">
        <v>3</v>
      </c>
      <c r="E1832">
        <v>9</v>
      </c>
      <c r="F1832">
        <v>56.11006097560977</v>
      </c>
    </row>
    <row r="1833" spans="1:6" x14ac:dyDescent="0.2">
      <c r="A1833" t="s">
        <v>143</v>
      </c>
      <c r="B1833" t="s">
        <v>128</v>
      </c>
      <c r="C1833">
        <v>2004</v>
      </c>
      <c r="D1833">
        <v>3</v>
      </c>
      <c r="E1833">
        <v>10</v>
      </c>
      <c r="F1833">
        <v>58.175914634146345</v>
      </c>
    </row>
    <row r="1834" spans="1:6" x14ac:dyDescent="0.2">
      <c r="A1834" t="s">
        <v>143</v>
      </c>
      <c r="B1834" t="s">
        <v>128</v>
      </c>
      <c r="C1834">
        <v>2004</v>
      </c>
      <c r="D1834">
        <v>3</v>
      </c>
      <c r="E1834">
        <v>11</v>
      </c>
      <c r="F1834">
        <v>71.382621951219534</v>
      </c>
    </row>
    <row r="1835" spans="1:6" x14ac:dyDescent="0.2">
      <c r="A1835" t="s">
        <v>143</v>
      </c>
      <c r="B1835" t="s">
        <v>128</v>
      </c>
      <c r="C1835">
        <v>2004</v>
      </c>
      <c r="D1835">
        <v>3</v>
      </c>
      <c r="E1835">
        <v>12</v>
      </c>
      <c r="F1835">
        <v>62.658079268292688</v>
      </c>
    </row>
    <row r="1836" spans="1:6" x14ac:dyDescent="0.2">
      <c r="A1836" t="s">
        <v>143</v>
      </c>
      <c r="B1836" t="s">
        <v>128</v>
      </c>
      <c r="C1836">
        <v>2004</v>
      </c>
      <c r="D1836">
        <v>3</v>
      </c>
      <c r="E1836">
        <v>13</v>
      </c>
      <c r="F1836">
        <v>47.367073170731715</v>
      </c>
    </row>
    <row r="1837" spans="1:6" x14ac:dyDescent="0.2">
      <c r="A1837" t="s">
        <v>143</v>
      </c>
      <c r="B1837" t="s">
        <v>128</v>
      </c>
      <c r="C1837">
        <v>2004</v>
      </c>
      <c r="D1837">
        <v>3</v>
      </c>
      <c r="E1837">
        <v>14</v>
      </c>
      <c r="F1837">
        <v>65.609298780487819</v>
      </c>
    </row>
    <row r="1838" spans="1:6" x14ac:dyDescent="0.2">
      <c r="A1838" t="s">
        <v>143</v>
      </c>
      <c r="B1838" t="s">
        <v>128</v>
      </c>
      <c r="C1838">
        <v>2004</v>
      </c>
      <c r="D1838">
        <v>4</v>
      </c>
      <c r="E1838">
        <v>1</v>
      </c>
      <c r="F1838">
        <v>30.342225609756103</v>
      </c>
    </row>
    <row r="1839" spans="1:6" x14ac:dyDescent="0.2">
      <c r="A1839" t="s">
        <v>143</v>
      </c>
      <c r="B1839" t="s">
        <v>128</v>
      </c>
      <c r="C1839">
        <v>2004</v>
      </c>
      <c r="D1839">
        <v>4</v>
      </c>
      <c r="E1839">
        <v>2</v>
      </c>
      <c r="F1839">
        <v>23.92332317073171</v>
      </c>
    </row>
    <row r="1840" spans="1:6" x14ac:dyDescent="0.2">
      <c r="A1840" t="s">
        <v>143</v>
      </c>
      <c r="B1840" t="s">
        <v>128</v>
      </c>
      <c r="C1840">
        <v>2004</v>
      </c>
      <c r="D1840">
        <v>4</v>
      </c>
      <c r="E1840">
        <v>3</v>
      </c>
      <c r="F1840">
        <v>30.877134146341465</v>
      </c>
    </row>
    <row r="1841" spans="1:6" x14ac:dyDescent="0.2">
      <c r="A1841" t="s">
        <v>143</v>
      </c>
      <c r="B1841" t="s">
        <v>128</v>
      </c>
      <c r="C1841">
        <v>2004</v>
      </c>
      <c r="D1841">
        <v>4</v>
      </c>
      <c r="E1841">
        <v>4</v>
      </c>
      <c r="F1841">
        <v>37.166920731707329</v>
      </c>
    </row>
    <row r="1842" spans="1:6" x14ac:dyDescent="0.2">
      <c r="A1842" t="s">
        <v>143</v>
      </c>
      <c r="B1842" t="s">
        <v>128</v>
      </c>
      <c r="C1842">
        <v>2004</v>
      </c>
      <c r="D1842">
        <v>4</v>
      </c>
      <c r="E1842">
        <v>5</v>
      </c>
      <c r="F1842">
        <v>60.592225609756106</v>
      </c>
    </row>
    <row r="1843" spans="1:6" x14ac:dyDescent="0.2">
      <c r="A1843" t="s">
        <v>143</v>
      </c>
      <c r="B1843" t="s">
        <v>128</v>
      </c>
      <c r="C1843">
        <v>2004</v>
      </c>
      <c r="D1843">
        <v>4</v>
      </c>
      <c r="E1843">
        <v>6</v>
      </c>
      <c r="F1843">
        <v>51.240548780487813</v>
      </c>
    </row>
    <row r="1844" spans="1:6" x14ac:dyDescent="0.2">
      <c r="A1844" t="s">
        <v>143</v>
      </c>
      <c r="B1844" t="s">
        <v>128</v>
      </c>
      <c r="C1844">
        <v>2004</v>
      </c>
      <c r="D1844">
        <v>4</v>
      </c>
      <c r="E1844">
        <v>7</v>
      </c>
      <c r="F1844">
        <v>57.751676829268298</v>
      </c>
    </row>
    <row r="1845" spans="1:6" x14ac:dyDescent="0.2">
      <c r="A1845" t="s">
        <v>143</v>
      </c>
      <c r="B1845" t="s">
        <v>128</v>
      </c>
      <c r="C1845">
        <v>2004</v>
      </c>
      <c r="D1845">
        <v>4</v>
      </c>
      <c r="E1845">
        <v>8</v>
      </c>
      <c r="F1845">
        <v>61.293140243902442</v>
      </c>
    </row>
    <row r="1846" spans="1:6" x14ac:dyDescent="0.2">
      <c r="A1846" t="s">
        <v>143</v>
      </c>
      <c r="B1846" t="s">
        <v>128</v>
      </c>
      <c r="C1846">
        <v>2004</v>
      </c>
      <c r="D1846">
        <v>4</v>
      </c>
      <c r="E1846">
        <v>9</v>
      </c>
      <c r="F1846">
        <v>58.969054878048787</v>
      </c>
    </row>
    <row r="1847" spans="1:6" x14ac:dyDescent="0.2">
      <c r="A1847" t="s">
        <v>143</v>
      </c>
      <c r="B1847" t="s">
        <v>128</v>
      </c>
      <c r="C1847">
        <v>2004</v>
      </c>
      <c r="D1847">
        <v>4</v>
      </c>
      <c r="E1847">
        <v>10</v>
      </c>
      <c r="F1847">
        <v>63.082317073170749</v>
      </c>
    </row>
    <row r="1848" spans="1:6" x14ac:dyDescent="0.2">
      <c r="A1848" t="s">
        <v>143</v>
      </c>
      <c r="B1848" t="s">
        <v>128</v>
      </c>
      <c r="C1848">
        <v>2004</v>
      </c>
      <c r="D1848">
        <v>4</v>
      </c>
      <c r="E1848">
        <v>11</v>
      </c>
      <c r="F1848">
        <v>63.746341463414645</v>
      </c>
    </row>
    <row r="1849" spans="1:6" x14ac:dyDescent="0.2">
      <c r="A1849" t="s">
        <v>143</v>
      </c>
      <c r="B1849" t="s">
        <v>128</v>
      </c>
      <c r="C1849">
        <v>2004</v>
      </c>
      <c r="D1849">
        <v>4</v>
      </c>
      <c r="E1849">
        <v>12</v>
      </c>
      <c r="F1849">
        <v>64.078353658536599</v>
      </c>
    </row>
    <row r="1850" spans="1:6" x14ac:dyDescent="0.2">
      <c r="A1850" t="s">
        <v>143</v>
      </c>
      <c r="B1850" t="s">
        <v>128</v>
      </c>
      <c r="C1850">
        <v>2004</v>
      </c>
      <c r="D1850">
        <v>4</v>
      </c>
      <c r="E1850">
        <v>13</v>
      </c>
      <c r="F1850">
        <v>51.996798780487822</v>
      </c>
    </row>
    <row r="1851" spans="1:6" x14ac:dyDescent="0.2">
      <c r="A1851" t="s">
        <v>143</v>
      </c>
      <c r="B1851" t="s">
        <v>128</v>
      </c>
      <c r="C1851">
        <v>2004</v>
      </c>
      <c r="D1851">
        <v>4</v>
      </c>
      <c r="E1851">
        <v>14</v>
      </c>
      <c r="F1851">
        <v>58.323475609756102</v>
      </c>
    </row>
    <row r="1852" spans="1:6" x14ac:dyDescent="0.2">
      <c r="A1852" t="s">
        <v>143</v>
      </c>
      <c r="B1852" t="s">
        <v>27</v>
      </c>
      <c r="C1852">
        <v>2005</v>
      </c>
      <c r="D1852">
        <v>1</v>
      </c>
      <c r="E1852">
        <v>1</v>
      </c>
      <c r="F1852">
        <v>25.244089838472824</v>
      </c>
    </row>
    <row r="1853" spans="1:6" x14ac:dyDescent="0.2">
      <c r="A1853" t="s">
        <v>143</v>
      </c>
      <c r="B1853" t="s">
        <v>27</v>
      </c>
      <c r="C1853">
        <v>2005</v>
      </c>
      <c r="D1853">
        <v>1</v>
      </c>
      <c r="E1853">
        <v>2</v>
      </c>
      <c r="F1853">
        <v>21.668994553528229</v>
      </c>
    </row>
    <row r="1854" spans="1:6" x14ac:dyDescent="0.2">
      <c r="A1854" t="s">
        <v>143</v>
      </c>
      <c r="B1854" t="s">
        <v>27</v>
      </c>
      <c r="C1854">
        <v>2005</v>
      </c>
      <c r="D1854">
        <v>1</v>
      </c>
      <c r="E1854">
        <v>3</v>
      </c>
      <c r="F1854">
        <v>26.541831975454574</v>
      </c>
    </row>
    <row r="1855" spans="1:6" x14ac:dyDescent="0.2">
      <c r="A1855" t="s">
        <v>143</v>
      </c>
      <c r="B1855" t="s">
        <v>27</v>
      </c>
      <c r="C1855">
        <v>2005</v>
      </c>
      <c r="D1855">
        <v>1</v>
      </c>
      <c r="E1855">
        <v>4</v>
      </c>
      <c r="F1855">
        <v>31.254480918895819</v>
      </c>
    </row>
    <row r="1856" spans="1:6" x14ac:dyDescent="0.2">
      <c r="A1856" t="s">
        <v>143</v>
      </c>
      <c r="B1856" t="s">
        <v>27</v>
      </c>
      <c r="C1856">
        <v>2005</v>
      </c>
      <c r="D1856">
        <v>1</v>
      </c>
      <c r="E1856">
        <v>5</v>
      </c>
      <c r="F1856">
        <v>34.436756942308229</v>
      </c>
    </row>
    <row r="1857" spans="1:6" x14ac:dyDescent="0.2">
      <c r="A1857" t="s">
        <v>143</v>
      </c>
      <c r="B1857" t="s">
        <v>27</v>
      </c>
      <c r="C1857">
        <v>2005</v>
      </c>
      <c r="D1857">
        <v>1</v>
      </c>
      <c r="E1857">
        <v>6</v>
      </c>
      <c r="F1857">
        <v>32.529864759885712</v>
      </c>
    </row>
    <row r="1858" spans="1:6" x14ac:dyDescent="0.2">
      <c r="A1858" t="s">
        <v>143</v>
      </c>
      <c r="B1858" t="s">
        <v>27</v>
      </c>
      <c r="C1858">
        <v>2005</v>
      </c>
      <c r="D1858">
        <v>1</v>
      </c>
      <c r="E1858">
        <v>7</v>
      </c>
      <c r="F1858">
        <v>51.339962865693913</v>
      </c>
    </row>
    <row r="1859" spans="1:6" x14ac:dyDescent="0.2">
      <c r="A1859" t="s">
        <v>143</v>
      </c>
      <c r="B1859" t="s">
        <v>27</v>
      </c>
      <c r="C1859">
        <v>2005</v>
      </c>
      <c r="D1859">
        <v>1</v>
      </c>
      <c r="E1859">
        <v>8</v>
      </c>
      <c r="F1859">
        <v>49.080309525701217</v>
      </c>
    </row>
    <row r="1860" spans="1:6" x14ac:dyDescent="0.2">
      <c r="A1860" t="s">
        <v>143</v>
      </c>
      <c r="B1860" t="s">
        <v>27</v>
      </c>
      <c r="C1860">
        <v>2005</v>
      </c>
      <c r="D1860">
        <v>1</v>
      </c>
      <c r="E1860">
        <v>9</v>
      </c>
      <c r="F1860">
        <v>37.046587355015241</v>
      </c>
    </row>
    <row r="1861" spans="1:6" x14ac:dyDescent="0.2">
      <c r="A1861" t="s">
        <v>143</v>
      </c>
      <c r="B1861" t="s">
        <v>27</v>
      </c>
      <c r="C1861">
        <v>2005</v>
      </c>
      <c r="D1861">
        <v>1</v>
      </c>
      <c r="E1861">
        <v>10</v>
      </c>
      <c r="F1861">
        <v>36.978264415426828</v>
      </c>
    </row>
    <row r="1862" spans="1:6" x14ac:dyDescent="0.2">
      <c r="A1862" t="s">
        <v>143</v>
      </c>
      <c r="B1862" t="s">
        <v>27</v>
      </c>
      <c r="C1862">
        <v>2005</v>
      </c>
      <c r="D1862">
        <v>1</v>
      </c>
      <c r="E1862">
        <v>11</v>
      </c>
      <c r="F1862">
        <v>25.061124245152438</v>
      </c>
    </row>
    <row r="1863" spans="1:6" x14ac:dyDescent="0.2">
      <c r="A1863" t="s">
        <v>143</v>
      </c>
      <c r="B1863" t="s">
        <v>27</v>
      </c>
      <c r="C1863">
        <v>2005</v>
      </c>
      <c r="D1863">
        <v>1</v>
      </c>
      <c r="E1863">
        <v>12</v>
      </c>
      <c r="F1863">
        <v>37.296764365320122</v>
      </c>
    </row>
    <row r="1864" spans="1:6" x14ac:dyDescent="0.2">
      <c r="A1864" t="s">
        <v>143</v>
      </c>
      <c r="B1864" t="s">
        <v>27</v>
      </c>
      <c r="C1864">
        <v>2005</v>
      </c>
      <c r="D1864">
        <v>1</v>
      </c>
      <c r="E1864">
        <v>13</v>
      </c>
      <c r="F1864">
        <v>22.749951160045732</v>
      </c>
    </row>
    <row r="1865" spans="1:6" x14ac:dyDescent="0.2">
      <c r="A1865" t="s">
        <v>143</v>
      </c>
      <c r="B1865" t="s">
        <v>27</v>
      </c>
      <c r="C1865">
        <v>2005</v>
      </c>
      <c r="D1865">
        <v>1</v>
      </c>
      <c r="E1865">
        <v>14</v>
      </c>
      <c r="F1865">
        <v>36.178866702637194</v>
      </c>
    </row>
    <row r="1866" spans="1:6" x14ac:dyDescent="0.2">
      <c r="A1866" t="s">
        <v>143</v>
      </c>
      <c r="B1866" t="s">
        <v>27</v>
      </c>
      <c r="C1866">
        <v>2005</v>
      </c>
      <c r="D1866">
        <v>2</v>
      </c>
      <c r="E1866">
        <v>1</v>
      </c>
      <c r="F1866">
        <v>18.660620253344305</v>
      </c>
    </row>
    <row r="1867" spans="1:6" x14ac:dyDescent="0.2">
      <c r="A1867" t="s">
        <v>143</v>
      </c>
      <c r="B1867" t="s">
        <v>27</v>
      </c>
      <c r="C1867">
        <v>2005</v>
      </c>
      <c r="D1867">
        <v>2</v>
      </c>
      <c r="E1867">
        <v>2</v>
      </c>
      <c r="F1867">
        <v>25.498099406982526</v>
      </c>
    </row>
    <row r="1868" spans="1:6" x14ac:dyDescent="0.2">
      <c r="A1868" t="s">
        <v>143</v>
      </c>
      <c r="B1868" t="s">
        <v>27</v>
      </c>
      <c r="C1868">
        <v>2005</v>
      </c>
      <c r="D1868">
        <v>2</v>
      </c>
      <c r="E1868">
        <v>3</v>
      </c>
      <c r="F1868">
        <v>28.970300956554876</v>
      </c>
    </row>
    <row r="1869" spans="1:6" x14ac:dyDescent="0.2">
      <c r="A1869" t="s">
        <v>143</v>
      </c>
      <c r="B1869" t="s">
        <v>27</v>
      </c>
      <c r="C1869">
        <v>2005</v>
      </c>
      <c r="D1869">
        <v>2</v>
      </c>
      <c r="E1869">
        <v>4</v>
      </c>
      <c r="F1869">
        <v>35.908869266507004</v>
      </c>
    </row>
    <row r="1870" spans="1:6" x14ac:dyDescent="0.2">
      <c r="A1870" t="s">
        <v>143</v>
      </c>
      <c r="B1870" t="s">
        <v>27</v>
      </c>
      <c r="C1870">
        <v>2005</v>
      </c>
      <c r="D1870">
        <v>2</v>
      </c>
      <c r="E1870">
        <v>5</v>
      </c>
      <c r="F1870">
        <v>34.916445898289176</v>
      </c>
    </row>
    <row r="1871" spans="1:6" x14ac:dyDescent="0.2">
      <c r="A1871" t="s">
        <v>143</v>
      </c>
      <c r="B1871" t="s">
        <v>27</v>
      </c>
      <c r="C1871">
        <v>2005</v>
      </c>
      <c r="D1871">
        <v>2</v>
      </c>
      <c r="E1871">
        <v>6</v>
      </c>
      <c r="F1871">
        <v>46.177980222890724</v>
      </c>
    </row>
    <row r="1872" spans="1:6" x14ac:dyDescent="0.2">
      <c r="A1872" t="s">
        <v>143</v>
      </c>
      <c r="B1872" t="s">
        <v>27</v>
      </c>
      <c r="C1872">
        <v>2005</v>
      </c>
      <c r="D1872">
        <v>2</v>
      </c>
      <c r="E1872">
        <v>7</v>
      </c>
      <c r="F1872">
        <v>46.035196301231373</v>
      </c>
    </row>
    <row r="1873" spans="1:6" x14ac:dyDescent="0.2">
      <c r="A1873" t="s">
        <v>143</v>
      </c>
      <c r="B1873" t="s">
        <v>27</v>
      </c>
      <c r="C1873">
        <v>2005</v>
      </c>
      <c r="D1873">
        <v>2</v>
      </c>
      <c r="E1873">
        <v>8</v>
      </c>
      <c r="F1873">
        <v>47.860390002881104</v>
      </c>
    </row>
    <row r="1874" spans="1:6" x14ac:dyDescent="0.2">
      <c r="A1874" t="s">
        <v>143</v>
      </c>
      <c r="B1874" t="s">
        <v>27</v>
      </c>
      <c r="C1874">
        <v>2005</v>
      </c>
      <c r="D1874">
        <v>2</v>
      </c>
      <c r="E1874">
        <v>9</v>
      </c>
      <c r="F1874">
        <v>45.973919085975609</v>
      </c>
    </row>
    <row r="1875" spans="1:6" x14ac:dyDescent="0.2">
      <c r="A1875" t="s">
        <v>143</v>
      </c>
      <c r="B1875" t="s">
        <v>27</v>
      </c>
      <c r="C1875">
        <v>2005</v>
      </c>
      <c r="D1875">
        <v>2</v>
      </c>
      <c r="E1875">
        <v>10</v>
      </c>
      <c r="F1875">
        <v>38.504460800152437</v>
      </c>
    </row>
    <row r="1876" spans="1:6" x14ac:dyDescent="0.2">
      <c r="A1876" t="s">
        <v>143</v>
      </c>
      <c r="B1876" t="s">
        <v>27</v>
      </c>
      <c r="C1876">
        <v>2005</v>
      </c>
      <c r="D1876">
        <v>2</v>
      </c>
      <c r="E1876">
        <v>11</v>
      </c>
      <c r="F1876">
        <v>35.606846648932923</v>
      </c>
    </row>
    <row r="1877" spans="1:6" x14ac:dyDescent="0.2">
      <c r="A1877" t="s">
        <v>143</v>
      </c>
      <c r="B1877" t="s">
        <v>27</v>
      </c>
      <c r="C1877">
        <v>2005</v>
      </c>
      <c r="D1877">
        <v>2</v>
      </c>
      <c r="E1877">
        <v>12</v>
      </c>
      <c r="F1877">
        <v>42.945760840259148</v>
      </c>
    </row>
    <row r="1878" spans="1:6" x14ac:dyDescent="0.2">
      <c r="A1878" t="s">
        <v>143</v>
      </c>
      <c r="B1878" t="s">
        <v>27</v>
      </c>
      <c r="C1878">
        <v>2005</v>
      </c>
      <c r="D1878">
        <v>2</v>
      </c>
      <c r="E1878">
        <v>13</v>
      </c>
      <c r="F1878">
        <v>43.834382589954274</v>
      </c>
    </row>
    <row r="1879" spans="1:6" x14ac:dyDescent="0.2">
      <c r="A1879" t="s">
        <v>143</v>
      </c>
      <c r="B1879" t="s">
        <v>27</v>
      </c>
      <c r="C1879">
        <v>2005</v>
      </c>
      <c r="D1879">
        <v>2</v>
      </c>
      <c r="E1879">
        <v>14</v>
      </c>
      <c r="F1879">
        <v>44.4916153295122</v>
      </c>
    </row>
    <row r="1880" spans="1:6" x14ac:dyDescent="0.2">
      <c r="A1880" t="s">
        <v>143</v>
      </c>
      <c r="B1880" t="s">
        <v>27</v>
      </c>
      <c r="C1880">
        <v>2005</v>
      </c>
      <c r="D1880">
        <v>3</v>
      </c>
      <c r="E1880">
        <v>1</v>
      </c>
      <c r="F1880">
        <v>25.860040681143428</v>
      </c>
    </row>
    <row r="1881" spans="1:6" x14ac:dyDescent="0.2">
      <c r="A1881" t="s">
        <v>143</v>
      </c>
      <c r="B1881" t="s">
        <v>27</v>
      </c>
      <c r="C1881">
        <v>2005</v>
      </c>
      <c r="D1881">
        <v>3</v>
      </c>
      <c r="E1881">
        <v>2</v>
      </c>
      <c r="F1881">
        <v>24.559550027013422</v>
      </c>
    </row>
    <row r="1882" spans="1:6" x14ac:dyDescent="0.2">
      <c r="A1882" t="s">
        <v>143</v>
      </c>
      <c r="B1882" t="s">
        <v>27</v>
      </c>
      <c r="C1882">
        <v>2005</v>
      </c>
      <c r="D1882">
        <v>3</v>
      </c>
      <c r="E1882">
        <v>3</v>
      </c>
      <c r="F1882">
        <v>26.166784366642098</v>
      </c>
    </row>
    <row r="1883" spans="1:6" x14ac:dyDescent="0.2">
      <c r="A1883" t="s">
        <v>143</v>
      </c>
      <c r="B1883" t="s">
        <v>27</v>
      </c>
      <c r="C1883">
        <v>2005</v>
      </c>
      <c r="D1883">
        <v>3</v>
      </c>
      <c r="E1883">
        <v>4</v>
      </c>
      <c r="F1883">
        <v>34.568278835107989</v>
      </c>
    </row>
    <row r="1884" spans="1:6" x14ac:dyDescent="0.2">
      <c r="A1884" t="s">
        <v>143</v>
      </c>
      <c r="B1884" t="s">
        <v>27</v>
      </c>
      <c r="C1884">
        <v>2005</v>
      </c>
      <c r="D1884">
        <v>3</v>
      </c>
      <c r="E1884">
        <v>5</v>
      </c>
      <c r="F1884">
        <v>37.299724890451571</v>
      </c>
    </row>
    <row r="1885" spans="1:6" x14ac:dyDescent="0.2">
      <c r="A1885" t="s">
        <v>143</v>
      </c>
      <c r="B1885" t="s">
        <v>27</v>
      </c>
      <c r="C1885">
        <v>2005</v>
      </c>
      <c r="D1885">
        <v>3</v>
      </c>
      <c r="E1885">
        <v>6</v>
      </c>
      <c r="F1885">
        <v>44.531312683845343</v>
      </c>
    </row>
    <row r="1886" spans="1:6" x14ac:dyDescent="0.2">
      <c r="A1886" t="s">
        <v>143</v>
      </c>
      <c r="B1886" t="s">
        <v>27</v>
      </c>
      <c r="C1886">
        <v>2005</v>
      </c>
      <c r="D1886">
        <v>3</v>
      </c>
      <c r="E1886">
        <v>7</v>
      </c>
      <c r="F1886">
        <v>30.513565219256609</v>
      </c>
    </row>
    <row r="1887" spans="1:6" x14ac:dyDescent="0.2">
      <c r="A1887" t="s">
        <v>143</v>
      </c>
      <c r="B1887" t="s">
        <v>27</v>
      </c>
      <c r="C1887">
        <v>2005</v>
      </c>
      <c r="D1887">
        <v>3</v>
      </c>
      <c r="E1887">
        <v>8</v>
      </c>
      <c r="F1887">
        <v>41.144997466006096</v>
      </c>
    </row>
    <row r="1888" spans="1:6" x14ac:dyDescent="0.2">
      <c r="A1888" t="s">
        <v>143</v>
      </c>
      <c r="B1888" t="s">
        <v>27</v>
      </c>
      <c r="C1888">
        <v>2005</v>
      </c>
      <c r="D1888">
        <v>3</v>
      </c>
      <c r="E1888">
        <v>9</v>
      </c>
      <c r="F1888">
        <v>32.177013796661591</v>
      </c>
    </row>
    <row r="1889" spans="1:6" x14ac:dyDescent="0.2">
      <c r="A1889" t="s">
        <v>143</v>
      </c>
      <c r="B1889" t="s">
        <v>27</v>
      </c>
      <c r="C1889">
        <v>2005</v>
      </c>
      <c r="D1889">
        <v>3</v>
      </c>
      <c r="E1889">
        <v>10</v>
      </c>
      <c r="F1889">
        <v>43.32314060937501</v>
      </c>
    </row>
    <row r="1890" spans="1:6" x14ac:dyDescent="0.2">
      <c r="A1890" t="s">
        <v>143</v>
      </c>
      <c r="B1890" t="s">
        <v>27</v>
      </c>
      <c r="C1890">
        <v>2005</v>
      </c>
      <c r="D1890">
        <v>3</v>
      </c>
      <c r="E1890">
        <v>11</v>
      </c>
      <c r="F1890">
        <v>45.557407979573178</v>
      </c>
    </row>
    <row r="1891" spans="1:6" x14ac:dyDescent="0.2">
      <c r="A1891" t="s">
        <v>143</v>
      </c>
      <c r="B1891" t="s">
        <v>27</v>
      </c>
      <c r="C1891">
        <v>2005</v>
      </c>
      <c r="D1891">
        <v>3</v>
      </c>
      <c r="E1891">
        <v>12</v>
      </c>
      <c r="F1891">
        <v>41.387675307637195</v>
      </c>
    </row>
    <row r="1892" spans="1:6" x14ac:dyDescent="0.2">
      <c r="A1892" t="s">
        <v>143</v>
      </c>
      <c r="B1892" t="s">
        <v>27</v>
      </c>
      <c r="C1892">
        <v>2005</v>
      </c>
      <c r="D1892">
        <v>3</v>
      </c>
      <c r="E1892">
        <v>13</v>
      </c>
      <c r="F1892">
        <v>48.010369541615852</v>
      </c>
    </row>
    <row r="1893" spans="1:6" x14ac:dyDescent="0.2">
      <c r="A1893" t="s">
        <v>143</v>
      </c>
      <c r="B1893" t="s">
        <v>27</v>
      </c>
      <c r="C1893">
        <v>2005</v>
      </c>
      <c r="D1893">
        <v>3</v>
      </c>
      <c r="E1893">
        <v>14</v>
      </c>
      <c r="F1893">
        <v>43.810598381737805</v>
      </c>
    </row>
    <row r="1894" spans="1:6" x14ac:dyDescent="0.2">
      <c r="A1894" t="s">
        <v>143</v>
      </c>
      <c r="B1894" t="s">
        <v>27</v>
      </c>
      <c r="C1894">
        <v>2005</v>
      </c>
      <c r="D1894">
        <v>4</v>
      </c>
      <c r="E1894">
        <v>1</v>
      </c>
      <c r="F1894">
        <v>23.01773960578652</v>
      </c>
    </row>
    <row r="1895" spans="1:6" x14ac:dyDescent="0.2">
      <c r="A1895" t="s">
        <v>143</v>
      </c>
      <c r="B1895" t="s">
        <v>27</v>
      </c>
      <c r="C1895">
        <v>2005</v>
      </c>
      <c r="D1895">
        <v>4</v>
      </c>
      <c r="E1895">
        <v>2</v>
      </c>
      <c r="F1895">
        <v>23.940456048583091</v>
      </c>
    </row>
    <row r="1896" spans="1:6" x14ac:dyDescent="0.2">
      <c r="A1896" t="s">
        <v>143</v>
      </c>
      <c r="B1896" t="s">
        <v>27</v>
      </c>
      <c r="C1896">
        <v>2005</v>
      </c>
      <c r="D1896">
        <v>4</v>
      </c>
      <c r="E1896">
        <v>3</v>
      </c>
      <c r="F1896">
        <v>33.100811264599223</v>
      </c>
    </row>
    <row r="1897" spans="1:6" x14ac:dyDescent="0.2">
      <c r="A1897" t="s">
        <v>143</v>
      </c>
      <c r="B1897" t="s">
        <v>27</v>
      </c>
      <c r="C1897">
        <v>2005</v>
      </c>
      <c r="D1897">
        <v>4</v>
      </c>
      <c r="E1897">
        <v>4</v>
      </c>
      <c r="F1897">
        <v>31.546548155658957</v>
      </c>
    </row>
    <row r="1898" spans="1:6" x14ac:dyDescent="0.2">
      <c r="A1898" t="s">
        <v>143</v>
      </c>
      <c r="B1898" t="s">
        <v>27</v>
      </c>
      <c r="C1898">
        <v>2005</v>
      </c>
      <c r="D1898">
        <v>4</v>
      </c>
      <c r="E1898">
        <v>5</v>
      </c>
      <c r="F1898">
        <v>45.820697412005252</v>
      </c>
    </row>
    <row r="1899" spans="1:6" x14ac:dyDescent="0.2">
      <c r="A1899" t="s">
        <v>143</v>
      </c>
      <c r="B1899" t="s">
        <v>27</v>
      </c>
      <c r="C1899">
        <v>2005</v>
      </c>
      <c r="D1899">
        <v>4</v>
      </c>
      <c r="E1899">
        <v>6</v>
      </c>
      <c r="F1899">
        <v>31.944693912114797</v>
      </c>
    </row>
    <row r="1900" spans="1:6" x14ac:dyDescent="0.2">
      <c r="A1900" t="s">
        <v>143</v>
      </c>
      <c r="B1900" t="s">
        <v>27</v>
      </c>
      <c r="C1900">
        <v>2005</v>
      </c>
      <c r="D1900">
        <v>4</v>
      </c>
      <c r="E1900">
        <v>7</v>
      </c>
      <c r="F1900">
        <v>43.229460727941976</v>
      </c>
    </row>
    <row r="1901" spans="1:6" x14ac:dyDescent="0.2">
      <c r="A1901" t="s">
        <v>143</v>
      </c>
      <c r="B1901" t="s">
        <v>27</v>
      </c>
      <c r="C1901">
        <v>2005</v>
      </c>
      <c r="D1901">
        <v>4</v>
      </c>
      <c r="E1901">
        <v>8</v>
      </c>
      <c r="F1901">
        <v>41.485700570975609</v>
      </c>
    </row>
    <row r="1902" spans="1:6" x14ac:dyDescent="0.2">
      <c r="A1902" t="s">
        <v>143</v>
      </c>
      <c r="B1902" t="s">
        <v>27</v>
      </c>
      <c r="C1902">
        <v>2005</v>
      </c>
      <c r="D1902">
        <v>4</v>
      </c>
      <c r="E1902">
        <v>9</v>
      </c>
      <c r="F1902">
        <v>33.892564531173782</v>
      </c>
    </row>
    <row r="1903" spans="1:6" x14ac:dyDescent="0.2">
      <c r="A1903" t="s">
        <v>143</v>
      </c>
      <c r="B1903" t="s">
        <v>27</v>
      </c>
      <c r="C1903">
        <v>2005</v>
      </c>
      <c r="D1903">
        <v>4</v>
      </c>
      <c r="E1903">
        <v>10</v>
      </c>
      <c r="F1903">
        <v>36.551039814085371</v>
      </c>
    </row>
    <row r="1904" spans="1:6" x14ac:dyDescent="0.2">
      <c r="A1904" t="s">
        <v>143</v>
      </c>
      <c r="B1904" t="s">
        <v>27</v>
      </c>
      <c r="C1904">
        <v>2005</v>
      </c>
      <c r="D1904">
        <v>4</v>
      </c>
      <c r="E1904">
        <v>11</v>
      </c>
      <c r="F1904">
        <v>36.893778496890249</v>
      </c>
    </row>
    <row r="1905" spans="1:6" x14ac:dyDescent="0.2">
      <c r="A1905" t="s">
        <v>143</v>
      </c>
      <c r="B1905" t="s">
        <v>27</v>
      </c>
      <c r="C1905">
        <v>2005</v>
      </c>
      <c r="D1905">
        <v>4</v>
      </c>
      <c r="E1905">
        <v>12</v>
      </c>
      <c r="F1905">
        <v>39.159519481432923</v>
      </c>
    </row>
    <row r="1906" spans="1:6" x14ac:dyDescent="0.2">
      <c r="A1906" t="s">
        <v>143</v>
      </c>
      <c r="B1906" t="s">
        <v>27</v>
      </c>
      <c r="C1906">
        <v>2005</v>
      </c>
      <c r="D1906">
        <v>4</v>
      </c>
      <c r="E1906">
        <v>13</v>
      </c>
      <c r="F1906">
        <v>43.480170111661586</v>
      </c>
    </row>
    <row r="1907" spans="1:6" x14ac:dyDescent="0.2">
      <c r="A1907" t="s">
        <v>143</v>
      </c>
      <c r="B1907" t="s">
        <v>27</v>
      </c>
      <c r="C1907">
        <v>2005</v>
      </c>
      <c r="D1907">
        <v>4</v>
      </c>
      <c r="E1907">
        <v>14</v>
      </c>
      <c r="F1907">
        <v>29.770929868323169</v>
      </c>
    </row>
    <row r="1908" spans="1:6" x14ac:dyDescent="0.2">
      <c r="A1908" t="s">
        <v>143</v>
      </c>
      <c r="B1908" t="s">
        <v>27</v>
      </c>
      <c r="C1908">
        <v>2006</v>
      </c>
      <c r="D1908">
        <v>1</v>
      </c>
      <c r="E1908">
        <v>1</v>
      </c>
      <c r="F1908">
        <v>38.123480022631938</v>
      </c>
    </row>
    <row r="1909" spans="1:6" x14ac:dyDescent="0.2">
      <c r="A1909" t="s">
        <v>143</v>
      </c>
      <c r="B1909" t="s">
        <v>27</v>
      </c>
      <c r="C1909">
        <v>2006</v>
      </c>
      <c r="D1909">
        <v>1</v>
      </c>
      <c r="E1909">
        <v>2</v>
      </c>
      <c r="F1909">
        <v>35.998916318905643</v>
      </c>
    </row>
    <row r="1910" spans="1:6" x14ac:dyDescent="0.2">
      <c r="A1910" t="s">
        <v>143</v>
      </c>
      <c r="B1910" t="s">
        <v>27</v>
      </c>
      <c r="C1910">
        <v>2006</v>
      </c>
      <c r="D1910">
        <v>1</v>
      </c>
      <c r="E1910">
        <v>3</v>
      </c>
      <c r="F1910">
        <v>33.999538279310279</v>
      </c>
    </row>
    <row r="1911" spans="1:6" x14ac:dyDescent="0.2">
      <c r="A1911" t="s">
        <v>143</v>
      </c>
      <c r="B1911" t="s">
        <v>27</v>
      </c>
      <c r="C1911">
        <v>2006</v>
      </c>
      <c r="D1911">
        <v>1</v>
      </c>
      <c r="E1911">
        <v>4</v>
      </c>
      <c r="F1911" t="s">
        <v>17</v>
      </c>
    </row>
    <row r="1912" spans="1:6" x14ac:dyDescent="0.2">
      <c r="A1912" t="s">
        <v>143</v>
      </c>
      <c r="B1912" t="s">
        <v>27</v>
      </c>
      <c r="C1912">
        <v>2006</v>
      </c>
      <c r="D1912">
        <v>1</v>
      </c>
      <c r="E1912">
        <v>5</v>
      </c>
      <c r="F1912">
        <v>41.561369327476903</v>
      </c>
    </row>
    <row r="1913" spans="1:6" x14ac:dyDescent="0.2">
      <c r="A1913" t="s">
        <v>143</v>
      </c>
      <c r="B1913" t="s">
        <v>27</v>
      </c>
      <c r="C1913">
        <v>2006</v>
      </c>
      <c r="D1913">
        <v>1</v>
      </c>
      <c r="E1913">
        <v>6</v>
      </c>
      <c r="F1913">
        <v>44.841017177972553</v>
      </c>
    </row>
    <row r="1914" spans="1:6" x14ac:dyDescent="0.2">
      <c r="A1914" t="s">
        <v>143</v>
      </c>
      <c r="B1914" t="s">
        <v>27</v>
      </c>
      <c r="C1914">
        <v>2006</v>
      </c>
      <c r="D1914">
        <v>1</v>
      </c>
      <c r="E1914">
        <v>7</v>
      </c>
      <c r="F1914">
        <v>37.943847682350615</v>
      </c>
    </row>
    <row r="1915" spans="1:6" x14ac:dyDescent="0.2">
      <c r="A1915" t="s">
        <v>143</v>
      </c>
      <c r="B1915" t="s">
        <v>27</v>
      </c>
      <c r="C1915">
        <v>2006</v>
      </c>
      <c r="D1915">
        <v>1</v>
      </c>
      <c r="E1915">
        <v>8</v>
      </c>
      <c r="F1915">
        <v>45.16929024806403</v>
      </c>
    </row>
    <row r="1916" spans="1:6" x14ac:dyDescent="0.2">
      <c r="A1916" t="s">
        <v>143</v>
      </c>
      <c r="B1916" t="s">
        <v>27</v>
      </c>
      <c r="C1916">
        <v>2006</v>
      </c>
      <c r="D1916">
        <v>1</v>
      </c>
      <c r="E1916">
        <v>9</v>
      </c>
      <c r="F1916">
        <v>44.181472997179874</v>
      </c>
    </row>
    <row r="1917" spans="1:6" x14ac:dyDescent="0.2">
      <c r="A1917" t="s">
        <v>143</v>
      </c>
      <c r="B1917" t="s">
        <v>27</v>
      </c>
      <c r="C1917">
        <v>2006</v>
      </c>
      <c r="D1917">
        <v>1</v>
      </c>
      <c r="E1917">
        <v>10</v>
      </c>
      <c r="F1917">
        <v>41.63714511536584</v>
      </c>
    </row>
    <row r="1918" spans="1:6" x14ac:dyDescent="0.2">
      <c r="A1918" t="s">
        <v>143</v>
      </c>
      <c r="B1918" t="s">
        <v>27</v>
      </c>
      <c r="C1918">
        <v>2006</v>
      </c>
      <c r="D1918">
        <v>1</v>
      </c>
      <c r="E1918">
        <v>11</v>
      </c>
      <c r="F1918">
        <v>18.189868835975609</v>
      </c>
    </row>
    <row r="1919" spans="1:6" x14ac:dyDescent="0.2">
      <c r="A1919" t="s">
        <v>143</v>
      </c>
      <c r="B1919" t="s">
        <v>27</v>
      </c>
      <c r="C1919">
        <v>2006</v>
      </c>
      <c r="D1919">
        <v>1</v>
      </c>
      <c r="E1919">
        <v>12</v>
      </c>
      <c r="F1919">
        <v>44.806251011600608</v>
      </c>
    </row>
    <row r="1920" spans="1:6" x14ac:dyDescent="0.2">
      <c r="A1920" t="s">
        <v>143</v>
      </c>
      <c r="B1920" t="s">
        <v>27</v>
      </c>
      <c r="C1920">
        <v>2006</v>
      </c>
      <c r="D1920">
        <v>1</v>
      </c>
      <c r="E1920">
        <v>13</v>
      </c>
      <c r="F1920">
        <v>18.901220797317073</v>
      </c>
    </row>
    <row r="1921" spans="1:6" x14ac:dyDescent="0.2">
      <c r="A1921" t="s">
        <v>143</v>
      </c>
      <c r="B1921" t="s">
        <v>27</v>
      </c>
      <c r="C1921">
        <v>2006</v>
      </c>
      <c r="D1921">
        <v>1</v>
      </c>
      <c r="E1921">
        <v>14</v>
      </c>
      <c r="F1921">
        <v>34.631154199359756</v>
      </c>
    </row>
    <row r="1922" spans="1:6" x14ac:dyDescent="0.2">
      <c r="A1922" t="s">
        <v>143</v>
      </c>
      <c r="B1922" t="s">
        <v>27</v>
      </c>
      <c r="C1922">
        <v>2006</v>
      </c>
      <c r="D1922">
        <v>2</v>
      </c>
      <c r="E1922">
        <v>1</v>
      </c>
      <c r="F1922">
        <v>37.182363622201095</v>
      </c>
    </row>
    <row r="1923" spans="1:6" x14ac:dyDescent="0.2">
      <c r="A1923" t="s">
        <v>143</v>
      </c>
      <c r="B1923" t="s">
        <v>27</v>
      </c>
      <c r="C1923">
        <v>2006</v>
      </c>
      <c r="D1923">
        <v>2</v>
      </c>
      <c r="E1923">
        <v>2</v>
      </c>
      <c r="F1923">
        <v>32.930979737105439</v>
      </c>
    </row>
    <row r="1924" spans="1:6" x14ac:dyDescent="0.2">
      <c r="A1924" t="s">
        <v>143</v>
      </c>
      <c r="B1924" t="s">
        <v>27</v>
      </c>
      <c r="C1924">
        <v>2006</v>
      </c>
      <c r="D1924">
        <v>2</v>
      </c>
      <c r="E1924">
        <v>3</v>
      </c>
      <c r="F1924">
        <v>41.367955817876449</v>
      </c>
    </row>
    <row r="1925" spans="1:6" x14ac:dyDescent="0.2">
      <c r="A1925" t="s">
        <v>143</v>
      </c>
      <c r="B1925" t="s">
        <v>27</v>
      </c>
      <c r="C1925">
        <v>2006</v>
      </c>
      <c r="D1925">
        <v>2</v>
      </c>
      <c r="E1925">
        <v>4</v>
      </c>
      <c r="F1925">
        <v>48.077926307187454</v>
      </c>
    </row>
    <row r="1926" spans="1:6" x14ac:dyDescent="0.2">
      <c r="A1926" t="s">
        <v>143</v>
      </c>
      <c r="B1926" t="s">
        <v>27</v>
      </c>
      <c r="C1926">
        <v>2006</v>
      </c>
      <c r="D1926">
        <v>2</v>
      </c>
      <c r="E1926">
        <v>5</v>
      </c>
      <c r="F1926">
        <v>38.441321325512085</v>
      </c>
    </row>
    <row r="1927" spans="1:6" x14ac:dyDescent="0.2">
      <c r="A1927" t="s">
        <v>143</v>
      </c>
      <c r="B1927" t="s">
        <v>27</v>
      </c>
      <c r="C1927">
        <v>2006</v>
      </c>
      <c r="D1927">
        <v>2</v>
      </c>
      <c r="E1927">
        <v>6</v>
      </c>
      <c r="F1927">
        <v>36.733162241047623</v>
      </c>
    </row>
    <row r="1928" spans="1:6" x14ac:dyDescent="0.2">
      <c r="A1928" t="s">
        <v>143</v>
      </c>
      <c r="B1928" t="s">
        <v>27</v>
      </c>
      <c r="C1928">
        <v>2006</v>
      </c>
      <c r="D1928">
        <v>2</v>
      </c>
      <c r="E1928">
        <v>7</v>
      </c>
      <c r="F1928">
        <v>41.874095803562469</v>
      </c>
    </row>
    <row r="1929" spans="1:6" x14ac:dyDescent="0.2">
      <c r="A1929" t="s">
        <v>143</v>
      </c>
      <c r="B1929" t="s">
        <v>27</v>
      </c>
      <c r="C1929">
        <v>2006</v>
      </c>
      <c r="D1929">
        <v>2</v>
      </c>
      <c r="E1929">
        <v>8</v>
      </c>
      <c r="F1929">
        <v>49.188886584817077</v>
      </c>
    </row>
    <row r="1930" spans="1:6" x14ac:dyDescent="0.2">
      <c r="A1930" t="s">
        <v>143</v>
      </c>
      <c r="B1930" t="s">
        <v>27</v>
      </c>
      <c r="C1930">
        <v>2006</v>
      </c>
      <c r="D1930">
        <v>2</v>
      </c>
      <c r="E1930">
        <v>9</v>
      </c>
      <c r="F1930">
        <v>42.7233470125</v>
      </c>
    </row>
    <row r="1931" spans="1:6" x14ac:dyDescent="0.2">
      <c r="A1931" t="s">
        <v>143</v>
      </c>
      <c r="B1931" t="s">
        <v>27</v>
      </c>
      <c r="C1931">
        <v>2006</v>
      </c>
      <c r="D1931">
        <v>2</v>
      </c>
      <c r="E1931">
        <v>10</v>
      </c>
      <c r="F1931">
        <v>37.26148323512195</v>
      </c>
    </row>
    <row r="1932" spans="1:6" x14ac:dyDescent="0.2">
      <c r="A1932" t="s">
        <v>143</v>
      </c>
      <c r="B1932" t="s">
        <v>27</v>
      </c>
      <c r="C1932">
        <v>2006</v>
      </c>
      <c r="D1932">
        <v>2</v>
      </c>
      <c r="E1932">
        <v>11</v>
      </c>
      <c r="F1932">
        <v>35.725230466615855</v>
      </c>
    </row>
    <row r="1933" spans="1:6" x14ac:dyDescent="0.2">
      <c r="A1933" t="s">
        <v>143</v>
      </c>
      <c r="B1933" t="s">
        <v>27</v>
      </c>
      <c r="C1933">
        <v>2006</v>
      </c>
      <c r="D1933">
        <v>2</v>
      </c>
      <c r="E1933">
        <v>12</v>
      </c>
      <c r="F1933">
        <v>43.536828278658533</v>
      </c>
    </row>
    <row r="1934" spans="1:6" x14ac:dyDescent="0.2">
      <c r="A1934" t="s">
        <v>143</v>
      </c>
      <c r="B1934" t="s">
        <v>27</v>
      </c>
      <c r="C1934">
        <v>2006</v>
      </c>
      <c r="D1934">
        <v>2</v>
      </c>
      <c r="E1934">
        <v>13</v>
      </c>
      <c r="F1934">
        <v>37.622064699664634</v>
      </c>
    </row>
    <row r="1935" spans="1:6" x14ac:dyDescent="0.2">
      <c r="A1935" t="s">
        <v>143</v>
      </c>
      <c r="B1935" t="s">
        <v>27</v>
      </c>
      <c r="C1935">
        <v>2006</v>
      </c>
      <c r="D1935">
        <v>2</v>
      </c>
      <c r="E1935">
        <v>14</v>
      </c>
      <c r="F1935">
        <v>34.490887572256106</v>
      </c>
    </row>
    <row r="1936" spans="1:6" x14ac:dyDescent="0.2">
      <c r="A1936" t="s">
        <v>143</v>
      </c>
      <c r="B1936" t="s">
        <v>27</v>
      </c>
      <c r="C1936">
        <v>2006</v>
      </c>
      <c r="D1936">
        <v>3</v>
      </c>
      <c r="E1936">
        <v>1</v>
      </c>
      <c r="F1936">
        <v>44.089075680955169</v>
      </c>
    </row>
    <row r="1937" spans="1:6" x14ac:dyDescent="0.2">
      <c r="A1937" t="s">
        <v>143</v>
      </c>
      <c r="B1937" t="s">
        <v>27</v>
      </c>
      <c r="C1937">
        <v>2006</v>
      </c>
      <c r="D1937">
        <v>3</v>
      </c>
      <c r="E1937">
        <v>2</v>
      </c>
      <c r="F1937">
        <v>32.150148302062036</v>
      </c>
    </row>
    <row r="1938" spans="1:6" x14ac:dyDescent="0.2">
      <c r="A1938" t="s">
        <v>143</v>
      </c>
      <c r="B1938" t="s">
        <v>27</v>
      </c>
      <c r="C1938">
        <v>2006</v>
      </c>
      <c r="D1938">
        <v>3</v>
      </c>
      <c r="E1938">
        <v>3</v>
      </c>
      <c r="F1938">
        <v>33.926634626490156</v>
      </c>
    </row>
    <row r="1939" spans="1:6" x14ac:dyDescent="0.2">
      <c r="A1939" t="s">
        <v>143</v>
      </c>
      <c r="B1939" t="s">
        <v>27</v>
      </c>
      <c r="C1939">
        <v>2006</v>
      </c>
      <c r="D1939">
        <v>3</v>
      </c>
      <c r="E1939">
        <v>4</v>
      </c>
      <c r="F1939">
        <v>41.455533218933702</v>
      </c>
    </row>
    <row r="1940" spans="1:6" x14ac:dyDescent="0.2">
      <c r="A1940" t="s">
        <v>143</v>
      </c>
      <c r="B1940" t="s">
        <v>27</v>
      </c>
      <c r="C1940">
        <v>2006</v>
      </c>
      <c r="D1940">
        <v>3</v>
      </c>
      <c r="E1940">
        <v>5</v>
      </c>
      <c r="F1940">
        <v>22.055692733690396</v>
      </c>
    </row>
    <row r="1941" spans="1:6" x14ac:dyDescent="0.2">
      <c r="A1941" t="s">
        <v>143</v>
      </c>
      <c r="B1941" t="s">
        <v>27</v>
      </c>
      <c r="C1941">
        <v>2006</v>
      </c>
      <c r="D1941">
        <v>3</v>
      </c>
      <c r="E1941">
        <v>6</v>
      </c>
      <c r="F1941">
        <v>49.444576680623115</v>
      </c>
    </row>
    <row r="1942" spans="1:6" x14ac:dyDescent="0.2">
      <c r="A1942" t="s">
        <v>143</v>
      </c>
      <c r="B1942" t="s">
        <v>27</v>
      </c>
      <c r="C1942">
        <v>2006</v>
      </c>
      <c r="D1942">
        <v>3</v>
      </c>
      <c r="E1942">
        <v>7</v>
      </c>
      <c r="F1942">
        <v>41.369294478124552</v>
      </c>
    </row>
    <row r="1943" spans="1:6" x14ac:dyDescent="0.2">
      <c r="A1943" t="s">
        <v>143</v>
      </c>
      <c r="B1943" t="s">
        <v>27</v>
      </c>
      <c r="C1943">
        <v>2006</v>
      </c>
      <c r="D1943">
        <v>3</v>
      </c>
      <c r="E1943">
        <v>8</v>
      </c>
      <c r="F1943">
        <v>56.13450275057928</v>
      </c>
    </row>
    <row r="1944" spans="1:6" x14ac:dyDescent="0.2">
      <c r="A1944" t="s">
        <v>143</v>
      </c>
      <c r="B1944" t="s">
        <v>27</v>
      </c>
      <c r="C1944">
        <v>2006</v>
      </c>
      <c r="D1944">
        <v>3</v>
      </c>
      <c r="E1944">
        <v>9</v>
      </c>
      <c r="F1944">
        <v>31.36769522009147</v>
      </c>
    </row>
    <row r="1945" spans="1:6" x14ac:dyDescent="0.2">
      <c r="A1945" t="s">
        <v>143</v>
      </c>
      <c r="B1945" t="s">
        <v>27</v>
      </c>
      <c r="C1945">
        <v>2006</v>
      </c>
      <c r="D1945">
        <v>3</v>
      </c>
      <c r="E1945">
        <v>10</v>
      </c>
      <c r="F1945">
        <v>44.773855397545731</v>
      </c>
    </row>
    <row r="1946" spans="1:6" x14ac:dyDescent="0.2">
      <c r="A1946" t="s">
        <v>143</v>
      </c>
      <c r="B1946" t="s">
        <v>27</v>
      </c>
      <c r="C1946">
        <v>2006</v>
      </c>
      <c r="D1946">
        <v>3</v>
      </c>
      <c r="E1946">
        <v>11</v>
      </c>
      <c r="F1946">
        <v>31.779235141097562</v>
      </c>
    </row>
    <row r="1947" spans="1:6" x14ac:dyDescent="0.2">
      <c r="A1947" t="s">
        <v>143</v>
      </c>
      <c r="B1947" t="s">
        <v>27</v>
      </c>
      <c r="C1947">
        <v>2006</v>
      </c>
      <c r="D1947">
        <v>3</v>
      </c>
      <c r="E1947">
        <v>12</v>
      </c>
      <c r="F1947">
        <v>24.900520941463416</v>
      </c>
    </row>
    <row r="1948" spans="1:6" x14ac:dyDescent="0.2">
      <c r="A1948" t="s">
        <v>143</v>
      </c>
      <c r="B1948" t="s">
        <v>27</v>
      </c>
      <c r="C1948">
        <v>2006</v>
      </c>
      <c r="D1948">
        <v>3</v>
      </c>
      <c r="E1948">
        <v>13</v>
      </c>
      <c r="F1948">
        <v>16.016811538414633</v>
      </c>
    </row>
    <row r="1949" spans="1:6" x14ac:dyDescent="0.2">
      <c r="A1949" t="s">
        <v>143</v>
      </c>
      <c r="B1949" t="s">
        <v>27</v>
      </c>
      <c r="C1949">
        <v>2006</v>
      </c>
      <c r="D1949">
        <v>3</v>
      </c>
      <c r="E1949">
        <v>14</v>
      </c>
      <c r="F1949">
        <v>43.348214017256097</v>
      </c>
    </row>
    <row r="1950" spans="1:6" x14ac:dyDescent="0.2">
      <c r="A1950" t="s">
        <v>143</v>
      </c>
      <c r="B1950" t="s">
        <v>27</v>
      </c>
      <c r="C1950">
        <v>2006</v>
      </c>
      <c r="D1950">
        <v>4</v>
      </c>
      <c r="E1950">
        <v>1</v>
      </c>
      <c r="F1950">
        <v>46.658988624990869</v>
      </c>
    </row>
    <row r="1951" spans="1:6" x14ac:dyDescent="0.2">
      <c r="A1951" t="s">
        <v>143</v>
      </c>
      <c r="B1951" t="s">
        <v>27</v>
      </c>
      <c r="C1951">
        <v>2006</v>
      </c>
      <c r="D1951">
        <v>4</v>
      </c>
      <c r="E1951">
        <v>2</v>
      </c>
      <c r="F1951">
        <v>36.773857347743537</v>
      </c>
    </row>
    <row r="1952" spans="1:6" x14ac:dyDescent="0.2">
      <c r="A1952" t="s">
        <v>143</v>
      </c>
      <c r="B1952" t="s">
        <v>27</v>
      </c>
      <c r="C1952">
        <v>2006</v>
      </c>
      <c r="D1952">
        <v>4</v>
      </c>
      <c r="E1952">
        <v>3</v>
      </c>
      <c r="F1952">
        <v>44.548485527968452</v>
      </c>
    </row>
    <row r="1953" spans="1:6" x14ac:dyDescent="0.2">
      <c r="A1953" t="s">
        <v>143</v>
      </c>
      <c r="B1953" t="s">
        <v>27</v>
      </c>
      <c r="C1953">
        <v>2006</v>
      </c>
      <c r="D1953">
        <v>4</v>
      </c>
      <c r="E1953">
        <v>4</v>
      </c>
      <c r="F1953">
        <v>39.776713425901626</v>
      </c>
    </row>
    <row r="1954" spans="1:6" x14ac:dyDescent="0.2">
      <c r="A1954" t="s">
        <v>143</v>
      </c>
      <c r="B1954" t="s">
        <v>27</v>
      </c>
      <c r="C1954">
        <v>2006</v>
      </c>
      <c r="D1954">
        <v>4</v>
      </c>
      <c r="E1954">
        <v>5</v>
      </c>
      <c r="F1954">
        <v>33.257605057141809</v>
      </c>
    </row>
    <row r="1955" spans="1:6" x14ac:dyDescent="0.2">
      <c r="A1955" t="s">
        <v>143</v>
      </c>
      <c r="B1955" t="s">
        <v>27</v>
      </c>
      <c r="C1955">
        <v>2006</v>
      </c>
      <c r="D1955">
        <v>4</v>
      </c>
      <c r="E1955">
        <v>6</v>
      </c>
      <c r="F1955">
        <v>30.164752714179112</v>
      </c>
    </row>
    <row r="1956" spans="1:6" x14ac:dyDescent="0.2">
      <c r="A1956" t="s">
        <v>143</v>
      </c>
      <c r="B1956" t="s">
        <v>27</v>
      </c>
      <c r="C1956">
        <v>2006</v>
      </c>
      <c r="D1956">
        <v>4</v>
      </c>
      <c r="E1956">
        <v>7</v>
      </c>
      <c r="F1956">
        <v>41.672088705432117</v>
      </c>
    </row>
    <row r="1957" spans="1:6" x14ac:dyDescent="0.2">
      <c r="A1957" t="s">
        <v>143</v>
      </c>
      <c r="B1957" t="s">
        <v>27</v>
      </c>
      <c r="C1957">
        <v>2006</v>
      </c>
      <c r="D1957">
        <v>4</v>
      </c>
      <c r="E1957">
        <v>8</v>
      </c>
      <c r="F1957">
        <v>61.933121786585382</v>
      </c>
    </row>
    <row r="1958" spans="1:6" x14ac:dyDescent="0.2">
      <c r="A1958" t="s">
        <v>143</v>
      </c>
      <c r="B1958" t="s">
        <v>27</v>
      </c>
      <c r="C1958">
        <v>2006</v>
      </c>
      <c r="D1958">
        <v>4</v>
      </c>
      <c r="E1958">
        <v>9</v>
      </c>
      <c r="F1958">
        <v>62.709264374725628</v>
      </c>
    </row>
    <row r="1959" spans="1:6" x14ac:dyDescent="0.2">
      <c r="A1959" t="s">
        <v>143</v>
      </c>
      <c r="B1959" t="s">
        <v>27</v>
      </c>
      <c r="C1959">
        <v>2006</v>
      </c>
      <c r="D1959">
        <v>4</v>
      </c>
      <c r="E1959">
        <v>10</v>
      </c>
      <c r="F1959">
        <v>23.06291610512195</v>
      </c>
    </row>
    <row r="1960" spans="1:6" x14ac:dyDescent="0.2">
      <c r="A1960" t="s">
        <v>143</v>
      </c>
      <c r="B1960" t="s">
        <v>27</v>
      </c>
      <c r="C1960">
        <v>2006</v>
      </c>
      <c r="D1960">
        <v>4</v>
      </c>
      <c r="E1960">
        <v>11</v>
      </c>
      <c r="F1960">
        <v>56.251545427134154</v>
      </c>
    </row>
    <row r="1961" spans="1:6" x14ac:dyDescent="0.2">
      <c r="A1961" t="s">
        <v>143</v>
      </c>
      <c r="B1961" t="s">
        <v>27</v>
      </c>
      <c r="C1961">
        <v>2006</v>
      </c>
      <c r="D1961">
        <v>4</v>
      </c>
      <c r="E1961">
        <v>12</v>
      </c>
      <c r="F1961">
        <v>48.693724698185967</v>
      </c>
    </row>
    <row r="1962" spans="1:6" x14ac:dyDescent="0.2">
      <c r="A1962" t="s">
        <v>143</v>
      </c>
      <c r="B1962" t="s">
        <v>27</v>
      </c>
      <c r="C1962">
        <v>2006</v>
      </c>
      <c r="D1962">
        <v>4</v>
      </c>
      <c r="E1962">
        <v>13</v>
      </c>
      <c r="F1962">
        <v>25.047494661280489</v>
      </c>
    </row>
    <row r="1963" spans="1:6" x14ac:dyDescent="0.2">
      <c r="A1963" t="s">
        <v>143</v>
      </c>
      <c r="B1963" t="s">
        <v>27</v>
      </c>
      <c r="C1963">
        <v>2006</v>
      </c>
      <c r="D1963">
        <v>4</v>
      </c>
      <c r="E1963">
        <v>14</v>
      </c>
      <c r="F1963">
        <v>62.027027097682932</v>
      </c>
    </row>
    <row r="1964" spans="1:6" x14ac:dyDescent="0.2">
      <c r="A1964" t="s">
        <v>143</v>
      </c>
      <c r="B1964" t="s">
        <v>27</v>
      </c>
      <c r="C1964">
        <v>2007</v>
      </c>
      <c r="D1964">
        <v>1</v>
      </c>
      <c r="E1964">
        <v>1</v>
      </c>
      <c r="F1964" s="9">
        <v>36.944938333333333</v>
      </c>
    </row>
    <row r="1965" spans="1:6" x14ac:dyDescent="0.2">
      <c r="A1965" t="s">
        <v>143</v>
      </c>
      <c r="B1965" t="s">
        <v>27</v>
      </c>
      <c r="C1965">
        <v>2007</v>
      </c>
      <c r="D1965">
        <v>1</v>
      </c>
      <c r="E1965">
        <v>2</v>
      </c>
      <c r="F1965" s="9">
        <v>29.284114999999996</v>
      </c>
    </row>
    <row r="1966" spans="1:6" x14ac:dyDescent="0.2">
      <c r="A1966" t="s">
        <v>143</v>
      </c>
      <c r="B1966" t="s">
        <v>27</v>
      </c>
      <c r="C1966">
        <v>2007</v>
      </c>
      <c r="D1966">
        <v>1</v>
      </c>
      <c r="E1966">
        <v>3</v>
      </c>
      <c r="F1966" s="9">
        <v>56.714804999999998</v>
      </c>
    </row>
    <row r="1967" spans="1:6" x14ac:dyDescent="0.2">
      <c r="A1967" t="s">
        <v>143</v>
      </c>
      <c r="B1967" t="s">
        <v>27</v>
      </c>
      <c r="C1967">
        <v>2007</v>
      </c>
      <c r="D1967">
        <v>1</v>
      </c>
      <c r="E1967">
        <v>4</v>
      </c>
      <c r="F1967" s="9">
        <v>51.765070000000009</v>
      </c>
    </row>
    <row r="1968" spans="1:6" x14ac:dyDescent="0.2">
      <c r="A1968" t="s">
        <v>143</v>
      </c>
      <c r="B1968" t="s">
        <v>27</v>
      </c>
      <c r="C1968">
        <v>2007</v>
      </c>
      <c r="D1968">
        <v>1</v>
      </c>
      <c r="E1968">
        <v>5</v>
      </c>
      <c r="F1968" s="9">
        <v>38.660264999999995</v>
      </c>
    </row>
    <row r="1969" spans="1:6" x14ac:dyDescent="0.2">
      <c r="A1969" t="s">
        <v>143</v>
      </c>
      <c r="B1969" t="s">
        <v>27</v>
      </c>
      <c r="C1969">
        <v>2007</v>
      </c>
      <c r="D1969">
        <v>1</v>
      </c>
      <c r="E1969">
        <v>6</v>
      </c>
      <c r="F1969" s="9">
        <v>42.352578333333341</v>
      </c>
    </row>
    <row r="1970" spans="1:6" x14ac:dyDescent="0.2">
      <c r="A1970" t="s">
        <v>143</v>
      </c>
      <c r="B1970" t="s">
        <v>27</v>
      </c>
      <c r="C1970">
        <v>2007</v>
      </c>
      <c r="D1970">
        <v>1</v>
      </c>
      <c r="E1970">
        <v>7</v>
      </c>
      <c r="F1970" s="9">
        <v>50.311403333333331</v>
      </c>
    </row>
    <row r="1971" spans="1:6" x14ac:dyDescent="0.2">
      <c r="A1971" t="s">
        <v>143</v>
      </c>
      <c r="B1971" t="s">
        <v>27</v>
      </c>
      <c r="C1971">
        <v>2007</v>
      </c>
      <c r="D1971">
        <v>1</v>
      </c>
      <c r="E1971">
        <v>8</v>
      </c>
      <c r="F1971" t="s">
        <v>17</v>
      </c>
    </row>
    <row r="1972" spans="1:6" x14ac:dyDescent="0.2">
      <c r="A1972" t="s">
        <v>143</v>
      </c>
      <c r="B1972" t="s">
        <v>27</v>
      </c>
      <c r="C1972">
        <v>2007</v>
      </c>
      <c r="D1972">
        <v>1</v>
      </c>
      <c r="E1972">
        <v>9</v>
      </c>
      <c r="F1972" t="s">
        <v>17</v>
      </c>
    </row>
    <row r="1973" spans="1:6" x14ac:dyDescent="0.2">
      <c r="A1973" t="s">
        <v>143</v>
      </c>
      <c r="B1973" t="s">
        <v>27</v>
      </c>
      <c r="C1973">
        <v>2007</v>
      </c>
      <c r="D1973">
        <v>1</v>
      </c>
      <c r="E1973">
        <v>10</v>
      </c>
      <c r="F1973" t="s">
        <v>17</v>
      </c>
    </row>
    <row r="1974" spans="1:6" x14ac:dyDescent="0.2">
      <c r="A1974" t="s">
        <v>143</v>
      </c>
      <c r="B1974" t="s">
        <v>27</v>
      </c>
      <c r="C1974">
        <v>2007</v>
      </c>
      <c r="D1974">
        <v>1</v>
      </c>
      <c r="E1974">
        <v>11</v>
      </c>
      <c r="F1974" t="s">
        <v>17</v>
      </c>
    </row>
    <row r="1975" spans="1:6" x14ac:dyDescent="0.2">
      <c r="A1975" t="s">
        <v>143</v>
      </c>
      <c r="B1975" t="s">
        <v>27</v>
      </c>
      <c r="C1975">
        <v>2007</v>
      </c>
      <c r="D1975">
        <v>1</v>
      </c>
      <c r="E1975">
        <v>12</v>
      </c>
      <c r="F1975" t="s">
        <v>17</v>
      </c>
    </row>
    <row r="1976" spans="1:6" x14ac:dyDescent="0.2">
      <c r="A1976" t="s">
        <v>143</v>
      </c>
      <c r="B1976" t="s">
        <v>27</v>
      </c>
      <c r="C1976">
        <v>2007</v>
      </c>
      <c r="D1976">
        <v>1</v>
      </c>
      <c r="E1976">
        <v>13</v>
      </c>
      <c r="F1976" t="s">
        <v>17</v>
      </c>
    </row>
    <row r="1977" spans="1:6" x14ac:dyDescent="0.2">
      <c r="A1977" t="s">
        <v>143</v>
      </c>
      <c r="B1977" t="s">
        <v>27</v>
      </c>
      <c r="C1977">
        <v>2007</v>
      </c>
      <c r="D1977">
        <v>1</v>
      </c>
      <c r="E1977">
        <v>14</v>
      </c>
      <c r="F1977" t="s">
        <v>17</v>
      </c>
    </row>
    <row r="1978" spans="1:6" x14ac:dyDescent="0.2">
      <c r="A1978" t="s">
        <v>143</v>
      </c>
      <c r="B1978" t="s">
        <v>27</v>
      </c>
      <c r="C1978">
        <v>2007</v>
      </c>
      <c r="D1978">
        <v>2</v>
      </c>
      <c r="E1978">
        <v>1</v>
      </c>
      <c r="F1978" s="9">
        <v>30.556073333333337</v>
      </c>
    </row>
    <row r="1979" spans="1:6" x14ac:dyDescent="0.2">
      <c r="A1979" t="s">
        <v>143</v>
      </c>
      <c r="B1979" t="s">
        <v>27</v>
      </c>
      <c r="C1979">
        <v>2007</v>
      </c>
      <c r="D1979">
        <v>2</v>
      </c>
      <c r="E1979">
        <v>2</v>
      </c>
      <c r="F1979" s="9">
        <v>45.906793333333333</v>
      </c>
    </row>
    <row r="1980" spans="1:6" x14ac:dyDescent="0.2">
      <c r="A1980" t="s">
        <v>143</v>
      </c>
      <c r="B1980" t="s">
        <v>27</v>
      </c>
      <c r="C1980">
        <v>2007</v>
      </c>
      <c r="D1980">
        <v>2</v>
      </c>
      <c r="E1980">
        <v>3</v>
      </c>
      <c r="F1980" s="9">
        <v>43.34834</v>
      </c>
    </row>
    <row r="1981" spans="1:6" x14ac:dyDescent="0.2">
      <c r="A1981" t="s">
        <v>143</v>
      </c>
      <c r="B1981" t="s">
        <v>27</v>
      </c>
      <c r="C1981">
        <v>2007</v>
      </c>
      <c r="D1981">
        <v>2</v>
      </c>
      <c r="E1981">
        <v>4</v>
      </c>
      <c r="F1981" s="9">
        <v>56.031581666666661</v>
      </c>
    </row>
    <row r="1982" spans="1:6" x14ac:dyDescent="0.2">
      <c r="A1982" t="s">
        <v>143</v>
      </c>
      <c r="B1982" t="s">
        <v>27</v>
      </c>
      <c r="C1982">
        <v>2007</v>
      </c>
      <c r="D1982">
        <v>2</v>
      </c>
      <c r="E1982">
        <v>5</v>
      </c>
      <c r="F1982" s="9">
        <v>62.253275000000009</v>
      </c>
    </row>
    <row r="1983" spans="1:6" x14ac:dyDescent="0.2">
      <c r="A1983" t="s">
        <v>143</v>
      </c>
      <c r="B1983" t="s">
        <v>27</v>
      </c>
      <c r="C1983">
        <v>2007</v>
      </c>
      <c r="D1983">
        <v>2</v>
      </c>
      <c r="E1983">
        <v>6</v>
      </c>
      <c r="F1983" t="s">
        <v>17</v>
      </c>
    </row>
    <row r="1984" spans="1:6" x14ac:dyDescent="0.2">
      <c r="A1984" t="s">
        <v>143</v>
      </c>
      <c r="B1984" t="s">
        <v>27</v>
      </c>
      <c r="C1984">
        <v>2007</v>
      </c>
      <c r="D1984">
        <v>2</v>
      </c>
      <c r="E1984">
        <v>7</v>
      </c>
      <c r="F1984" t="s">
        <v>17</v>
      </c>
    </row>
    <row r="1985" spans="1:6" x14ac:dyDescent="0.2">
      <c r="A1985" t="s">
        <v>143</v>
      </c>
      <c r="B1985" t="s">
        <v>27</v>
      </c>
      <c r="C1985">
        <v>2007</v>
      </c>
      <c r="D1985">
        <v>2</v>
      </c>
      <c r="E1985">
        <v>8</v>
      </c>
      <c r="F1985" t="s">
        <v>17</v>
      </c>
    </row>
    <row r="1986" spans="1:6" x14ac:dyDescent="0.2">
      <c r="A1986" t="s">
        <v>143</v>
      </c>
      <c r="B1986" t="s">
        <v>27</v>
      </c>
      <c r="C1986">
        <v>2007</v>
      </c>
      <c r="D1986">
        <v>2</v>
      </c>
      <c r="E1986">
        <v>9</v>
      </c>
      <c r="F1986" t="s">
        <v>17</v>
      </c>
    </row>
    <row r="1987" spans="1:6" x14ac:dyDescent="0.2">
      <c r="A1987" t="s">
        <v>143</v>
      </c>
      <c r="B1987" t="s">
        <v>27</v>
      </c>
      <c r="C1987">
        <v>2007</v>
      </c>
      <c r="D1987">
        <v>2</v>
      </c>
      <c r="E1987">
        <v>10</v>
      </c>
      <c r="F1987" t="s">
        <v>17</v>
      </c>
    </row>
    <row r="1988" spans="1:6" x14ac:dyDescent="0.2">
      <c r="A1988" t="s">
        <v>143</v>
      </c>
      <c r="B1988" t="s">
        <v>27</v>
      </c>
      <c r="C1988">
        <v>2007</v>
      </c>
      <c r="D1988">
        <v>2</v>
      </c>
      <c r="E1988">
        <v>11</v>
      </c>
      <c r="F1988" t="s">
        <v>17</v>
      </c>
    </row>
    <row r="1989" spans="1:6" x14ac:dyDescent="0.2">
      <c r="A1989" t="s">
        <v>143</v>
      </c>
      <c r="B1989" t="s">
        <v>27</v>
      </c>
      <c r="C1989">
        <v>2007</v>
      </c>
      <c r="D1989">
        <v>2</v>
      </c>
      <c r="E1989">
        <v>12</v>
      </c>
      <c r="F1989" t="s">
        <v>17</v>
      </c>
    </row>
    <row r="1990" spans="1:6" x14ac:dyDescent="0.2">
      <c r="A1990" t="s">
        <v>143</v>
      </c>
      <c r="B1990" t="s">
        <v>27</v>
      </c>
      <c r="C1990">
        <v>2007</v>
      </c>
      <c r="D1990">
        <v>2</v>
      </c>
      <c r="E1990">
        <v>13</v>
      </c>
      <c r="F1990" t="s">
        <v>17</v>
      </c>
    </row>
    <row r="1991" spans="1:6" x14ac:dyDescent="0.2">
      <c r="A1991" t="s">
        <v>143</v>
      </c>
      <c r="B1991" t="s">
        <v>27</v>
      </c>
      <c r="C1991">
        <v>2007</v>
      </c>
      <c r="D1991">
        <v>2</v>
      </c>
      <c r="E1991">
        <v>14</v>
      </c>
      <c r="F1991" t="s">
        <v>17</v>
      </c>
    </row>
    <row r="1992" spans="1:6" x14ac:dyDescent="0.2">
      <c r="A1992" t="s">
        <v>143</v>
      </c>
      <c r="B1992" t="s">
        <v>27</v>
      </c>
      <c r="C1992">
        <v>2007</v>
      </c>
      <c r="D1992">
        <v>3</v>
      </c>
      <c r="E1992">
        <v>1</v>
      </c>
      <c r="F1992" s="9">
        <v>45.114545000000014</v>
      </c>
    </row>
    <row r="1993" spans="1:6" x14ac:dyDescent="0.2">
      <c r="A1993" t="s">
        <v>143</v>
      </c>
      <c r="B1993" t="s">
        <v>27</v>
      </c>
      <c r="C1993">
        <v>2007</v>
      </c>
      <c r="D1993">
        <v>3</v>
      </c>
      <c r="E1993">
        <v>2</v>
      </c>
      <c r="F1993" s="9">
        <v>39.030949999999997</v>
      </c>
    </row>
    <row r="1994" spans="1:6" x14ac:dyDescent="0.2">
      <c r="A1994" t="s">
        <v>143</v>
      </c>
      <c r="B1994" t="s">
        <v>27</v>
      </c>
      <c r="C1994">
        <v>2007</v>
      </c>
      <c r="D1994">
        <v>3</v>
      </c>
      <c r="E1994">
        <v>3</v>
      </c>
      <c r="F1994" s="9">
        <v>41.712965000000011</v>
      </c>
    </row>
    <row r="1995" spans="1:6" x14ac:dyDescent="0.2">
      <c r="A1995" t="s">
        <v>143</v>
      </c>
      <c r="B1995" t="s">
        <v>27</v>
      </c>
      <c r="C1995">
        <v>2007</v>
      </c>
      <c r="D1995">
        <v>3</v>
      </c>
      <c r="E1995">
        <v>4</v>
      </c>
      <c r="F1995" s="9">
        <v>46.51733333333334</v>
      </c>
    </row>
    <row r="1996" spans="1:6" x14ac:dyDescent="0.2">
      <c r="A1996" t="s">
        <v>143</v>
      </c>
      <c r="B1996" t="s">
        <v>27</v>
      </c>
      <c r="C1996">
        <v>2007</v>
      </c>
      <c r="D1996">
        <v>3</v>
      </c>
      <c r="E1996">
        <v>5</v>
      </c>
      <c r="F1996" s="9">
        <v>38.871046666666658</v>
      </c>
    </row>
    <row r="1997" spans="1:6" x14ac:dyDescent="0.2">
      <c r="A1997" t="s">
        <v>143</v>
      </c>
      <c r="B1997" t="s">
        <v>27</v>
      </c>
      <c r="C1997">
        <v>2007</v>
      </c>
      <c r="D1997">
        <v>3</v>
      </c>
      <c r="E1997">
        <v>6</v>
      </c>
      <c r="F1997" t="s">
        <v>17</v>
      </c>
    </row>
    <row r="1998" spans="1:6" x14ac:dyDescent="0.2">
      <c r="A1998" t="s">
        <v>143</v>
      </c>
      <c r="B1998" t="s">
        <v>27</v>
      </c>
      <c r="C1998">
        <v>2007</v>
      </c>
      <c r="D1998">
        <v>3</v>
      </c>
      <c r="E1998">
        <v>7</v>
      </c>
      <c r="F1998" t="s">
        <v>17</v>
      </c>
    </row>
    <row r="1999" spans="1:6" x14ac:dyDescent="0.2">
      <c r="A1999" t="s">
        <v>143</v>
      </c>
      <c r="B1999" t="s">
        <v>27</v>
      </c>
      <c r="C1999">
        <v>2007</v>
      </c>
      <c r="D1999">
        <v>3</v>
      </c>
      <c r="E1999">
        <v>8</v>
      </c>
      <c r="F1999" t="s">
        <v>17</v>
      </c>
    </row>
    <row r="2000" spans="1:6" x14ac:dyDescent="0.2">
      <c r="A2000" t="s">
        <v>143</v>
      </c>
      <c r="B2000" t="s">
        <v>27</v>
      </c>
      <c r="C2000">
        <v>2007</v>
      </c>
      <c r="D2000">
        <v>3</v>
      </c>
      <c r="E2000">
        <v>9</v>
      </c>
      <c r="F2000" t="s">
        <v>17</v>
      </c>
    </row>
    <row r="2001" spans="1:6" x14ac:dyDescent="0.2">
      <c r="A2001" t="s">
        <v>143</v>
      </c>
      <c r="B2001" t="s">
        <v>27</v>
      </c>
      <c r="C2001">
        <v>2007</v>
      </c>
      <c r="D2001">
        <v>3</v>
      </c>
      <c r="E2001">
        <v>10</v>
      </c>
      <c r="F2001" t="s">
        <v>17</v>
      </c>
    </row>
    <row r="2002" spans="1:6" x14ac:dyDescent="0.2">
      <c r="A2002" t="s">
        <v>143</v>
      </c>
      <c r="B2002" t="s">
        <v>27</v>
      </c>
      <c r="C2002">
        <v>2007</v>
      </c>
      <c r="D2002">
        <v>3</v>
      </c>
      <c r="E2002">
        <v>11</v>
      </c>
      <c r="F2002" t="s">
        <v>17</v>
      </c>
    </row>
    <row r="2003" spans="1:6" x14ac:dyDescent="0.2">
      <c r="A2003" t="s">
        <v>143</v>
      </c>
      <c r="B2003" t="s">
        <v>27</v>
      </c>
      <c r="C2003">
        <v>2007</v>
      </c>
      <c r="D2003">
        <v>3</v>
      </c>
      <c r="E2003">
        <v>12</v>
      </c>
      <c r="F2003" t="s">
        <v>17</v>
      </c>
    </row>
    <row r="2004" spans="1:6" x14ac:dyDescent="0.2">
      <c r="A2004" t="s">
        <v>143</v>
      </c>
      <c r="B2004" t="s">
        <v>27</v>
      </c>
      <c r="C2004">
        <v>2007</v>
      </c>
      <c r="D2004">
        <v>3</v>
      </c>
      <c r="E2004">
        <v>13</v>
      </c>
      <c r="F2004" t="s">
        <v>17</v>
      </c>
    </row>
    <row r="2005" spans="1:6" x14ac:dyDescent="0.2">
      <c r="A2005" t="s">
        <v>143</v>
      </c>
      <c r="B2005" t="s">
        <v>27</v>
      </c>
      <c r="C2005">
        <v>2007</v>
      </c>
      <c r="D2005">
        <v>3</v>
      </c>
      <c r="E2005">
        <v>14</v>
      </c>
      <c r="F2005" t="s">
        <v>17</v>
      </c>
    </row>
    <row r="2006" spans="1:6" x14ac:dyDescent="0.2">
      <c r="A2006" t="s">
        <v>143</v>
      </c>
      <c r="B2006" t="s">
        <v>27</v>
      </c>
      <c r="C2006">
        <v>2007</v>
      </c>
      <c r="D2006">
        <v>4</v>
      </c>
      <c r="E2006">
        <v>1</v>
      </c>
      <c r="F2006" s="9">
        <v>33.957653333333333</v>
      </c>
    </row>
    <row r="2007" spans="1:6" x14ac:dyDescent="0.2">
      <c r="A2007" t="s">
        <v>143</v>
      </c>
      <c r="B2007" t="s">
        <v>27</v>
      </c>
      <c r="C2007">
        <v>2007</v>
      </c>
      <c r="D2007">
        <v>4</v>
      </c>
      <c r="E2007">
        <v>2</v>
      </c>
      <c r="F2007" s="9">
        <v>40.695398333333337</v>
      </c>
    </row>
    <row r="2008" spans="1:6" x14ac:dyDescent="0.2">
      <c r="A2008" t="s">
        <v>143</v>
      </c>
      <c r="B2008" t="s">
        <v>27</v>
      </c>
      <c r="C2008">
        <v>2007</v>
      </c>
      <c r="D2008">
        <v>4</v>
      </c>
      <c r="E2008">
        <v>3</v>
      </c>
      <c r="F2008" s="9">
        <v>47.280508333333337</v>
      </c>
    </row>
    <row r="2009" spans="1:6" x14ac:dyDescent="0.2">
      <c r="A2009" t="s">
        <v>143</v>
      </c>
      <c r="B2009" t="s">
        <v>27</v>
      </c>
      <c r="C2009">
        <v>2007</v>
      </c>
      <c r="D2009">
        <v>4</v>
      </c>
      <c r="E2009">
        <v>4</v>
      </c>
      <c r="F2009" s="9">
        <v>52.608196666666664</v>
      </c>
    </row>
    <row r="2010" spans="1:6" x14ac:dyDescent="0.2">
      <c r="A2010" t="s">
        <v>143</v>
      </c>
      <c r="B2010" t="s">
        <v>27</v>
      </c>
      <c r="C2010">
        <v>2007</v>
      </c>
      <c r="D2010">
        <v>4</v>
      </c>
      <c r="E2010">
        <v>5</v>
      </c>
      <c r="F2010" s="9">
        <v>46.386503333333344</v>
      </c>
    </row>
    <row r="2011" spans="1:6" x14ac:dyDescent="0.2">
      <c r="A2011" t="s">
        <v>143</v>
      </c>
      <c r="B2011" t="s">
        <v>27</v>
      </c>
      <c r="C2011">
        <v>2007</v>
      </c>
      <c r="D2011">
        <v>4</v>
      </c>
      <c r="E2011">
        <v>6</v>
      </c>
      <c r="F2011" t="s">
        <v>17</v>
      </c>
    </row>
    <row r="2012" spans="1:6" x14ac:dyDescent="0.2">
      <c r="A2012" t="s">
        <v>143</v>
      </c>
      <c r="B2012" t="s">
        <v>27</v>
      </c>
      <c r="C2012">
        <v>2007</v>
      </c>
      <c r="D2012">
        <v>4</v>
      </c>
      <c r="E2012">
        <v>7</v>
      </c>
      <c r="F2012" t="s">
        <v>17</v>
      </c>
    </row>
    <row r="2013" spans="1:6" x14ac:dyDescent="0.2">
      <c r="A2013" t="s">
        <v>143</v>
      </c>
      <c r="B2013" t="s">
        <v>27</v>
      </c>
      <c r="C2013">
        <v>2007</v>
      </c>
      <c r="D2013">
        <v>4</v>
      </c>
      <c r="E2013">
        <v>8</v>
      </c>
      <c r="F2013" t="s">
        <v>17</v>
      </c>
    </row>
    <row r="2014" spans="1:6" x14ac:dyDescent="0.2">
      <c r="A2014" t="s">
        <v>143</v>
      </c>
      <c r="B2014" t="s">
        <v>27</v>
      </c>
      <c r="C2014">
        <v>2007</v>
      </c>
      <c r="D2014">
        <v>4</v>
      </c>
      <c r="E2014">
        <v>9</v>
      </c>
      <c r="F2014" t="s">
        <v>17</v>
      </c>
    </row>
    <row r="2015" spans="1:6" x14ac:dyDescent="0.2">
      <c r="A2015" t="s">
        <v>143</v>
      </c>
      <c r="B2015" t="s">
        <v>27</v>
      </c>
      <c r="C2015">
        <v>2007</v>
      </c>
      <c r="D2015">
        <v>4</v>
      </c>
      <c r="E2015">
        <v>10</v>
      </c>
      <c r="F2015" t="s">
        <v>17</v>
      </c>
    </row>
    <row r="2016" spans="1:6" x14ac:dyDescent="0.2">
      <c r="A2016" t="s">
        <v>143</v>
      </c>
      <c r="B2016" t="s">
        <v>27</v>
      </c>
      <c r="C2016">
        <v>2007</v>
      </c>
      <c r="D2016">
        <v>4</v>
      </c>
      <c r="E2016">
        <v>11</v>
      </c>
      <c r="F2016" t="s">
        <v>17</v>
      </c>
    </row>
    <row r="2017" spans="1:6" x14ac:dyDescent="0.2">
      <c r="A2017" t="s">
        <v>143</v>
      </c>
      <c r="B2017" t="s">
        <v>27</v>
      </c>
      <c r="C2017">
        <v>2007</v>
      </c>
      <c r="D2017">
        <v>4</v>
      </c>
      <c r="E2017">
        <v>12</v>
      </c>
      <c r="F2017" t="s">
        <v>17</v>
      </c>
    </row>
    <row r="2018" spans="1:6" x14ac:dyDescent="0.2">
      <c r="A2018" t="s">
        <v>143</v>
      </c>
      <c r="B2018" t="s">
        <v>27</v>
      </c>
      <c r="C2018">
        <v>2007</v>
      </c>
      <c r="D2018">
        <v>4</v>
      </c>
      <c r="E2018">
        <v>13</v>
      </c>
      <c r="F2018" t="s">
        <v>17</v>
      </c>
    </row>
    <row r="2019" spans="1:6" x14ac:dyDescent="0.2">
      <c r="A2019" t="s">
        <v>143</v>
      </c>
      <c r="B2019" t="s">
        <v>27</v>
      </c>
      <c r="C2019">
        <v>2007</v>
      </c>
      <c r="D2019">
        <v>4</v>
      </c>
      <c r="E2019">
        <v>14</v>
      </c>
      <c r="F2019" t="s">
        <v>17</v>
      </c>
    </row>
    <row r="2020" spans="1:6" x14ac:dyDescent="0.2">
      <c r="A2020" t="s">
        <v>143</v>
      </c>
      <c r="B2020" t="s">
        <v>27</v>
      </c>
      <c r="C2020">
        <v>2008</v>
      </c>
      <c r="D2020">
        <v>1</v>
      </c>
      <c r="E2020">
        <v>1</v>
      </c>
      <c r="F2020">
        <v>39.478870270124993</v>
      </c>
    </row>
    <row r="2021" spans="1:6" x14ac:dyDescent="0.2">
      <c r="A2021" t="s">
        <v>143</v>
      </c>
      <c r="B2021" t="s">
        <v>27</v>
      </c>
      <c r="C2021">
        <v>2008</v>
      </c>
      <c r="D2021">
        <v>1</v>
      </c>
      <c r="E2021">
        <v>2</v>
      </c>
      <c r="F2021">
        <v>32.362660605000002</v>
      </c>
    </row>
    <row r="2022" spans="1:6" x14ac:dyDescent="0.2">
      <c r="A2022" t="s">
        <v>143</v>
      </c>
      <c r="B2022" t="s">
        <v>27</v>
      </c>
      <c r="C2022">
        <v>2008</v>
      </c>
      <c r="D2022">
        <v>1</v>
      </c>
      <c r="E2022">
        <v>3</v>
      </c>
      <c r="F2022">
        <v>54.159691634812496</v>
      </c>
    </row>
    <row r="2023" spans="1:6" x14ac:dyDescent="0.2">
      <c r="A2023" t="s">
        <v>143</v>
      </c>
      <c r="B2023" t="s">
        <v>27</v>
      </c>
      <c r="C2023">
        <v>2008</v>
      </c>
      <c r="D2023">
        <v>1</v>
      </c>
      <c r="E2023">
        <v>4</v>
      </c>
      <c r="F2023">
        <v>60.857683132950001</v>
      </c>
    </row>
    <row r="2024" spans="1:6" x14ac:dyDescent="0.2">
      <c r="A2024" t="s">
        <v>143</v>
      </c>
      <c r="B2024" t="s">
        <v>27</v>
      </c>
      <c r="C2024">
        <v>2008</v>
      </c>
      <c r="D2024">
        <v>1</v>
      </c>
      <c r="E2024">
        <v>5</v>
      </c>
      <c r="F2024">
        <v>77.020953836062517</v>
      </c>
    </row>
    <row r="2025" spans="1:6" x14ac:dyDescent="0.2">
      <c r="A2025" t="s">
        <v>143</v>
      </c>
      <c r="B2025" t="s">
        <v>27</v>
      </c>
      <c r="C2025">
        <v>2008</v>
      </c>
      <c r="D2025">
        <v>1</v>
      </c>
      <c r="E2025">
        <v>6</v>
      </c>
      <c r="F2025">
        <v>88.462471529024995</v>
      </c>
    </row>
    <row r="2026" spans="1:6" x14ac:dyDescent="0.2">
      <c r="A2026" t="s">
        <v>143</v>
      </c>
      <c r="B2026" t="s">
        <v>27</v>
      </c>
      <c r="C2026">
        <v>2008</v>
      </c>
      <c r="D2026">
        <v>1</v>
      </c>
      <c r="E2026">
        <v>7</v>
      </c>
      <c r="F2026">
        <v>87.948338865749989</v>
      </c>
    </row>
    <row r="2027" spans="1:6" x14ac:dyDescent="0.2">
      <c r="A2027" t="s">
        <v>143</v>
      </c>
      <c r="B2027" t="s">
        <v>27</v>
      </c>
      <c r="C2027">
        <v>2008</v>
      </c>
      <c r="D2027">
        <v>1</v>
      </c>
      <c r="E2027">
        <v>8</v>
      </c>
      <c r="F2027">
        <v>69.261203441512478</v>
      </c>
    </row>
    <row r="2028" spans="1:6" x14ac:dyDescent="0.2">
      <c r="A2028" t="s">
        <v>143</v>
      </c>
      <c r="B2028" t="s">
        <v>27</v>
      </c>
      <c r="C2028">
        <v>2008</v>
      </c>
      <c r="D2028">
        <v>1</v>
      </c>
      <c r="E2028">
        <v>9</v>
      </c>
      <c r="F2028">
        <v>72.296397508500007</v>
      </c>
    </row>
    <row r="2029" spans="1:6" x14ac:dyDescent="0.2">
      <c r="A2029" t="s">
        <v>143</v>
      </c>
      <c r="B2029" t="s">
        <v>27</v>
      </c>
      <c r="C2029">
        <v>2008</v>
      </c>
      <c r="D2029">
        <v>1</v>
      </c>
      <c r="E2029">
        <v>10</v>
      </c>
      <c r="F2029">
        <v>76.902705928124988</v>
      </c>
    </row>
    <row r="2030" spans="1:6" x14ac:dyDescent="0.2">
      <c r="A2030" t="s">
        <v>143</v>
      </c>
      <c r="B2030" t="s">
        <v>27</v>
      </c>
      <c r="C2030">
        <v>2008</v>
      </c>
      <c r="D2030">
        <v>1</v>
      </c>
      <c r="E2030">
        <v>11</v>
      </c>
      <c r="F2030">
        <v>86.756698256250004</v>
      </c>
    </row>
    <row r="2031" spans="1:6" x14ac:dyDescent="0.2">
      <c r="A2031" t="s">
        <v>143</v>
      </c>
      <c r="B2031" t="s">
        <v>27</v>
      </c>
      <c r="C2031">
        <v>2008</v>
      </c>
      <c r="D2031">
        <v>1</v>
      </c>
      <c r="E2031">
        <v>12</v>
      </c>
      <c r="F2031">
        <v>86.559618409687516</v>
      </c>
    </row>
    <row r="2032" spans="1:6" x14ac:dyDescent="0.2">
      <c r="A2032" t="s">
        <v>143</v>
      </c>
      <c r="B2032" t="s">
        <v>27</v>
      </c>
      <c r="C2032">
        <v>2008</v>
      </c>
      <c r="D2032">
        <v>1</v>
      </c>
      <c r="E2032">
        <v>13</v>
      </c>
      <c r="F2032">
        <v>86.381139919593764</v>
      </c>
    </row>
    <row r="2033" spans="1:6" x14ac:dyDescent="0.2">
      <c r="A2033" t="s">
        <v>143</v>
      </c>
      <c r="B2033" t="s">
        <v>27</v>
      </c>
      <c r="C2033">
        <v>2008</v>
      </c>
      <c r="D2033">
        <v>1</v>
      </c>
      <c r="E2033">
        <v>14</v>
      </c>
      <c r="F2033">
        <v>75.759642818062503</v>
      </c>
    </row>
    <row r="2034" spans="1:6" x14ac:dyDescent="0.2">
      <c r="A2034" t="s">
        <v>143</v>
      </c>
      <c r="B2034" t="s">
        <v>27</v>
      </c>
      <c r="C2034">
        <v>2008</v>
      </c>
      <c r="D2034">
        <v>2</v>
      </c>
      <c r="E2034">
        <v>1</v>
      </c>
      <c r="F2034">
        <v>39.004438054725</v>
      </c>
    </row>
    <row r="2035" spans="1:6" x14ac:dyDescent="0.2">
      <c r="A2035" t="s">
        <v>143</v>
      </c>
      <c r="B2035" t="s">
        <v>27</v>
      </c>
      <c r="C2035">
        <v>2008</v>
      </c>
      <c r="D2035">
        <v>2</v>
      </c>
      <c r="E2035">
        <v>2</v>
      </c>
      <c r="F2035">
        <v>39.554476182375012</v>
      </c>
    </row>
    <row r="2036" spans="1:6" x14ac:dyDescent="0.2">
      <c r="A2036" t="s">
        <v>143</v>
      </c>
      <c r="B2036" t="s">
        <v>27</v>
      </c>
      <c r="C2036">
        <v>2008</v>
      </c>
      <c r="D2036">
        <v>2</v>
      </c>
      <c r="E2036">
        <v>3</v>
      </c>
      <c r="F2036">
        <v>54.514435358625001</v>
      </c>
    </row>
    <row r="2037" spans="1:6" x14ac:dyDescent="0.2">
      <c r="A2037" t="s">
        <v>143</v>
      </c>
      <c r="B2037" t="s">
        <v>27</v>
      </c>
      <c r="C2037">
        <v>2008</v>
      </c>
      <c r="D2037">
        <v>2</v>
      </c>
      <c r="E2037">
        <v>4</v>
      </c>
      <c r="F2037">
        <v>55.564156287956251</v>
      </c>
    </row>
    <row r="2038" spans="1:6" x14ac:dyDescent="0.2">
      <c r="A2038" t="s">
        <v>143</v>
      </c>
      <c r="B2038" t="s">
        <v>27</v>
      </c>
      <c r="C2038">
        <v>2008</v>
      </c>
      <c r="D2038">
        <v>2</v>
      </c>
      <c r="E2038">
        <v>5</v>
      </c>
      <c r="F2038">
        <v>79.480816268906239</v>
      </c>
    </row>
    <row r="2039" spans="1:6" x14ac:dyDescent="0.2">
      <c r="A2039" t="s">
        <v>143</v>
      </c>
      <c r="B2039" t="s">
        <v>27</v>
      </c>
      <c r="C2039">
        <v>2008</v>
      </c>
      <c r="D2039">
        <v>2</v>
      </c>
      <c r="E2039">
        <v>6</v>
      </c>
      <c r="F2039">
        <v>85.345448672549992</v>
      </c>
    </row>
    <row r="2040" spans="1:6" x14ac:dyDescent="0.2">
      <c r="A2040" t="s">
        <v>143</v>
      </c>
      <c r="B2040" t="s">
        <v>27</v>
      </c>
      <c r="C2040">
        <v>2008</v>
      </c>
      <c r="D2040">
        <v>2</v>
      </c>
      <c r="E2040">
        <v>7</v>
      </c>
      <c r="F2040">
        <v>87.840637412343739</v>
      </c>
    </row>
    <row r="2041" spans="1:6" x14ac:dyDescent="0.2">
      <c r="A2041" t="s">
        <v>143</v>
      </c>
      <c r="B2041" t="s">
        <v>27</v>
      </c>
      <c r="C2041">
        <v>2008</v>
      </c>
      <c r="D2041">
        <v>2</v>
      </c>
      <c r="E2041">
        <v>8</v>
      </c>
      <c r="F2041">
        <v>82.317577572450006</v>
      </c>
    </row>
    <row r="2042" spans="1:6" x14ac:dyDescent="0.2">
      <c r="A2042" t="s">
        <v>143</v>
      </c>
      <c r="B2042" t="s">
        <v>27</v>
      </c>
      <c r="C2042">
        <v>2008</v>
      </c>
      <c r="D2042">
        <v>2</v>
      </c>
      <c r="E2042">
        <v>9</v>
      </c>
      <c r="F2042">
        <v>78.846516015299997</v>
      </c>
    </row>
    <row r="2043" spans="1:6" x14ac:dyDescent="0.2">
      <c r="A2043" t="s">
        <v>143</v>
      </c>
      <c r="B2043" t="s">
        <v>27</v>
      </c>
      <c r="C2043">
        <v>2008</v>
      </c>
      <c r="D2043">
        <v>2</v>
      </c>
      <c r="E2043">
        <v>10</v>
      </c>
      <c r="F2043">
        <v>86.452052647949998</v>
      </c>
    </row>
    <row r="2044" spans="1:6" x14ac:dyDescent="0.2">
      <c r="A2044" t="s">
        <v>143</v>
      </c>
      <c r="B2044" t="s">
        <v>27</v>
      </c>
      <c r="C2044">
        <v>2008</v>
      </c>
      <c r="D2044">
        <v>2</v>
      </c>
      <c r="E2044">
        <v>11</v>
      </c>
      <c r="F2044">
        <v>86.255172882449997</v>
      </c>
    </row>
    <row r="2045" spans="1:6" x14ac:dyDescent="0.2">
      <c r="A2045" t="s">
        <v>143</v>
      </c>
      <c r="B2045" t="s">
        <v>27</v>
      </c>
      <c r="C2045">
        <v>2008</v>
      </c>
      <c r="D2045">
        <v>2</v>
      </c>
      <c r="E2045">
        <v>12</v>
      </c>
      <c r="F2045">
        <v>84.995142383249984</v>
      </c>
    </row>
    <row r="2046" spans="1:6" x14ac:dyDescent="0.2">
      <c r="A2046" t="s">
        <v>143</v>
      </c>
      <c r="B2046" t="s">
        <v>27</v>
      </c>
      <c r="C2046">
        <v>2008</v>
      </c>
      <c r="D2046">
        <v>2</v>
      </c>
      <c r="E2046">
        <v>13</v>
      </c>
      <c r="F2046">
        <v>90.271520098650001</v>
      </c>
    </row>
    <row r="2047" spans="1:6" x14ac:dyDescent="0.2">
      <c r="A2047" t="s">
        <v>143</v>
      </c>
      <c r="B2047" t="s">
        <v>27</v>
      </c>
      <c r="C2047">
        <v>2008</v>
      </c>
      <c r="D2047">
        <v>2</v>
      </c>
      <c r="E2047">
        <v>14</v>
      </c>
      <c r="F2047">
        <v>87.347937795937483</v>
      </c>
    </row>
    <row r="2048" spans="1:6" x14ac:dyDescent="0.2">
      <c r="A2048" t="s">
        <v>143</v>
      </c>
      <c r="B2048" t="s">
        <v>27</v>
      </c>
      <c r="C2048">
        <v>2008</v>
      </c>
      <c r="D2048">
        <v>3</v>
      </c>
      <c r="E2048">
        <v>1</v>
      </c>
      <c r="F2048">
        <v>35.035107705674996</v>
      </c>
    </row>
    <row r="2049" spans="1:6" x14ac:dyDescent="0.2">
      <c r="A2049" t="s">
        <v>143</v>
      </c>
      <c r="B2049" t="s">
        <v>27</v>
      </c>
      <c r="C2049">
        <v>2008</v>
      </c>
      <c r="D2049">
        <v>3</v>
      </c>
      <c r="E2049">
        <v>2</v>
      </c>
      <c r="F2049">
        <v>49.232695470750009</v>
      </c>
    </row>
    <row r="2050" spans="1:6" x14ac:dyDescent="0.2">
      <c r="A2050" t="s">
        <v>143</v>
      </c>
      <c r="B2050" t="s">
        <v>27</v>
      </c>
      <c r="C2050">
        <v>2008</v>
      </c>
      <c r="D2050">
        <v>3</v>
      </c>
      <c r="E2050">
        <v>3</v>
      </c>
      <c r="F2050">
        <v>62.629601022449997</v>
      </c>
    </row>
    <row r="2051" spans="1:6" x14ac:dyDescent="0.2">
      <c r="A2051" t="s">
        <v>143</v>
      </c>
      <c r="B2051" t="s">
        <v>27</v>
      </c>
      <c r="C2051">
        <v>2008</v>
      </c>
      <c r="D2051">
        <v>3</v>
      </c>
      <c r="E2051">
        <v>4</v>
      </c>
      <c r="F2051">
        <v>78.371685811237512</v>
      </c>
    </row>
    <row r="2052" spans="1:6" x14ac:dyDescent="0.2">
      <c r="A2052" t="s">
        <v>143</v>
      </c>
      <c r="B2052" t="s">
        <v>27</v>
      </c>
      <c r="C2052">
        <v>2008</v>
      </c>
      <c r="D2052">
        <v>3</v>
      </c>
      <c r="E2052">
        <v>5</v>
      </c>
      <c r="F2052">
        <v>82.755977371031264</v>
      </c>
    </row>
    <row r="2053" spans="1:6" x14ac:dyDescent="0.2">
      <c r="A2053" t="s">
        <v>143</v>
      </c>
      <c r="B2053" t="s">
        <v>27</v>
      </c>
      <c r="C2053">
        <v>2008</v>
      </c>
      <c r="D2053">
        <v>3</v>
      </c>
      <c r="E2053">
        <v>6</v>
      </c>
      <c r="F2053">
        <v>85.24778948028748</v>
      </c>
    </row>
    <row r="2054" spans="1:6" x14ac:dyDescent="0.2">
      <c r="A2054" t="s">
        <v>143</v>
      </c>
      <c r="B2054" t="s">
        <v>27</v>
      </c>
      <c r="C2054">
        <v>2008</v>
      </c>
      <c r="D2054">
        <v>3</v>
      </c>
      <c r="E2054">
        <v>7</v>
      </c>
      <c r="F2054">
        <v>90.822783442049996</v>
      </c>
    </row>
    <row r="2055" spans="1:6" x14ac:dyDescent="0.2">
      <c r="A2055" t="s">
        <v>143</v>
      </c>
      <c r="B2055" t="s">
        <v>27</v>
      </c>
      <c r="C2055">
        <v>2008</v>
      </c>
      <c r="D2055">
        <v>3</v>
      </c>
      <c r="E2055">
        <v>8</v>
      </c>
      <c r="F2055">
        <v>76.059647276250004</v>
      </c>
    </row>
    <row r="2056" spans="1:6" x14ac:dyDescent="0.2">
      <c r="A2056" t="s">
        <v>143</v>
      </c>
      <c r="B2056" t="s">
        <v>27</v>
      </c>
      <c r="C2056">
        <v>2008</v>
      </c>
      <c r="D2056">
        <v>3</v>
      </c>
      <c r="E2056">
        <v>9</v>
      </c>
      <c r="F2056">
        <v>38.044866739274994</v>
      </c>
    </row>
    <row r="2057" spans="1:6" x14ac:dyDescent="0.2">
      <c r="A2057" t="s">
        <v>143</v>
      </c>
      <c r="B2057" t="s">
        <v>27</v>
      </c>
      <c r="C2057">
        <v>2008</v>
      </c>
      <c r="D2057">
        <v>3</v>
      </c>
      <c r="E2057">
        <v>10</v>
      </c>
      <c r="F2057">
        <v>84.78589979062501</v>
      </c>
    </row>
    <row r="2058" spans="1:6" x14ac:dyDescent="0.2">
      <c r="A2058" t="s">
        <v>143</v>
      </c>
      <c r="B2058" t="s">
        <v>27</v>
      </c>
      <c r="C2058">
        <v>2008</v>
      </c>
      <c r="D2058">
        <v>3</v>
      </c>
      <c r="E2058">
        <v>11</v>
      </c>
      <c r="F2058">
        <v>87.31832361615001</v>
      </c>
    </row>
    <row r="2059" spans="1:6" x14ac:dyDescent="0.2">
      <c r="A2059" t="s">
        <v>143</v>
      </c>
      <c r="B2059" t="s">
        <v>27</v>
      </c>
      <c r="C2059">
        <v>2008</v>
      </c>
      <c r="D2059">
        <v>3</v>
      </c>
      <c r="E2059">
        <v>12</v>
      </c>
      <c r="F2059">
        <v>84.78589979062501</v>
      </c>
    </row>
    <row r="2060" spans="1:6" x14ac:dyDescent="0.2">
      <c r="A2060" t="s">
        <v>143</v>
      </c>
      <c r="B2060" t="s">
        <v>27</v>
      </c>
      <c r="C2060">
        <v>2008</v>
      </c>
      <c r="D2060">
        <v>3</v>
      </c>
      <c r="E2060">
        <v>13</v>
      </c>
      <c r="F2060">
        <v>88.096841212875006</v>
      </c>
    </row>
    <row r="2061" spans="1:6" x14ac:dyDescent="0.2">
      <c r="A2061" t="s">
        <v>143</v>
      </c>
      <c r="B2061" t="s">
        <v>27</v>
      </c>
      <c r="C2061">
        <v>2008</v>
      </c>
      <c r="D2061">
        <v>3</v>
      </c>
      <c r="E2061">
        <v>14</v>
      </c>
      <c r="F2061">
        <v>86.874946164187506</v>
      </c>
    </row>
    <row r="2062" spans="1:6" x14ac:dyDescent="0.2">
      <c r="A2062" t="s">
        <v>143</v>
      </c>
      <c r="B2062" t="s">
        <v>27</v>
      </c>
      <c r="C2062">
        <v>2008</v>
      </c>
      <c r="D2062">
        <v>4</v>
      </c>
      <c r="E2062">
        <v>1</v>
      </c>
      <c r="F2062">
        <v>40.388198682975002</v>
      </c>
    </row>
    <row r="2063" spans="1:6" x14ac:dyDescent="0.2">
      <c r="A2063" t="s">
        <v>143</v>
      </c>
      <c r="B2063" t="s">
        <v>27</v>
      </c>
      <c r="C2063">
        <v>2008</v>
      </c>
      <c r="D2063">
        <v>4</v>
      </c>
      <c r="E2063">
        <v>2</v>
      </c>
      <c r="F2063">
        <v>47.980630380375004</v>
      </c>
    </row>
    <row r="2064" spans="1:6" x14ac:dyDescent="0.2">
      <c r="A2064" t="s">
        <v>143</v>
      </c>
      <c r="B2064" t="s">
        <v>27</v>
      </c>
      <c r="C2064">
        <v>2008</v>
      </c>
      <c r="D2064">
        <v>4</v>
      </c>
      <c r="E2064">
        <v>3</v>
      </c>
      <c r="F2064">
        <v>52.279605557850005</v>
      </c>
    </row>
    <row r="2065" spans="1:6" x14ac:dyDescent="0.2">
      <c r="A2065" t="s">
        <v>143</v>
      </c>
      <c r="B2065" t="s">
        <v>27</v>
      </c>
      <c r="C2065">
        <v>2008</v>
      </c>
      <c r="D2065">
        <v>4</v>
      </c>
      <c r="E2065">
        <v>4</v>
      </c>
      <c r="F2065">
        <v>82.534145314499995</v>
      </c>
    </row>
    <row r="2066" spans="1:6" x14ac:dyDescent="0.2">
      <c r="A2066" t="s">
        <v>143</v>
      </c>
      <c r="B2066" t="s">
        <v>27</v>
      </c>
      <c r="C2066">
        <v>2008</v>
      </c>
      <c r="D2066">
        <v>4</v>
      </c>
      <c r="E2066">
        <v>5</v>
      </c>
      <c r="F2066">
        <v>87.869586959549991</v>
      </c>
    </row>
    <row r="2067" spans="1:6" x14ac:dyDescent="0.2">
      <c r="A2067" t="s">
        <v>143</v>
      </c>
      <c r="B2067" t="s">
        <v>27</v>
      </c>
      <c r="C2067">
        <v>2008</v>
      </c>
      <c r="D2067">
        <v>4</v>
      </c>
      <c r="E2067">
        <v>6</v>
      </c>
      <c r="F2067">
        <v>88.16490660780002</v>
      </c>
    </row>
    <row r="2068" spans="1:6" x14ac:dyDescent="0.2">
      <c r="A2068" t="s">
        <v>143</v>
      </c>
      <c r="B2068" t="s">
        <v>27</v>
      </c>
      <c r="C2068">
        <v>2008</v>
      </c>
      <c r="D2068">
        <v>4</v>
      </c>
      <c r="E2068">
        <v>7</v>
      </c>
      <c r="F2068">
        <v>86.686952180400013</v>
      </c>
    </row>
    <row r="2069" spans="1:6" x14ac:dyDescent="0.2">
      <c r="A2069" t="s">
        <v>143</v>
      </c>
      <c r="B2069" t="s">
        <v>27</v>
      </c>
      <c r="C2069">
        <v>2008</v>
      </c>
      <c r="D2069">
        <v>4</v>
      </c>
      <c r="E2069">
        <v>8</v>
      </c>
      <c r="F2069">
        <v>79.11781028394374</v>
      </c>
    </row>
    <row r="2070" spans="1:6" x14ac:dyDescent="0.2">
      <c r="A2070" t="s">
        <v>143</v>
      </c>
      <c r="B2070" t="s">
        <v>27</v>
      </c>
      <c r="C2070">
        <v>2008</v>
      </c>
      <c r="D2070">
        <v>4</v>
      </c>
      <c r="E2070">
        <v>9</v>
      </c>
      <c r="F2070">
        <v>82.317577572450006</v>
      </c>
    </row>
    <row r="2071" spans="1:6" x14ac:dyDescent="0.2">
      <c r="A2071" t="s">
        <v>143</v>
      </c>
      <c r="B2071" t="s">
        <v>27</v>
      </c>
      <c r="C2071">
        <v>2008</v>
      </c>
      <c r="D2071">
        <v>4</v>
      </c>
      <c r="E2071">
        <v>10</v>
      </c>
      <c r="F2071">
        <v>89.732603939343761</v>
      </c>
    </row>
    <row r="2072" spans="1:6" x14ac:dyDescent="0.2">
      <c r="A2072" t="s">
        <v>143</v>
      </c>
      <c r="B2072" t="s">
        <v>27</v>
      </c>
      <c r="C2072">
        <v>2008</v>
      </c>
      <c r="D2072">
        <v>4</v>
      </c>
      <c r="E2072">
        <v>11</v>
      </c>
      <c r="F2072">
        <v>84.036996373687487</v>
      </c>
    </row>
    <row r="2073" spans="1:6" x14ac:dyDescent="0.2">
      <c r="A2073" t="s">
        <v>143</v>
      </c>
      <c r="B2073" t="s">
        <v>27</v>
      </c>
      <c r="C2073">
        <v>2008</v>
      </c>
      <c r="D2073">
        <v>4</v>
      </c>
      <c r="E2073">
        <v>12</v>
      </c>
      <c r="F2073">
        <v>80.312187273656235</v>
      </c>
    </row>
    <row r="2074" spans="1:6" x14ac:dyDescent="0.2">
      <c r="A2074" t="s">
        <v>143</v>
      </c>
      <c r="B2074" t="s">
        <v>27</v>
      </c>
      <c r="C2074">
        <v>2008</v>
      </c>
      <c r="D2074">
        <v>4</v>
      </c>
      <c r="E2074">
        <v>13</v>
      </c>
      <c r="F2074">
        <v>89.850851847281248</v>
      </c>
    </row>
    <row r="2075" spans="1:6" x14ac:dyDescent="0.2">
      <c r="A2075" t="s">
        <v>143</v>
      </c>
      <c r="B2075" t="s">
        <v>27</v>
      </c>
      <c r="C2075">
        <v>2008</v>
      </c>
      <c r="D2075">
        <v>4</v>
      </c>
      <c r="E2075">
        <v>14</v>
      </c>
      <c r="F2075">
        <v>81.94536568514998</v>
      </c>
    </row>
    <row r="2076" spans="1:6" x14ac:dyDescent="0.2">
      <c r="A2076" t="s">
        <v>143</v>
      </c>
      <c r="B2076" t="s">
        <v>134</v>
      </c>
      <c r="C2076">
        <v>2009</v>
      </c>
      <c r="D2076">
        <v>1</v>
      </c>
      <c r="E2076">
        <v>1</v>
      </c>
      <c r="F2076">
        <v>22.39</v>
      </c>
    </row>
    <row r="2077" spans="1:6" x14ac:dyDescent="0.2">
      <c r="A2077" t="s">
        <v>143</v>
      </c>
      <c r="B2077" t="s">
        <v>134</v>
      </c>
      <c r="C2077">
        <v>2009</v>
      </c>
      <c r="D2077">
        <v>1</v>
      </c>
      <c r="E2077">
        <v>2</v>
      </c>
      <c r="F2077">
        <v>20.91</v>
      </c>
    </row>
    <row r="2078" spans="1:6" x14ac:dyDescent="0.2">
      <c r="A2078" t="s">
        <v>143</v>
      </c>
      <c r="B2078" t="s">
        <v>134</v>
      </c>
      <c r="C2078">
        <v>2009</v>
      </c>
      <c r="D2078">
        <v>1</v>
      </c>
      <c r="E2078">
        <v>3</v>
      </c>
      <c r="F2078">
        <v>21.24</v>
      </c>
    </row>
    <row r="2079" spans="1:6" x14ac:dyDescent="0.2">
      <c r="A2079" t="s">
        <v>143</v>
      </c>
      <c r="B2079" t="s">
        <v>134</v>
      </c>
      <c r="C2079">
        <v>2009</v>
      </c>
      <c r="D2079">
        <v>1</v>
      </c>
      <c r="E2079">
        <v>4</v>
      </c>
      <c r="F2079">
        <v>35.380000000000003</v>
      </c>
    </row>
    <row r="2080" spans="1:6" x14ac:dyDescent="0.2">
      <c r="A2080" t="s">
        <v>143</v>
      </c>
      <c r="B2080" t="s">
        <v>134</v>
      </c>
      <c r="C2080">
        <v>2009</v>
      </c>
      <c r="D2080">
        <v>1</v>
      </c>
      <c r="E2080">
        <v>5</v>
      </c>
      <c r="F2080">
        <v>35.909999999999997</v>
      </c>
    </row>
    <row r="2081" spans="1:6" x14ac:dyDescent="0.2">
      <c r="A2081" t="s">
        <v>143</v>
      </c>
      <c r="B2081" t="s">
        <v>134</v>
      </c>
      <c r="C2081">
        <v>2009</v>
      </c>
      <c r="D2081">
        <v>1</v>
      </c>
      <c r="E2081">
        <v>6</v>
      </c>
      <c r="F2081">
        <v>46.27</v>
      </c>
    </row>
    <row r="2082" spans="1:6" x14ac:dyDescent="0.2">
      <c r="A2082" t="s">
        <v>143</v>
      </c>
      <c r="B2082" t="s">
        <v>134</v>
      </c>
      <c r="C2082">
        <v>2009</v>
      </c>
      <c r="D2082">
        <v>1</v>
      </c>
      <c r="E2082">
        <v>7</v>
      </c>
      <c r="F2082">
        <v>62.36</v>
      </c>
    </row>
    <row r="2083" spans="1:6" x14ac:dyDescent="0.2">
      <c r="A2083" t="s">
        <v>143</v>
      </c>
      <c r="B2083" t="s">
        <v>134</v>
      </c>
      <c r="C2083">
        <v>2009</v>
      </c>
      <c r="D2083">
        <v>1</v>
      </c>
      <c r="E2083">
        <v>8</v>
      </c>
      <c r="F2083">
        <v>33.700000000000003</v>
      </c>
    </row>
    <row r="2084" spans="1:6" x14ac:dyDescent="0.2">
      <c r="A2084" t="s">
        <v>143</v>
      </c>
      <c r="B2084" t="s">
        <v>134</v>
      </c>
      <c r="C2084">
        <v>2009</v>
      </c>
      <c r="D2084">
        <v>1</v>
      </c>
      <c r="E2084">
        <v>9</v>
      </c>
      <c r="F2084">
        <v>42.49</v>
      </c>
    </row>
    <row r="2085" spans="1:6" x14ac:dyDescent="0.2">
      <c r="A2085" t="s">
        <v>143</v>
      </c>
      <c r="B2085" t="s">
        <v>134</v>
      </c>
      <c r="C2085">
        <v>2009</v>
      </c>
      <c r="D2085">
        <v>1</v>
      </c>
      <c r="E2085">
        <v>10</v>
      </c>
      <c r="F2085">
        <v>42.74</v>
      </c>
    </row>
    <row r="2086" spans="1:6" x14ac:dyDescent="0.2">
      <c r="A2086" t="s">
        <v>143</v>
      </c>
      <c r="B2086" t="s">
        <v>134</v>
      </c>
      <c r="C2086">
        <v>2009</v>
      </c>
      <c r="D2086">
        <v>1</v>
      </c>
      <c r="E2086">
        <v>11</v>
      </c>
      <c r="F2086">
        <v>45.79</v>
      </c>
    </row>
    <row r="2087" spans="1:6" x14ac:dyDescent="0.2">
      <c r="A2087" t="s">
        <v>143</v>
      </c>
      <c r="B2087" t="s">
        <v>134</v>
      </c>
      <c r="C2087">
        <v>2009</v>
      </c>
      <c r="D2087">
        <v>1</v>
      </c>
      <c r="E2087">
        <v>12</v>
      </c>
      <c r="F2087">
        <v>45.79</v>
      </c>
    </row>
    <row r="2088" spans="1:6" x14ac:dyDescent="0.2">
      <c r="A2088" t="s">
        <v>143</v>
      </c>
      <c r="B2088" t="s">
        <v>134</v>
      </c>
      <c r="C2088">
        <v>2009</v>
      </c>
      <c r="D2088">
        <v>1</v>
      </c>
      <c r="E2088">
        <v>13</v>
      </c>
      <c r="F2088">
        <v>60.79</v>
      </c>
    </row>
    <row r="2089" spans="1:6" x14ac:dyDescent="0.2">
      <c r="A2089" t="s">
        <v>143</v>
      </c>
      <c r="B2089" t="s">
        <v>134</v>
      </c>
      <c r="C2089">
        <v>2009</v>
      </c>
      <c r="D2089">
        <v>1</v>
      </c>
      <c r="E2089">
        <v>14</v>
      </c>
      <c r="F2089">
        <v>33.700000000000003</v>
      </c>
    </row>
    <row r="2090" spans="1:6" x14ac:dyDescent="0.2">
      <c r="A2090" t="s">
        <v>143</v>
      </c>
      <c r="B2090" t="s">
        <v>134</v>
      </c>
      <c r="C2090">
        <v>2009</v>
      </c>
      <c r="D2090">
        <v>2</v>
      </c>
      <c r="E2090">
        <v>1</v>
      </c>
      <c r="F2090">
        <v>23.89</v>
      </c>
    </row>
    <row r="2091" spans="1:6" x14ac:dyDescent="0.2">
      <c r="A2091" t="s">
        <v>143</v>
      </c>
      <c r="B2091" t="s">
        <v>134</v>
      </c>
      <c r="C2091">
        <v>2009</v>
      </c>
      <c r="D2091">
        <v>2</v>
      </c>
      <c r="E2091">
        <v>2</v>
      </c>
      <c r="F2091">
        <v>22.99</v>
      </c>
    </row>
    <row r="2092" spans="1:6" x14ac:dyDescent="0.2">
      <c r="A2092" t="s">
        <v>143</v>
      </c>
      <c r="B2092" t="s">
        <v>134</v>
      </c>
      <c r="C2092">
        <v>2009</v>
      </c>
      <c r="D2092">
        <v>2</v>
      </c>
      <c r="E2092">
        <v>3</v>
      </c>
      <c r="F2092">
        <v>34.78</v>
      </c>
    </row>
    <row r="2093" spans="1:6" x14ac:dyDescent="0.2">
      <c r="A2093" t="s">
        <v>143</v>
      </c>
      <c r="B2093" t="s">
        <v>134</v>
      </c>
      <c r="C2093">
        <v>2009</v>
      </c>
      <c r="D2093">
        <v>2</v>
      </c>
      <c r="E2093">
        <v>4</v>
      </c>
      <c r="F2093">
        <v>30.51</v>
      </c>
    </row>
    <row r="2094" spans="1:6" x14ac:dyDescent="0.2">
      <c r="A2094" t="s">
        <v>143</v>
      </c>
      <c r="B2094" t="s">
        <v>134</v>
      </c>
      <c r="C2094">
        <v>2009</v>
      </c>
      <c r="D2094">
        <v>2</v>
      </c>
      <c r="E2094">
        <v>5</v>
      </c>
      <c r="F2094">
        <v>43.76</v>
      </c>
    </row>
    <row r="2095" spans="1:6" x14ac:dyDescent="0.2">
      <c r="A2095" t="s">
        <v>143</v>
      </c>
      <c r="B2095" t="s">
        <v>134</v>
      </c>
      <c r="C2095">
        <v>2009</v>
      </c>
      <c r="D2095">
        <v>2</v>
      </c>
      <c r="E2095">
        <v>6</v>
      </c>
      <c r="F2095">
        <v>62.56</v>
      </c>
    </row>
    <row r="2096" spans="1:6" x14ac:dyDescent="0.2">
      <c r="A2096" t="s">
        <v>143</v>
      </c>
      <c r="B2096" t="s">
        <v>134</v>
      </c>
      <c r="C2096">
        <v>2009</v>
      </c>
      <c r="D2096">
        <v>2</v>
      </c>
      <c r="E2096">
        <v>7</v>
      </c>
      <c r="F2096">
        <v>77.790000000000006</v>
      </c>
    </row>
    <row r="2097" spans="1:6" x14ac:dyDescent="0.2">
      <c r="A2097" t="s">
        <v>143</v>
      </c>
      <c r="B2097" t="s">
        <v>134</v>
      </c>
      <c r="C2097">
        <v>2009</v>
      </c>
      <c r="D2097">
        <v>2</v>
      </c>
      <c r="E2097">
        <v>8</v>
      </c>
      <c r="F2097">
        <v>40.39</v>
      </c>
    </row>
    <row r="2098" spans="1:6" x14ac:dyDescent="0.2">
      <c r="A2098" t="s">
        <v>143</v>
      </c>
      <c r="B2098" t="s">
        <v>134</v>
      </c>
      <c r="C2098">
        <v>2009</v>
      </c>
      <c r="D2098">
        <v>2</v>
      </c>
      <c r="E2098">
        <v>9</v>
      </c>
      <c r="F2098">
        <v>44.77</v>
      </c>
    </row>
    <row r="2099" spans="1:6" x14ac:dyDescent="0.2">
      <c r="A2099" t="s">
        <v>143</v>
      </c>
      <c r="B2099" t="s">
        <v>134</v>
      </c>
      <c r="C2099">
        <v>2009</v>
      </c>
      <c r="D2099">
        <v>2</v>
      </c>
      <c r="E2099">
        <v>10</v>
      </c>
      <c r="F2099">
        <v>48.49</v>
      </c>
    </row>
    <row r="2100" spans="1:6" x14ac:dyDescent="0.2">
      <c r="A2100" t="s">
        <v>143</v>
      </c>
      <c r="B2100" t="s">
        <v>134</v>
      </c>
      <c r="C2100">
        <v>2009</v>
      </c>
      <c r="D2100">
        <v>2</v>
      </c>
      <c r="E2100">
        <v>11</v>
      </c>
      <c r="F2100">
        <v>45.53</v>
      </c>
    </row>
    <row r="2101" spans="1:6" x14ac:dyDescent="0.2">
      <c r="A2101" t="s">
        <v>143</v>
      </c>
      <c r="B2101" t="s">
        <v>134</v>
      </c>
      <c r="C2101">
        <v>2009</v>
      </c>
      <c r="D2101">
        <v>2</v>
      </c>
      <c r="E2101">
        <v>12</v>
      </c>
      <c r="F2101">
        <v>59.73</v>
      </c>
    </row>
    <row r="2102" spans="1:6" x14ac:dyDescent="0.2">
      <c r="A2102" t="s">
        <v>143</v>
      </c>
      <c r="B2102" t="s">
        <v>134</v>
      </c>
      <c r="C2102">
        <v>2009</v>
      </c>
      <c r="D2102">
        <v>2</v>
      </c>
      <c r="E2102">
        <v>13</v>
      </c>
      <c r="F2102">
        <v>75</v>
      </c>
    </row>
    <row r="2103" spans="1:6" x14ac:dyDescent="0.2">
      <c r="A2103" t="s">
        <v>143</v>
      </c>
      <c r="B2103" t="s">
        <v>134</v>
      </c>
      <c r="C2103">
        <v>2009</v>
      </c>
      <c r="D2103">
        <v>2</v>
      </c>
      <c r="E2103">
        <v>14</v>
      </c>
      <c r="F2103">
        <v>47.68</v>
      </c>
    </row>
    <row r="2104" spans="1:6" x14ac:dyDescent="0.2">
      <c r="A2104" t="s">
        <v>143</v>
      </c>
      <c r="B2104" t="s">
        <v>134</v>
      </c>
      <c r="C2104">
        <v>2009</v>
      </c>
      <c r="D2104">
        <v>3</v>
      </c>
      <c r="E2104">
        <v>1</v>
      </c>
      <c r="F2104">
        <v>26.31</v>
      </c>
    </row>
    <row r="2105" spans="1:6" x14ac:dyDescent="0.2">
      <c r="A2105" t="s">
        <v>143</v>
      </c>
      <c r="B2105" t="s">
        <v>134</v>
      </c>
      <c r="C2105">
        <v>2009</v>
      </c>
      <c r="D2105">
        <v>3</v>
      </c>
      <c r="E2105">
        <v>2</v>
      </c>
      <c r="F2105">
        <v>26.59</v>
      </c>
    </row>
    <row r="2106" spans="1:6" x14ac:dyDescent="0.2">
      <c r="A2106" t="s">
        <v>143</v>
      </c>
      <c r="B2106" t="s">
        <v>134</v>
      </c>
      <c r="C2106">
        <v>2009</v>
      </c>
      <c r="D2106">
        <v>3</v>
      </c>
      <c r="E2106">
        <v>3</v>
      </c>
      <c r="F2106">
        <v>32.61</v>
      </c>
    </row>
    <row r="2107" spans="1:6" x14ac:dyDescent="0.2">
      <c r="A2107" t="s">
        <v>143</v>
      </c>
      <c r="B2107" t="s">
        <v>134</v>
      </c>
      <c r="C2107">
        <v>2009</v>
      </c>
      <c r="D2107">
        <v>3</v>
      </c>
      <c r="E2107">
        <v>4</v>
      </c>
      <c r="F2107">
        <v>42.67</v>
      </c>
    </row>
    <row r="2108" spans="1:6" x14ac:dyDescent="0.2">
      <c r="A2108" t="s">
        <v>143</v>
      </c>
      <c r="B2108" t="s">
        <v>134</v>
      </c>
      <c r="C2108">
        <v>2009</v>
      </c>
      <c r="D2108">
        <v>3</v>
      </c>
      <c r="E2108">
        <v>5</v>
      </c>
      <c r="F2108">
        <v>52.16</v>
      </c>
    </row>
    <row r="2109" spans="1:6" x14ac:dyDescent="0.2">
      <c r="A2109" t="s">
        <v>143</v>
      </c>
      <c r="B2109" t="s">
        <v>134</v>
      </c>
      <c r="C2109">
        <v>2009</v>
      </c>
      <c r="D2109">
        <v>3</v>
      </c>
      <c r="E2109">
        <v>6</v>
      </c>
      <c r="F2109">
        <v>62.15</v>
      </c>
    </row>
    <row r="2110" spans="1:6" x14ac:dyDescent="0.2">
      <c r="A2110" t="s">
        <v>143</v>
      </c>
      <c r="B2110" t="s">
        <v>134</v>
      </c>
      <c r="C2110">
        <v>2009</v>
      </c>
      <c r="D2110">
        <v>3</v>
      </c>
      <c r="E2110">
        <v>7</v>
      </c>
      <c r="F2110">
        <v>80.36</v>
      </c>
    </row>
    <row r="2111" spans="1:6" x14ac:dyDescent="0.2">
      <c r="A2111" t="s">
        <v>143</v>
      </c>
      <c r="B2111" t="s">
        <v>134</v>
      </c>
      <c r="C2111">
        <v>2009</v>
      </c>
      <c r="D2111">
        <v>3</v>
      </c>
      <c r="E2111">
        <v>8</v>
      </c>
      <c r="F2111">
        <v>53.01</v>
      </c>
    </row>
    <row r="2112" spans="1:6" x14ac:dyDescent="0.2">
      <c r="A2112" t="s">
        <v>143</v>
      </c>
      <c r="B2112" t="s">
        <v>134</v>
      </c>
      <c r="C2112">
        <v>2009</v>
      </c>
      <c r="D2112">
        <v>3</v>
      </c>
      <c r="E2112">
        <v>9</v>
      </c>
      <c r="F2112">
        <v>52.62</v>
      </c>
    </row>
    <row r="2113" spans="1:6" x14ac:dyDescent="0.2">
      <c r="A2113" t="s">
        <v>143</v>
      </c>
      <c r="B2113" t="s">
        <v>134</v>
      </c>
      <c r="C2113">
        <v>2009</v>
      </c>
      <c r="D2113">
        <v>3</v>
      </c>
      <c r="E2113">
        <v>10</v>
      </c>
      <c r="F2113">
        <v>58.02</v>
      </c>
    </row>
    <row r="2114" spans="1:6" x14ac:dyDescent="0.2">
      <c r="A2114" t="s">
        <v>143</v>
      </c>
      <c r="B2114" t="s">
        <v>134</v>
      </c>
      <c r="C2114">
        <v>2009</v>
      </c>
      <c r="D2114">
        <v>3</v>
      </c>
      <c r="E2114">
        <v>11</v>
      </c>
      <c r="F2114">
        <v>64.2</v>
      </c>
    </row>
    <row r="2115" spans="1:6" x14ac:dyDescent="0.2">
      <c r="A2115" t="s">
        <v>143</v>
      </c>
      <c r="B2115" t="s">
        <v>134</v>
      </c>
      <c r="C2115">
        <v>2009</v>
      </c>
      <c r="D2115">
        <v>3</v>
      </c>
      <c r="E2115">
        <v>12</v>
      </c>
      <c r="F2115">
        <v>52.55</v>
      </c>
    </row>
    <row r="2116" spans="1:6" x14ac:dyDescent="0.2">
      <c r="A2116" t="s">
        <v>143</v>
      </c>
      <c r="B2116" t="s">
        <v>134</v>
      </c>
      <c r="C2116">
        <v>2009</v>
      </c>
      <c r="D2116">
        <v>3</v>
      </c>
      <c r="E2116">
        <v>13</v>
      </c>
      <c r="F2116">
        <v>72.900000000000006</v>
      </c>
    </row>
    <row r="2117" spans="1:6" x14ac:dyDescent="0.2">
      <c r="A2117" t="s">
        <v>143</v>
      </c>
      <c r="B2117" t="s">
        <v>134</v>
      </c>
      <c r="C2117">
        <v>2009</v>
      </c>
      <c r="D2117">
        <v>3</v>
      </c>
      <c r="E2117">
        <v>14</v>
      </c>
      <c r="F2117">
        <v>47.54</v>
      </c>
    </row>
    <row r="2118" spans="1:6" x14ac:dyDescent="0.2">
      <c r="A2118" t="s">
        <v>143</v>
      </c>
      <c r="B2118" t="s">
        <v>134</v>
      </c>
      <c r="C2118">
        <v>2009</v>
      </c>
      <c r="D2118">
        <v>4</v>
      </c>
      <c r="E2118">
        <v>1</v>
      </c>
      <c r="F2118">
        <v>21.31</v>
      </c>
    </row>
    <row r="2119" spans="1:6" x14ac:dyDescent="0.2">
      <c r="A2119" t="s">
        <v>143</v>
      </c>
      <c r="B2119" t="s">
        <v>134</v>
      </c>
      <c r="C2119">
        <v>2009</v>
      </c>
      <c r="D2119">
        <v>4</v>
      </c>
      <c r="E2119">
        <v>2</v>
      </c>
      <c r="F2119">
        <v>22.07</v>
      </c>
    </row>
    <row r="2120" spans="1:6" x14ac:dyDescent="0.2">
      <c r="A2120" t="s">
        <v>143</v>
      </c>
      <c r="B2120" t="s">
        <v>134</v>
      </c>
      <c r="C2120">
        <v>2009</v>
      </c>
      <c r="D2120">
        <v>4</v>
      </c>
      <c r="E2120">
        <v>3</v>
      </c>
      <c r="F2120">
        <v>29.96</v>
      </c>
    </row>
    <row r="2121" spans="1:6" x14ac:dyDescent="0.2">
      <c r="A2121" t="s">
        <v>143</v>
      </c>
      <c r="B2121" t="s">
        <v>134</v>
      </c>
      <c r="C2121">
        <v>2009</v>
      </c>
      <c r="D2121">
        <v>4</v>
      </c>
      <c r="E2121">
        <v>4</v>
      </c>
      <c r="F2121">
        <v>42.21</v>
      </c>
    </row>
    <row r="2122" spans="1:6" x14ac:dyDescent="0.2">
      <c r="A2122" t="s">
        <v>143</v>
      </c>
      <c r="B2122" t="s">
        <v>134</v>
      </c>
      <c r="C2122">
        <v>2009</v>
      </c>
      <c r="D2122">
        <v>4</v>
      </c>
      <c r="E2122">
        <v>5</v>
      </c>
      <c r="F2122">
        <v>42.21</v>
      </c>
    </row>
    <row r="2123" spans="1:6" x14ac:dyDescent="0.2">
      <c r="A2123" t="s">
        <v>143</v>
      </c>
      <c r="B2123" t="s">
        <v>134</v>
      </c>
      <c r="C2123">
        <v>2009</v>
      </c>
      <c r="D2123">
        <v>4</v>
      </c>
      <c r="E2123">
        <v>6</v>
      </c>
      <c r="F2123">
        <v>58.11</v>
      </c>
    </row>
    <row r="2124" spans="1:6" x14ac:dyDescent="0.2">
      <c r="A2124" t="s">
        <v>143</v>
      </c>
      <c r="B2124" t="s">
        <v>134</v>
      </c>
      <c r="C2124">
        <v>2009</v>
      </c>
      <c r="D2124">
        <v>4</v>
      </c>
      <c r="E2124">
        <v>7</v>
      </c>
      <c r="F2124">
        <v>71.63</v>
      </c>
    </row>
    <row r="2125" spans="1:6" x14ac:dyDescent="0.2">
      <c r="A2125" t="s">
        <v>143</v>
      </c>
      <c r="B2125" t="s">
        <v>134</v>
      </c>
      <c r="C2125">
        <v>2009</v>
      </c>
      <c r="D2125">
        <v>4</v>
      </c>
      <c r="E2125">
        <v>8</v>
      </c>
      <c r="F2125">
        <v>49.23</v>
      </c>
    </row>
    <row r="2126" spans="1:6" x14ac:dyDescent="0.2">
      <c r="A2126" t="s">
        <v>143</v>
      </c>
      <c r="B2126" t="s">
        <v>134</v>
      </c>
      <c r="C2126">
        <v>2009</v>
      </c>
      <c r="D2126">
        <v>4</v>
      </c>
      <c r="E2126">
        <v>9</v>
      </c>
      <c r="F2126">
        <v>45.79</v>
      </c>
    </row>
    <row r="2127" spans="1:6" x14ac:dyDescent="0.2">
      <c r="A2127" t="s">
        <v>143</v>
      </c>
      <c r="B2127" t="s">
        <v>134</v>
      </c>
      <c r="C2127">
        <v>2009</v>
      </c>
      <c r="D2127">
        <v>4</v>
      </c>
      <c r="E2127">
        <v>10</v>
      </c>
      <c r="F2127">
        <v>55.13</v>
      </c>
    </row>
    <row r="2128" spans="1:6" x14ac:dyDescent="0.2">
      <c r="A2128" t="s">
        <v>143</v>
      </c>
      <c r="B2128" t="s">
        <v>134</v>
      </c>
      <c r="C2128">
        <v>2009</v>
      </c>
      <c r="D2128">
        <v>4</v>
      </c>
      <c r="E2128">
        <v>11</v>
      </c>
      <c r="F2128">
        <v>45.37</v>
      </c>
    </row>
    <row r="2129" spans="1:6" x14ac:dyDescent="0.2">
      <c r="A2129" t="s">
        <v>143</v>
      </c>
      <c r="B2129" t="s">
        <v>134</v>
      </c>
      <c r="C2129">
        <v>2009</v>
      </c>
      <c r="D2129">
        <v>4</v>
      </c>
      <c r="E2129">
        <v>12</v>
      </c>
      <c r="F2129">
        <v>51.28</v>
      </c>
    </row>
    <row r="2130" spans="1:6" x14ac:dyDescent="0.2">
      <c r="A2130" t="s">
        <v>143</v>
      </c>
      <c r="B2130" t="s">
        <v>134</v>
      </c>
      <c r="C2130">
        <v>2009</v>
      </c>
      <c r="D2130">
        <v>4</v>
      </c>
      <c r="E2130">
        <v>13</v>
      </c>
      <c r="F2130">
        <v>69.599999999999994</v>
      </c>
    </row>
    <row r="2131" spans="1:6" x14ac:dyDescent="0.2">
      <c r="A2131" t="s">
        <v>143</v>
      </c>
      <c r="B2131" t="s">
        <v>134</v>
      </c>
      <c r="C2131">
        <v>2009</v>
      </c>
      <c r="D2131">
        <v>4</v>
      </c>
      <c r="E2131">
        <v>14</v>
      </c>
      <c r="F2131">
        <v>48.14</v>
      </c>
    </row>
    <row r="2132" spans="1:6" x14ac:dyDescent="0.2">
      <c r="A2132" t="s">
        <v>143</v>
      </c>
      <c r="B2132" t="s">
        <v>153</v>
      </c>
      <c r="C2132">
        <v>2010</v>
      </c>
      <c r="D2132">
        <v>1</v>
      </c>
      <c r="E2132">
        <v>1</v>
      </c>
      <c r="F2132">
        <v>10.059728330976924</v>
      </c>
    </row>
    <row r="2133" spans="1:6" x14ac:dyDescent="0.2">
      <c r="A2133" t="s">
        <v>143</v>
      </c>
      <c r="B2133" t="s">
        <v>153</v>
      </c>
      <c r="C2133">
        <v>2010</v>
      </c>
      <c r="D2133">
        <v>1</v>
      </c>
      <c r="E2133">
        <v>2</v>
      </c>
      <c r="F2133">
        <v>12.39746844885577</v>
      </c>
    </row>
    <row r="2134" spans="1:6" x14ac:dyDescent="0.2">
      <c r="A2134" t="s">
        <v>143</v>
      </c>
      <c r="B2134" t="s">
        <v>153</v>
      </c>
      <c r="C2134">
        <v>2010</v>
      </c>
      <c r="D2134">
        <v>1</v>
      </c>
      <c r="E2134">
        <v>3</v>
      </c>
      <c r="F2134">
        <v>13.439480877899998</v>
      </c>
    </row>
    <row r="2135" spans="1:6" x14ac:dyDescent="0.2">
      <c r="A2135" t="s">
        <v>143</v>
      </c>
      <c r="B2135" t="s">
        <v>153</v>
      </c>
      <c r="C2135">
        <v>2010</v>
      </c>
      <c r="D2135">
        <v>1</v>
      </c>
      <c r="E2135">
        <v>4</v>
      </c>
      <c r="F2135">
        <v>14.362053336674997</v>
      </c>
    </row>
    <row r="2136" spans="1:6" x14ac:dyDescent="0.2">
      <c r="A2136" t="s">
        <v>143</v>
      </c>
      <c r="B2136" t="s">
        <v>153</v>
      </c>
      <c r="C2136">
        <v>2010</v>
      </c>
      <c r="D2136">
        <v>1</v>
      </c>
      <c r="E2136">
        <v>5</v>
      </c>
      <c r="F2136">
        <v>23.012226651721154</v>
      </c>
    </row>
    <row r="2137" spans="1:6" x14ac:dyDescent="0.2">
      <c r="A2137" t="s">
        <v>143</v>
      </c>
      <c r="B2137" t="s">
        <v>153</v>
      </c>
      <c r="C2137">
        <v>2010</v>
      </c>
      <c r="D2137">
        <v>1</v>
      </c>
      <c r="E2137">
        <v>6</v>
      </c>
      <c r="F2137">
        <v>25.359217426696148</v>
      </c>
    </row>
    <row r="2138" spans="1:6" x14ac:dyDescent="0.2">
      <c r="A2138" t="s">
        <v>143</v>
      </c>
      <c r="B2138" t="s">
        <v>153</v>
      </c>
      <c r="C2138">
        <v>2010</v>
      </c>
      <c r="D2138">
        <v>1</v>
      </c>
      <c r="E2138">
        <v>7</v>
      </c>
      <c r="F2138">
        <v>31.135488759692308</v>
      </c>
    </row>
    <row r="2139" spans="1:6" x14ac:dyDescent="0.2">
      <c r="A2139" t="s">
        <v>143</v>
      </c>
      <c r="B2139" t="s">
        <v>153</v>
      </c>
      <c r="C2139">
        <v>2010</v>
      </c>
      <c r="D2139">
        <v>1</v>
      </c>
      <c r="E2139">
        <v>8</v>
      </c>
      <c r="F2139">
        <v>17.660738746644235</v>
      </c>
    </row>
    <row r="2140" spans="1:6" x14ac:dyDescent="0.2">
      <c r="A2140" t="s">
        <v>143</v>
      </c>
      <c r="B2140" t="s">
        <v>153</v>
      </c>
      <c r="C2140">
        <v>2010</v>
      </c>
      <c r="D2140">
        <v>1</v>
      </c>
      <c r="E2140">
        <v>9</v>
      </c>
      <c r="F2140">
        <v>20.645168128199998</v>
      </c>
    </row>
    <row r="2141" spans="1:6" x14ac:dyDescent="0.2">
      <c r="A2141" t="s">
        <v>143</v>
      </c>
      <c r="B2141" t="s">
        <v>153</v>
      </c>
      <c r="C2141">
        <v>2010</v>
      </c>
      <c r="D2141">
        <v>1</v>
      </c>
      <c r="E2141">
        <v>10</v>
      </c>
      <c r="F2141">
        <v>21.079991595807694</v>
      </c>
    </row>
    <row r="2142" spans="1:6" x14ac:dyDescent="0.2">
      <c r="A2142" t="s">
        <v>143</v>
      </c>
      <c r="B2142" t="s">
        <v>153</v>
      </c>
      <c r="C2142">
        <v>2010</v>
      </c>
      <c r="D2142">
        <v>1</v>
      </c>
      <c r="E2142">
        <v>11</v>
      </c>
      <c r="F2142">
        <v>22.081464843836542</v>
      </c>
    </row>
    <row r="2143" spans="1:6" x14ac:dyDescent="0.2">
      <c r="A2143" t="s">
        <v>143</v>
      </c>
      <c r="B2143" t="s">
        <v>153</v>
      </c>
      <c r="C2143">
        <v>2010</v>
      </c>
      <c r="D2143">
        <v>1</v>
      </c>
      <c r="E2143">
        <v>12</v>
      </c>
      <c r="F2143">
        <v>23.027642730484619</v>
      </c>
    </row>
    <row r="2144" spans="1:6" x14ac:dyDescent="0.2">
      <c r="A2144" t="s">
        <v>143</v>
      </c>
      <c r="B2144" t="s">
        <v>153</v>
      </c>
      <c r="C2144">
        <v>2010</v>
      </c>
      <c r="D2144">
        <v>1</v>
      </c>
      <c r="E2144">
        <v>13</v>
      </c>
      <c r="F2144">
        <v>27.388855733694228</v>
      </c>
    </row>
    <row r="2145" spans="1:6" x14ac:dyDescent="0.2">
      <c r="A2145" t="s">
        <v>143</v>
      </c>
      <c r="B2145" t="s">
        <v>153</v>
      </c>
      <c r="C2145">
        <v>2010</v>
      </c>
      <c r="D2145">
        <v>1</v>
      </c>
      <c r="E2145">
        <v>14</v>
      </c>
      <c r="F2145">
        <v>15.94240463931923</v>
      </c>
    </row>
    <row r="2146" spans="1:6" x14ac:dyDescent="0.2">
      <c r="A2146" t="s">
        <v>143</v>
      </c>
      <c r="B2146" t="s">
        <v>153</v>
      </c>
      <c r="C2146">
        <v>2010</v>
      </c>
      <c r="D2146">
        <v>2</v>
      </c>
      <c r="E2146">
        <v>1</v>
      </c>
      <c r="F2146">
        <v>12.136767568199998</v>
      </c>
    </row>
    <row r="2147" spans="1:6" x14ac:dyDescent="0.2">
      <c r="A2147" t="s">
        <v>143</v>
      </c>
      <c r="B2147" t="s">
        <v>153</v>
      </c>
      <c r="C2147">
        <v>2010</v>
      </c>
      <c r="D2147">
        <v>2</v>
      </c>
      <c r="E2147">
        <v>2</v>
      </c>
      <c r="F2147">
        <v>9.5486076971999996</v>
      </c>
    </row>
    <row r="2148" spans="1:6" x14ac:dyDescent="0.2">
      <c r="A2148" t="s">
        <v>143</v>
      </c>
      <c r="B2148" t="s">
        <v>153</v>
      </c>
      <c r="C2148">
        <v>2010</v>
      </c>
      <c r="D2148">
        <v>2</v>
      </c>
      <c r="E2148">
        <v>3</v>
      </c>
      <c r="F2148">
        <v>15.005895656971154</v>
      </c>
    </row>
    <row r="2149" spans="1:6" x14ac:dyDescent="0.2">
      <c r="A2149" t="s">
        <v>143</v>
      </c>
      <c r="B2149" t="s">
        <v>153</v>
      </c>
      <c r="C2149">
        <v>2010</v>
      </c>
      <c r="D2149">
        <v>2</v>
      </c>
      <c r="E2149">
        <v>4</v>
      </c>
      <c r="F2149">
        <v>23.579714074188459</v>
      </c>
    </row>
    <row r="2150" spans="1:6" x14ac:dyDescent="0.2">
      <c r="A2150" t="s">
        <v>143</v>
      </c>
      <c r="B2150" t="s">
        <v>153</v>
      </c>
      <c r="C2150">
        <v>2010</v>
      </c>
      <c r="D2150">
        <v>2</v>
      </c>
      <c r="E2150">
        <v>5</v>
      </c>
      <c r="F2150">
        <v>20.57623447846154</v>
      </c>
    </row>
    <row r="2151" spans="1:6" x14ac:dyDescent="0.2">
      <c r="A2151" t="s">
        <v>143</v>
      </c>
      <c r="B2151" t="s">
        <v>153</v>
      </c>
      <c r="C2151">
        <v>2010</v>
      </c>
      <c r="D2151">
        <v>2</v>
      </c>
      <c r="E2151">
        <v>6</v>
      </c>
      <c r="F2151">
        <v>30.727904834423075</v>
      </c>
    </row>
    <row r="2152" spans="1:6" x14ac:dyDescent="0.2">
      <c r="A2152" t="s">
        <v>143</v>
      </c>
      <c r="B2152" t="s">
        <v>153</v>
      </c>
      <c r="C2152">
        <v>2010</v>
      </c>
      <c r="D2152">
        <v>2</v>
      </c>
      <c r="E2152">
        <v>7</v>
      </c>
      <c r="F2152">
        <v>29.949258584215382</v>
      </c>
    </row>
    <row r="2153" spans="1:6" x14ac:dyDescent="0.2">
      <c r="A2153" t="s">
        <v>143</v>
      </c>
      <c r="B2153" t="s">
        <v>153</v>
      </c>
      <c r="C2153">
        <v>2010</v>
      </c>
      <c r="D2153">
        <v>2</v>
      </c>
      <c r="E2153">
        <v>8</v>
      </c>
      <c r="F2153">
        <v>28.614300286084621</v>
      </c>
    </row>
    <row r="2154" spans="1:6" x14ac:dyDescent="0.2">
      <c r="A2154" t="s">
        <v>143</v>
      </c>
      <c r="B2154" t="s">
        <v>153</v>
      </c>
      <c r="C2154">
        <v>2010</v>
      </c>
      <c r="D2154">
        <v>2</v>
      </c>
      <c r="E2154">
        <v>9</v>
      </c>
      <c r="F2154">
        <v>26.851812516692306</v>
      </c>
    </row>
    <row r="2155" spans="1:6" x14ac:dyDescent="0.2">
      <c r="A2155" t="s">
        <v>143</v>
      </c>
      <c r="B2155" t="s">
        <v>153</v>
      </c>
      <c r="C2155">
        <v>2010</v>
      </c>
      <c r="D2155">
        <v>2</v>
      </c>
      <c r="E2155">
        <v>10</v>
      </c>
      <c r="F2155">
        <v>24.469872772569236</v>
      </c>
    </row>
    <row r="2156" spans="1:6" x14ac:dyDescent="0.2">
      <c r="A2156" t="s">
        <v>143</v>
      </c>
      <c r="B2156" t="s">
        <v>153</v>
      </c>
      <c r="C2156">
        <v>2010</v>
      </c>
      <c r="D2156">
        <v>2</v>
      </c>
      <c r="E2156">
        <v>11</v>
      </c>
      <c r="F2156">
        <v>22.811483484900002</v>
      </c>
    </row>
    <row r="2157" spans="1:6" x14ac:dyDescent="0.2">
      <c r="A2157" t="s">
        <v>143</v>
      </c>
      <c r="B2157" t="s">
        <v>153</v>
      </c>
      <c r="C2157">
        <v>2010</v>
      </c>
      <c r="D2157">
        <v>2</v>
      </c>
      <c r="E2157">
        <v>12</v>
      </c>
      <c r="F2157">
        <v>26.283733631100006</v>
      </c>
    </row>
    <row r="2158" spans="1:6" x14ac:dyDescent="0.2">
      <c r="A2158" t="s">
        <v>143</v>
      </c>
      <c r="B2158" t="s">
        <v>153</v>
      </c>
      <c r="C2158">
        <v>2010</v>
      </c>
      <c r="D2158">
        <v>2</v>
      </c>
      <c r="E2158">
        <v>13</v>
      </c>
      <c r="F2158">
        <v>31.290660947699998</v>
      </c>
    </row>
    <row r="2159" spans="1:6" x14ac:dyDescent="0.2">
      <c r="A2159" t="s">
        <v>143</v>
      </c>
      <c r="B2159" t="s">
        <v>153</v>
      </c>
      <c r="C2159">
        <v>2010</v>
      </c>
      <c r="D2159">
        <v>2</v>
      </c>
      <c r="E2159">
        <v>14</v>
      </c>
      <c r="F2159">
        <v>27.25172680344231</v>
      </c>
    </row>
    <row r="2160" spans="1:6" x14ac:dyDescent="0.2">
      <c r="A2160" t="s">
        <v>143</v>
      </c>
      <c r="B2160" t="s">
        <v>153</v>
      </c>
      <c r="C2160">
        <v>2010</v>
      </c>
      <c r="D2160">
        <v>3</v>
      </c>
      <c r="E2160">
        <v>1</v>
      </c>
      <c r="F2160">
        <v>18.513363901915383</v>
      </c>
    </row>
    <row r="2161" spans="1:6" x14ac:dyDescent="0.2">
      <c r="A2161" t="s">
        <v>143</v>
      </c>
      <c r="B2161" t="s">
        <v>153</v>
      </c>
      <c r="C2161">
        <v>2010</v>
      </c>
      <c r="D2161">
        <v>3</v>
      </c>
      <c r="E2161">
        <v>2</v>
      </c>
      <c r="F2161">
        <v>15.187565658946152</v>
      </c>
    </row>
    <row r="2162" spans="1:6" x14ac:dyDescent="0.2">
      <c r="A2162" t="s">
        <v>143</v>
      </c>
      <c r="B2162" t="s">
        <v>153</v>
      </c>
      <c r="C2162">
        <v>2010</v>
      </c>
      <c r="D2162">
        <v>3</v>
      </c>
      <c r="E2162">
        <v>3</v>
      </c>
      <c r="F2162">
        <v>14.669808089538463</v>
      </c>
    </row>
    <row r="2163" spans="1:6" x14ac:dyDescent="0.2">
      <c r="A2163" t="s">
        <v>143</v>
      </c>
      <c r="B2163" t="s">
        <v>153</v>
      </c>
      <c r="C2163">
        <v>2010</v>
      </c>
      <c r="D2163">
        <v>3</v>
      </c>
      <c r="E2163">
        <v>4</v>
      </c>
      <c r="F2163">
        <v>22.22335254073846</v>
      </c>
    </row>
    <row r="2164" spans="1:6" x14ac:dyDescent="0.2">
      <c r="A2164" t="s">
        <v>143</v>
      </c>
      <c r="B2164" t="s">
        <v>153</v>
      </c>
      <c r="C2164">
        <v>2010</v>
      </c>
      <c r="D2164">
        <v>3</v>
      </c>
      <c r="E2164">
        <v>5</v>
      </c>
      <c r="F2164">
        <v>25.805882843653841</v>
      </c>
    </row>
    <row r="2165" spans="1:6" x14ac:dyDescent="0.2">
      <c r="A2165" t="s">
        <v>143</v>
      </c>
      <c r="B2165" t="s">
        <v>153</v>
      </c>
      <c r="C2165">
        <v>2010</v>
      </c>
      <c r="D2165">
        <v>3</v>
      </c>
      <c r="E2165">
        <v>6</v>
      </c>
      <c r="F2165">
        <v>26.959147041496156</v>
      </c>
    </row>
    <row r="2166" spans="1:6" x14ac:dyDescent="0.2">
      <c r="A2166" t="s">
        <v>143</v>
      </c>
      <c r="B2166" t="s">
        <v>153</v>
      </c>
      <c r="C2166">
        <v>2010</v>
      </c>
      <c r="D2166">
        <v>3</v>
      </c>
      <c r="E2166">
        <v>7</v>
      </c>
      <c r="F2166">
        <v>33.414722677176918</v>
      </c>
    </row>
    <row r="2167" spans="1:6" x14ac:dyDescent="0.2">
      <c r="A2167" t="s">
        <v>143</v>
      </c>
      <c r="B2167" t="s">
        <v>153</v>
      </c>
      <c r="C2167">
        <v>2010</v>
      </c>
      <c r="D2167">
        <v>3</v>
      </c>
      <c r="E2167">
        <v>8</v>
      </c>
      <c r="F2167">
        <v>28.351904571692309</v>
      </c>
    </row>
    <row r="2168" spans="1:6" x14ac:dyDescent="0.2">
      <c r="A2168" t="s">
        <v>143</v>
      </c>
      <c r="B2168" t="s">
        <v>153</v>
      </c>
      <c r="C2168">
        <v>2010</v>
      </c>
      <c r="D2168">
        <v>3</v>
      </c>
      <c r="E2168">
        <v>9</v>
      </c>
      <c r="F2168">
        <v>25.365834165565385</v>
      </c>
    </row>
    <row r="2169" spans="1:6" x14ac:dyDescent="0.2">
      <c r="A2169" t="s">
        <v>143</v>
      </c>
      <c r="B2169" t="s">
        <v>153</v>
      </c>
      <c r="C2169">
        <v>2010</v>
      </c>
      <c r="D2169">
        <v>3</v>
      </c>
      <c r="E2169">
        <v>10</v>
      </c>
      <c r="F2169">
        <v>24.20277996662308</v>
      </c>
    </row>
    <row r="2170" spans="1:6" x14ac:dyDescent="0.2">
      <c r="A2170" t="s">
        <v>143</v>
      </c>
      <c r="B2170" t="s">
        <v>153</v>
      </c>
      <c r="C2170">
        <v>2010</v>
      </c>
      <c r="D2170">
        <v>3</v>
      </c>
      <c r="E2170">
        <v>11</v>
      </c>
      <c r="F2170">
        <v>24.609064312800001</v>
      </c>
    </row>
    <row r="2171" spans="1:6" x14ac:dyDescent="0.2">
      <c r="A2171" t="s">
        <v>143</v>
      </c>
      <c r="B2171" t="s">
        <v>153</v>
      </c>
      <c r="C2171">
        <v>2010</v>
      </c>
      <c r="D2171">
        <v>3</v>
      </c>
      <c r="E2171">
        <v>12</v>
      </c>
      <c r="F2171">
        <v>25.342283673553847</v>
      </c>
    </row>
    <row r="2172" spans="1:6" x14ac:dyDescent="0.2">
      <c r="A2172" t="s">
        <v>143</v>
      </c>
      <c r="B2172" t="s">
        <v>153</v>
      </c>
      <c r="C2172">
        <v>2010</v>
      </c>
      <c r="D2172">
        <v>3</v>
      </c>
      <c r="E2172">
        <v>13</v>
      </c>
      <c r="F2172">
        <v>31.834747559111534</v>
      </c>
    </row>
    <row r="2173" spans="1:6" x14ac:dyDescent="0.2">
      <c r="A2173" t="s">
        <v>143</v>
      </c>
      <c r="B2173" t="s">
        <v>153</v>
      </c>
      <c r="C2173">
        <v>2010</v>
      </c>
      <c r="D2173">
        <v>3</v>
      </c>
      <c r="E2173">
        <v>14</v>
      </c>
      <c r="F2173">
        <v>26.883445281888459</v>
      </c>
    </row>
    <row r="2174" spans="1:6" x14ac:dyDescent="0.2">
      <c r="A2174" t="s">
        <v>143</v>
      </c>
      <c r="B2174" t="s">
        <v>153</v>
      </c>
      <c r="C2174">
        <v>2010</v>
      </c>
      <c r="D2174">
        <v>4</v>
      </c>
      <c r="E2174">
        <v>1</v>
      </c>
      <c r="F2174">
        <v>14.079101543099998</v>
      </c>
    </row>
    <row r="2175" spans="1:6" x14ac:dyDescent="0.2">
      <c r="A2175" t="s">
        <v>143</v>
      </c>
      <c r="B2175" t="s">
        <v>153</v>
      </c>
      <c r="C2175">
        <v>2010</v>
      </c>
      <c r="D2175">
        <v>4</v>
      </c>
      <c r="E2175">
        <v>2</v>
      </c>
      <c r="F2175">
        <v>14.948307801899999</v>
      </c>
    </row>
    <row r="2176" spans="1:6" x14ac:dyDescent="0.2">
      <c r="A2176" t="s">
        <v>143</v>
      </c>
      <c r="B2176" t="s">
        <v>153</v>
      </c>
      <c r="C2176">
        <v>2010</v>
      </c>
      <c r="D2176">
        <v>4</v>
      </c>
      <c r="E2176">
        <v>3</v>
      </c>
      <c r="F2176">
        <v>18.421171298030767</v>
      </c>
    </row>
    <row r="2177" spans="1:11" x14ac:dyDescent="0.2">
      <c r="A2177" t="s">
        <v>143</v>
      </c>
      <c r="B2177" t="s">
        <v>153</v>
      </c>
      <c r="C2177">
        <v>2010</v>
      </c>
      <c r="D2177">
        <v>4</v>
      </c>
      <c r="E2177">
        <v>4</v>
      </c>
      <c r="F2177">
        <v>22.396749652644235</v>
      </c>
    </row>
    <row r="2178" spans="1:11" x14ac:dyDescent="0.2">
      <c r="A2178" t="s">
        <v>143</v>
      </c>
      <c r="B2178" t="s">
        <v>153</v>
      </c>
      <c r="C2178">
        <v>2010</v>
      </c>
      <c r="D2178">
        <v>4</v>
      </c>
      <c r="E2178">
        <v>5</v>
      </c>
      <c r="F2178">
        <v>24.457684349492304</v>
      </c>
    </row>
    <row r="2179" spans="1:11" x14ac:dyDescent="0.2">
      <c r="A2179" t="s">
        <v>143</v>
      </c>
      <c r="B2179" t="s">
        <v>153</v>
      </c>
      <c r="C2179">
        <v>2010</v>
      </c>
      <c r="D2179">
        <v>4</v>
      </c>
      <c r="E2179">
        <v>6</v>
      </c>
      <c r="F2179">
        <v>31.074835865953844</v>
      </c>
    </row>
    <row r="2180" spans="1:11" x14ac:dyDescent="0.2">
      <c r="A2180" t="s">
        <v>143</v>
      </c>
      <c r="B2180" t="s">
        <v>153</v>
      </c>
      <c r="C2180">
        <v>2010</v>
      </c>
      <c r="D2180">
        <v>4</v>
      </c>
      <c r="E2180">
        <v>7</v>
      </c>
      <c r="F2180">
        <v>30.808699503576921</v>
      </c>
    </row>
    <row r="2181" spans="1:11" x14ac:dyDescent="0.2">
      <c r="A2181" t="s">
        <v>143</v>
      </c>
      <c r="B2181" t="s">
        <v>153</v>
      </c>
      <c r="C2181">
        <v>2010</v>
      </c>
      <c r="D2181">
        <v>4</v>
      </c>
      <c r="E2181">
        <v>8</v>
      </c>
      <c r="F2181">
        <v>24.173378020021158</v>
      </c>
    </row>
    <row r="2182" spans="1:11" x14ac:dyDescent="0.2">
      <c r="A2182" t="s">
        <v>143</v>
      </c>
      <c r="B2182" t="s">
        <v>153</v>
      </c>
      <c r="C2182">
        <v>2010</v>
      </c>
      <c r="D2182">
        <v>4</v>
      </c>
      <c r="E2182">
        <v>9</v>
      </c>
      <c r="F2182">
        <v>23.883008879907695</v>
      </c>
    </row>
    <row r="2183" spans="1:11" x14ac:dyDescent="0.2">
      <c r="A2183" t="s">
        <v>143</v>
      </c>
      <c r="B2183" t="s">
        <v>153</v>
      </c>
      <c r="C2183">
        <v>2010</v>
      </c>
      <c r="D2183">
        <v>4</v>
      </c>
      <c r="E2183">
        <v>10</v>
      </c>
      <c r="F2183">
        <v>28.00988369875385</v>
      </c>
    </row>
    <row r="2184" spans="1:11" x14ac:dyDescent="0.2">
      <c r="A2184" t="s">
        <v>143</v>
      </c>
      <c r="B2184" t="s">
        <v>153</v>
      </c>
      <c r="C2184">
        <v>2010</v>
      </c>
      <c r="D2184">
        <v>4</v>
      </c>
      <c r="E2184">
        <v>11</v>
      </c>
      <c r="F2184">
        <v>22.919730179140387</v>
      </c>
    </row>
    <row r="2185" spans="1:11" x14ac:dyDescent="0.2">
      <c r="A2185" t="s">
        <v>143</v>
      </c>
      <c r="B2185" t="s">
        <v>153</v>
      </c>
      <c r="C2185">
        <v>2010</v>
      </c>
      <c r="D2185">
        <v>4</v>
      </c>
      <c r="E2185">
        <v>12</v>
      </c>
      <c r="F2185">
        <v>24.617420180480774</v>
      </c>
    </row>
    <row r="2186" spans="1:11" x14ac:dyDescent="0.2">
      <c r="A2186" t="s">
        <v>143</v>
      </c>
      <c r="B2186" t="s">
        <v>153</v>
      </c>
      <c r="C2186">
        <v>2010</v>
      </c>
      <c r="D2186">
        <v>4</v>
      </c>
      <c r="E2186">
        <v>13</v>
      </c>
      <c r="F2186">
        <v>34.437120928269223</v>
      </c>
    </row>
    <row r="2187" spans="1:11" x14ac:dyDescent="0.2">
      <c r="A2187" t="s">
        <v>143</v>
      </c>
      <c r="B2187" t="s">
        <v>153</v>
      </c>
      <c r="C2187">
        <v>2010</v>
      </c>
      <c r="D2187">
        <v>4</v>
      </c>
      <c r="E2187">
        <v>14</v>
      </c>
      <c r="F2187">
        <v>22.610875435753844</v>
      </c>
    </row>
    <row r="2188" spans="1:11" ht="15" x14ac:dyDescent="0.25">
      <c r="A2188" t="s">
        <v>143</v>
      </c>
      <c r="B2188" t="s">
        <v>153</v>
      </c>
      <c r="C2188">
        <v>2011</v>
      </c>
      <c r="D2188">
        <v>1</v>
      </c>
      <c r="E2188">
        <v>1</v>
      </c>
      <c r="F2188" s="138">
        <v>29.133418443715389</v>
      </c>
      <c r="G2188" s="139">
        <v>0.45116500000000004</v>
      </c>
      <c r="H2188" s="137" t="s">
        <v>186</v>
      </c>
      <c r="J2188" t="s">
        <v>187</v>
      </c>
      <c r="K2188" s="140">
        <v>40817</v>
      </c>
    </row>
    <row r="2189" spans="1:11" ht="15" x14ac:dyDescent="0.25">
      <c r="A2189" t="s">
        <v>143</v>
      </c>
      <c r="B2189" t="s">
        <v>153</v>
      </c>
      <c r="C2189">
        <v>2011</v>
      </c>
      <c r="D2189">
        <v>1</v>
      </c>
      <c r="E2189">
        <v>2</v>
      </c>
      <c r="F2189" s="138">
        <v>22.443896766288464</v>
      </c>
      <c r="G2189" s="139">
        <v>0.40397</v>
      </c>
      <c r="J2189" t="s">
        <v>188</v>
      </c>
      <c r="K2189" s="141">
        <v>40617</v>
      </c>
    </row>
    <row r="2190" spans="1:11" ht="15" x14ac:dyDescent="0.25">
      <c r="A2190" t="s">
        <v>143</v>
      </c>
      <c r="B2190" t="s">
        <v>153</v>
      </c>
      <c r="C2190">
        <v>2011</v>
      </c>
      <c r="D2190">
        <v>1</v>
      </c>
      <c r="E2190">
        <v>3</v>
      </c>
      <c r="F2190" s="138">
        <v>37.073692872276922</v>
      </c>
      <c r="G2190" s="139">
        <v>0.53211999999999993</v>
      </c>
      <c r="J2190" t="s">
        <v>189</v>
      </c>
      <c r="K2190">
        <v>89</v>
      </c>
    </row>
    <row r="2191" spans="1:11" ht="15" x14ac:dyDescent="0.25">
      <c r="A2191" t="s">
        <v>143</v>
      </c>
      <c r="B2191" t="s">
        <v>153</v>
      </c>
      <c r="C2191">
        <v>2011</v>
      </c>
      <c r="D2191">
        <v>1</v>
      </c>
      <c r="E2191">
        <v>4</v>
      </c>
      <c r="F2191" s="138">
        <v>34.883346322211544</v>
      </c>
      <c r="G2191" s="139">
        <v>0.52699999999999991</v>
      </c>
      <c r="J2191" t="s">
        <v>190</v>
      </c>
      <c r="K2191">
        <v>1161</v>
      </c>
    </row>
    <row r="2192" spans="1:11" ht="15" x14ac:dyDescent="0.25">
      <c r="A2192" t="s">
        <v>143</v>
      </c>
      <c r="B2192" t="s">
        <v>153</v>
      </c>
      <c r="C2192">
        <v>2011</v>
      </c>
      <c r="D2192">
        <v>1</v>
      </c>
      <c r="E2192">
        <v>5</v>
      </c>
      <c r="F2192" s="138">
        <v>38.145895198061538</v>
      </c>
      <c r="G2192" s="139">
        <v>0.63442500000000002</v>
      </c>
    </row>
    <row r="2193" spans="1:7" ht="15" x14ac:dyDescent="0.25">
      <c r="A2193" t="s">
        <v>143</v>
      </c>
      <c r="B2193" t="s">
        <v>153</v>
      </c>
      <c r="C2193">
        <v>2011</v>
      </c>
      <c r="D2193">
        <v>1</v>
      </c>
      <c r="E2193">
        <v>6</v>
      </c>
      <c r="F2193" s="138">
        <v>35.149435484815385</v>
      </c>
      <c r="G2193" s="139">
        <v>0.67537999999999998</v>
      </c>
    </row>
    <row r="2194" spans="1:7" ht="15" x14ac:dyDescent="0.25">
      <c r="A2194" t="s">
        <v>143</v>
      </c>
      <c r="B2194" t="s">
        <v>153</v>
      </c>
      <c r="C2194">
        <v>2011</v>
      </c>
      <c r="D2194">
        <v>1</v>
      </c>
      <c r="E2194">
        <v>7</v>
      </c>
      <c r="F2194" s="138">
        <v>34.831910527615385</v>
      </c>
      <c r="G2194" s="139">
        <v>0.74330000000000007</v>
      </c>
    </row>
    <row r="2195" spans="1:7" ht="15" x14ac:dyDescent="0.25">
      <c r="A2195" t="s">
        <v>143</v>
      </c>
      <c r="B2195" t="s">
        <v>153</v>
      </c>
      <c r="C2195">
        <v>2011</v>
      </c>
      <c r="D2195">
        <v>1</v>
      </c>
      <c r="E2195">
        <v>8</v>
      </c>
      <c r="F2195" s="138">
        <v>48.576182132838461</v>
      </c>
      <c r="G2195" s="139">
        <v>0.65528999999999993</v>
      </c>
    </row>
    <row r="2196" spans="1:7" ht="15" x14ac:dyDescent="0.25">
      <c r="A2196" t="s">
        <v>143</v>
      </c>
      <c r="B2196" t="s">
        <v>153</v>
      </c>
      <c r="C2196">
        <v>2011</v>
      </c>
      <c r="D2196">
        <v>1</v>
      </c>
      <c r="E2196">
        <v>9</v>
      </c>
      <c r="F2196" s="138">
        <v>35.772077768815386</v>
      </c>
      <c r="G2196" s="139">
        <v>0.57058999999999993</v>
      </c>
    </row>
    <row r="2197" spans="1:7" ht="15" x14ac:dyDescent="0.25">
      <c r="A2197" t="s">
        <v>143</v>
      </c>
      <c r="B2197" t="s">
        <v>153</v>
      </c>
      <c r="C2197">
        <v>2011</v>
      </c>
      <c r="D2197">
        <v>1</v>
      </c>
      <c r="E2197">
        <v>10</v>
      </c>
      <c r="F2197" s="138">
        <v>37.863438156034618</v>
      </c>
      <c r="G2197" s="139">
        <v>0.62767499999999998</v>
      </c>
    </row>
    <row r="2198" spans="1:7" ht="15" x14ac:dyDescent="0.25">
      <c r="A2198" t="s">
        <v>143</v>
      </c>
      <c r="B2198" t="s">
        <v>153</v>
      </c>
      <c r="C2198">
        <v>2011</v>
      </c>
      <c r="D2198">
        <v>1</v>
      </c>
      <c r="E2198">
        <v>11</v>
      </c>
      <c r="F2198" s="138">
        <v>47.256714118350004</v>
      </c>
      <c r="G2198" s="139">
        <v>0.69157000000000002</v>
      </c>
    </row>
    <row r="2199" spans="1:7" ht="15" x14ac:dyDescent="0.25">
      <c r="A2199" t="s">
        <v>143</v>
      </c>
      <c r="B2199" t="s">
        <v>153</v>
      </c>
      <c r="C2199">
        <v>2011</v>
      </c>
      <c r="D2199">
        <v>1</v>
      </c>
      <c r="E2199">
        <v>12</v>
      </c>
      <c r="F2199" s="138">
        <v>48.480499912223074</v>
      </c>
      <c r="G2199" s="139">
        <v>0.75829499999999994</v>
      </c>
    </row>
    <row r="2200" spans="1:7" ht="15" x14ac:dyDescent="0.25">
      <c r="A2200" t="s">
        <v>143</v>
      </c>
      <c r="B2200" t="s">
        <v>153</v>
      </c>
      <c r="C2200">
        <v>2011</v>
      </c>
      <c r="D2200">
        <v>1</v>
      </c>
      <c r="E2200">
        <v>13</v>
      </c>
      <c r="F2200" s="138">
        <v>47.885291896326933</v>
      </c>
      <c r="G2200" s="139">
        <v>0.76934499999999995</v>
      </c>
    </row>
    <row r="2201" spans="1:7" ht="15" x14ac:dyDescent="0.25">
      <c r="A2201" t="s">
        <v>143</v>
      </c>
      <c r="B2201" t="s">
        <v>153</v>
      </c>
      <c r="C2201">
        <v>2011</v>
      </c>
      <c r="D2201">
        <v>1</v>
      </c>
      <c r="E2201">
        <v>14</v>
      </c>
      <c r="F2201" s="138">
        <v>38.615266218946161</v>
      </c>
      <c r="G2201" s="139">
        <v>0.6307100000000001</v>
      </c>
    </row>
    <row r="2202" spans="1:7" ht="15" x14ac:dyDescent="0.25">
      <c r="A2202" t="s">
        <v>143</v>
      </c>
      <c r="B2202" t="s">
        <v>153</v>
      </c>
      <c r="C2202">
        <v>2011</v>
      </c>
      <c r="D2202">
        <v>2</v>
      </c>
      <c r="E2202">
        <v>1</v>
      </c>
      <c r="F2202" s="138">
        <v>25.520706212607692</v>
      </c>
      <c r="G2202" s="139">
        <v>0.43005499999999997</v>
      </c>
    </row>
    <row r="2203" spans="1:7" ht="15" x14ac:dyDescent="0.25">
      <c r="A2203" t="s">
        <v>143</v>
      </c>
      <c r="B2203" t="s">
        <v>153</v>
      </c>
      <c r="C2203">
        <v>2011</v>
      </c>
      <c r="D2203">
        <v>2</v>
      </c>
      <c r="E2203">
        <v>2</v>
      </c>
      <c r="F2203" s="138">
        <v>29.415428526634614</v>
      </c>
      <c r="G2203" s="139">
        <v>0.46886499999999998</v>
      </c>
    </row>
    <row r="2204" spans="1:7" ht="15" x14ac:dyDescent="0.25">
      <c r="A2204" t="s">
        <v>143</v>
      </c>
      <c r="B2204" t="s">
        <v>153</v>
      </c>
      <c r="C2204">
        <v>2011</v>
      </c>
      <c r="D2204">
        <v>2</v>
      </c>
      <c r="E2204">
        <v>3</v>
      </c>
      <c r="F2204" s="138">
        <v>30.320720258019232</v>
      </c>
      <c r="G2204" s="139">
        <v>0.48482999999999998</v>
      </c>
    </row>
    <row r="2205" spans="1:7" ht="15" x14ac:dyDescent="0.25">
      <c r="A2205" t="s">
        <v>143</v>
      </c>
      <c r="B2205" t="s">
        <v>153</v>
      </c>
      <c r="C2205">
        <v>2011</v>
      </c>
      <c r="D2205">
        <v>2</v>
      </c>
      <c r="E2205">
        <v>4</v>
      </c>
      <c r="F2205" s="138">
        <v>41.70863863066154</v>
      </c>
      <c r="G2205" s="139">
        <v>0.58316999999999997</v>
      </c>
    </row>
    <row r="2206" spans="1:7" ht="15" x14ac:dyDescent="0.25">
      <c r="A2206" t="s">
        <v>143</v>
      </c>
      <c r="B2206" t="s">
        <v>153</v>
      </c>
      <c r="C2206">
        <v>2011</v>
      </c>
      <c r="D2206">
        <v>2</v>
      </c>
      <c r="E2206">
        <v>5</v>
      </c>
      <c r="F2206" s="138">
        <v>45.875317362853849</v>
      </c>
      <c r="G2206" s="139">
        <v>0.67061499999999996</v>
      </c>
    </row>
    <row r="2207" spans="1:7" ht="15" x14ac:dyDescent="0.25">
      <c r="A2207" t="s">
        <v>143</v>
      </c>
      <c r="B2207" t="s">
        <v>153</v>
      </c>
      <c r="C2207">
        <v>2011</v>
      </c>
      <c r="D2207">
        <v>2</v>
      </c>
      <c r="E2207">
        <v>6</v>
      </c>
      <c r="F2207" s="138">
        <v>47.451995060123089</v>
      </c>
      <c r="G2207" s="139">
        <v>0.75195499999999993</v>
      </c>
    </row>
    <row r="2208" spans="1:7" ht="15" x14ac:dyDescent="0.25">
      <c r="A2208" t="s">
        <v>143</v>
      </c>
      <c r="B2208" t="s">
        <v>153</v>
      </c>
      <c r="C2208">
        <v>2011</v>
      </c>
      <c r="D2208">
        <v>2</v>
      </c>
      <c r="E2208">
        <v>7</v>
      </c>
      <c r="F2208" s="138">
        <v>48.133414703423085</v>
      </c>
      <c r="G2208" s="139">
        <v>0.79620000000000002</v>
      </c>
    </row>
    <row r="2209" spans="1:7" ht="15" x14ac:dyDescent="0.25">
      <c r="A2209" t="s">
        <v>143</v>
      </c>
      <c r="B2209" t="s">
        <v>153</v>
      </c>
      <c r="C2209">
        <v>2011</v>
      </c>
      <c r="D2209">
        <v>2</v>
      </c>
      <c r="E2209">
        <v>8</v>
      </c>
      <c r="F2209" s="138">
        <v>41.67890705423077</v>
      </c>
      <c r="G2209" s="139">
        <v>0.63958999999999999</v>
      </c>
    </row>
    <row r="2210" spans="1:7" ht="15" x14ac:dyDescent="0.25">
      <c r="A2210" t="s">
        <v>143</v>
      </c>
      <c r="B2210" t="s">
        <v>153</v>
      </c>
      <c r="C2210">
        <v>2011</v>
      </c>
      <c r="D2210">
        <v>2</v>
      </c>
      <c r="E2210">
        <v>9</v>
      </c>
      <c r="F2210" s="138">
        <v>49.90335739404231</v>
      </c>
      <c r="G2210" s="139">
        <v>0.67273499999999997</v>
      </c>
    </row>
    <row r="2211" spans="1:7" ht="15" x14ac:dyDescent="0.25">
      <c r="A2211" t="s">
        <v>143</v>
      </c>
      <c r="B2211" t="s">
        <v>153</v>
      </c>
      <c r="C2211">
        <v>2011</v>
      </c>
      <c r="D2211">
        <v>2</v>
      </c>
      <c r="E2211">
        <v>10</v>
      </c>
      <c r="F2211" s="138">
        <v>42.089939997473081</v>
      </c>
      <c r="G2211" s="139">
        <v>0.65098</v>
      </c>
    </row>
    <row r="2212" spans="1:7" ht="15" x14ac:dyDescent="0.25">
      <c r="A2212" t="s">
        <v>143</v>
      </c>
      <c r="B2212" t="s">
        <v>153</v>
      </c>
      <c r="C2212">
        <v>2011</v>
      </c>
      <c r="D2212">
        <v>2</v>
      </c>
      <c r="E2212">
        <v>11</v>
      </c>
      <c r="F2212" s="138">
        <v>47.432162636100003</v>
      </c>
      <c r="G2212" s="139">
        <v>0.65544500000000006</v>
      </c>
    </row>
    <row r="2213" spans="1:7" ht="15" x14ac:dyDescent="0.25">
      <c r="A2213" t="s">
        <v>143</v>
      </c>
      <c r="B2213" t="s">
        <v>153</v>
      </c>
      <c r="C2213">
        <v>2011</v>
      </c>
      <c r="D2213">
        <v>2</v>
      </c>
      <c r="E2213">
        <v>12</v>
      </c>
      <c r="F2213" s="138">
        <v>50.31384906240001</v>
      </c>
      <c r="G2213" s="139">
        <v>0.69680500000000001</v>
      </c>
    </row>
    <row r="2214" spans="1:7" ht="15" x14ac:dyDescent="0.25">
      <c r="A2214" t="s">
        <v>143</v>
      </c>
      <c r="B2214" t="s">
        <v>153</v>
      </c>
      <c r="C2214">
        <v>2011</v>
      </c>
      <c r="D2214">
        <v>2</v>
      </c>
      <c r="E2214">
        <v>13</v>
      </c>
      <c r="F2214" s="138">
        <v>46.968523981373082</v>
      </c>
      <c r="G2214" s="139">
        <v>0.78247500000000003</v>
      </c>
    </row>
    <row r="2215" spans="1:7" ht="15" x14ac:dyDescent="0.25">
      <c r="A2215" t="s">
        <v>143</v>
      </c>
      <c r="B2215" t="s">
        <v>153</v>
      </c>
      <c r="C2215">
        <v>2011</v>
      </c>
      <c r="D2215">
        <v>2</v>
      </c>
      <c r="E2215">
        <v>14</v>
      </c>
      <c r="F2215" s="138">
        <v>47.56961801713846</v>
      </c>
      <c r="G2215" s="139">
        <v>0.71300999999999992</v>
      </c>
    </row>
    <row r="2216" spans="1:7" ht="15" x14ac:dyDescent="0.25">
      <c r="A2216" t="s">
        <v>143</v>
      </c>
      <c r="B2216" t="s">
        <v>153</v>
      </c>
      <c r="C2216">
        <v>2011</v>
      </c>
      <c r="D2216">
        <v>3</v>
      </c>
      <c r="E2216">
        <v>1</v>
      </c>
      <c r="F2216" s="138">
        <v>33.318065847634621</v>
      </c>
      <c r="G2216" s="139">
        <v>0.54400500000000007</v>
      </c>
    </row>
    <row r="2217" spans="1:7" ht="15" x14ac:dyDescent="0.25">
      <c r="A2217" t="s">
        <v>143</v>
      </c>
      <c r="B2217" t="s">
        <v>153</v>
      </c>
      <c r="C2217">
        <v>2011</v>
      </c>
      <c r="D2217">
        <v>3</v>
      </c>
      <c r="E2217">
        <v>2</v>
      </c>
      <c r="F2217" s="138">
        <v>29.49924012369231</v>
      </c>
      <c r="G2217" s="139">
        <v>0.54200000000000004</v>
      </c>
    </row>
    <row r="2218" spans="1:7" ht="15" x14ac:dyDescent="0.25">
      <c r="A2218" t="s">
        <v>143</v>
      </c>
      <c r="B2218" t="s">
        <v>153</v>
      </c>
      <c r="C2218">
        <v>2011</v>
      </c>
      <c r="D2218">
        <v>3</v>
      </c>
      <c r="E2218">
        <v>3</v>
      </c>
      <c r="F2218" s="138">
        <v>24.71555484166154</v>
      </c>
      <c r="G2218" s="139">
        <v>0.52197499999999997</v>
      </c>
    </row>
    <row r="2219" spans="1:7" ht="15" x14ac:dyDescent="0.25">
      <c r="A2219" t="s">
        <v>143</v>
      </c>
      <c r="B2219" t="s">
        <v>153</v>
      </c>
      <c r="C2219">
        <v>2011</v>
      </c>
      <c r="D2219">
        <v>3</v>
      </c>
      <c r="E2219">
        <v>4</v>
      </c>
      <c r="F2219" s="138">
        <v>41.124254759584623</v>
      </c>
      <c r="G2219" s="139">
        <v>0.65146999999999999</v>
      </c>
    </row>
    <row r="2220" spans="1:7" ht="15" x14ac:dyDescent="0.25">
      <c r="A2220" t="s">
        <v>143</v>
      </c>
      <c r="B2220" t="s">
        <v>153</v>
      </c>
      <c r="C2220">
        <v>2011</v>
      </c>
      <c r="D2220">
        <v>3</v>
      </c>
      <c r="E2220">
        <v>5</v>
      </c>
      <c r="F2220" s="138">
        <v>23.690206732499998</v>
      </c>
      <c r="G2220" s="139">
        <v>0.72394000000000003</v>
      </c>
    </row>
    <row r="2221" spans="1:7" ht="15" x14ac:dyDescent="0.25">
      <c r="A2221" t="s">
        <v>143</v>
      </c>
      <c r="B2221" t="s">
        <v>153</v>
      </c>
      <c r="C2221">
        <v>2011</v>
      </c>
      <c r="D2221">
        <v>3</v>
      </c>
      <c r="E2221">
        <v>6</v>
      </c>
      <c r="F2221" s="138">
        <v>50.758979722338459</v>
      </c>
      <c r="G2221" s="139">
        <v>0.73735499999999998</v>
      </c>
    </row>
    <row r="2222" spans="1:7" ht="15" x14ac:dyDescent="0.25">
      <c r="A2222" t="s">
        <v>143</v>
      </c>
      <c r="B2222" t="s">
        <v>153</v>
      </c>
      <c r="C2222">
        <v>2011</v>
      </c>
      <c r="D2222">
        <v>3</v>
      </c>
      <c r="E2222">
        <v>7</v>
      </c>
      <c r="F2222" s="138">
        <v>54.568066167449999</v>
      </c>
      <c r="G2222" s="139">
        <v>0.81030000000000002</v>
      </c>
    </row>
    <row r="2223" spans="1:7" ht="15" x14ac:dyDescent="0.25">
      <c r="A2223" t="s">
        <v>143</v>
      </c>
      <c r="B2223" t="s">
        <v>153</v>
      </c>
      <c r="C2223">
        <v>2011</v>
      </c>
      <c r="D2223">
        <v>3</v>
      </c>
      <c r="E2223">
        <v>8</v>
      </c>
      <c r="F2223" s="138">
        <v>45.63564511198846</v>
      </c>
      <c r="G2223" s="139">
        <v>0.71451500000000001</v>
      </c>
    </row>
    <row r="2224" spans="1:7" ht="15" x14ac:dyDescent="0.25">
      <c r="A2224" t="s">
        <v>143</v>
      </c>
      <c r="B2224" t="s">
        <v>153</v>
      </c>
      <c r="C2224">
        <v>2011</v>
      </c>
      <c r="D2224">
        <v>3</v>
      </c>
      <c r="E2224">
        <v>9</v>
      </c>
      <c r="F2224" s="138">
        <v>24.641860515334614</v>
      </c>
      <c r="G2224" s="139">
        <v>0.69748500000000002</v>
      </c>
    </row>
    <row r="2225" spans="1:7" ht="15" x14ac:dyDescent="0.25">
      <c r="A2225" t="s">
        <v>143</v>
      </c>
      <c r="B2225" t="s">
        <v>153</v>
      </c>
      <c r="C2225">
        <v>2011</v>
      </c>
      <c r="D2225">
        <v>3</v>
      </c>
      <c r="E2225">
        <v>10</v>
      </c>
      <c r="F2225" s="138">
        <v>48.055223121230775</v>
      </c>
      <c r="G2225" s="139">
        <v>0.68727499999999997</v>
      </c>
    </row>
    <row r="2226" spans="1:7" ht="15" x14ac:dyDescent="0.25">
      <c r="A2226" t="s">
        <v>143</v>
      </c>
      <c r="B2226" t="s">
        <v>153</v>
      </c>
      <c r="C2226">
        <v>2011</v>
      </c>
      <c r="D2226">
        <v>3</v>
      </c>
      <c r="E2226">
        <v>11</v>
      </c>
      <c r="F2226" s="138">
        <v>53.340852628800008</v>
      </c>
      <c r="G2226" s="139">
        <v>0.74007000000000001</v>
      </c>
    </row>
    <row r="2227" spans="1:7" ht="15" x14ac:dyDescent="0.25">
      <c r="A2227" t="s">
        <v>143</v>
      </c>
      <c r="B2227" t="s">
        <v>153</v>
      </c>
      <c r="C2227">
        <v>2011</v>
      </c>
      <c r="D2227">
        <v>3</v>
      </c>
      <c r="E2227">
        <v>12</v>
      </c>
      <c r="F2227" s="138">
        <v>21.18762404169231</v>
      </c>
      <c r="G2227" s="139">
        <v>0.68746499999999999</v>
      </c>
    </row>
    <row r="2228" spans="1:7" ht="15" x14ac:dyDescent="0.25">
      <c r="A2228" t="s">
        <v>143</v>
      </c>
      <c r="B2228" t="s">
        <v>153</v>
      </c>
      <c r="C2228">
        <v>2011</v>
      </c>
      <c r="D2228">
        <v>3</v>
      </c>
      <c r="E2228">
        <v>13</v>
      </c>
      <c r="F2228" s="138">
        <v>17.128648397976928</v>
      </c>
      <c r="G2228" s="139">
        <v>0.80911</v>
      </c>
    </row>
    <row r="2229" spans="1:7" ht="15" x14ac:dyDescent="0.25">
      <c r="A2229" t="s">
        <v>143</v>
      </c>
      <c r="B2229" t="s">
        <v>153</v>
      </c>
      <c r="C2229">
        <v>2011</v>
      </c>
      <c r="D2229">
        <v>3</v>
      </c>
      <c r="E2229">
        <v>14</v>
      </c>
      <c r="F2229" s="138">
        <v>46.131890726180778</v>
      </c>
      <c r="G2229" s="139">
        <v>0.73775999999999997</v>
      </c>
    </row>
    <row r="2230" spans="1:7" ht="15" x14ac:dyDescent="0.25">
      <c r="A2230" t="s">
        <v>143</v>
      </c>
      <c r="B2230" t="s">
        <v>153</v>
      </c>
      <c r="C2230">
        <v>2011</v>
      </c>
      <c r="D2230">
        <v>4</v>
      </c>
      <c r="E2230">
        <v>1</v>
      </c>
      <c r="F2230" s="138">
        <v>29.119384672442305</v>
      </c>
      <c r="G2230" s="139">
        <v>0.53001999999999994</v>
      </c>
    </row>
    <row r="2231" spans="1:7" ht="15" x14ac:dyDescent="0.25">
      <c r="A2231" t="s">
        <v>143</v>
      </c>
      <c r="B2231" t="s">
        <v>153</v>
      </c>
      <c r="C2231">
        <v>2011</v>
      </c>
      <c r="D2231">
        <v>4</v>
      </c>
      <c r="E2231">
        <v>2</v>
      </c>
      <c r="F2231" s="138">
        <v>28.703862150784623</v>
      </c>
      <c r="G2231" s="139">
        <v>0.56065999999999994</v>
      </c>
    </row>
    <row r="2232" spans="1:7" ht="15" x14ac:dyDescent="0.25">
      <c r="A2232" t="s">
        <v>143</v>
      </c>
      <c r="B2232" t="s">
        <v>153</v>
      </c>
      <c r="C2232">
        <v>2011</v>
      </c>
      <c r="D2232">
        <v>4</v>
      </c>
      <c r="E2232">
        <v>3</v>
      </c>
      <c r="F2232" s="138">
        <v>29.062981630523076</v>
      </c>
      <c r="G2232" s="139">
        <v>0.57091500000000006</v>
      </c>
    </row>
    <row r="2233" spans="1:7" ht="15" x14ac:dyDescent="0.25">
      <c r="A2233" t="s">
        <v>143</v>
      </c>
      <c r="B2233" t="s">
        <v>153</v>
      </c>
      <c r="C2233">
        <v>2011</v>
      </c>
      <c r="D2233">
        <v>4</v>
      </c>
      <c r="E2233">
        <v>4</v>
      </c>
      <c r="F2233" s="138">
        <v>27.453935443846156</v>
      </c>
      <c r="G2233" s="139">
        <v>0.66167500000000001</v>
      </c>
    </row>
    <row r="2234" spans="1:7" ht="15" x14ac:dyDescent="0.25">
      <c r="A2234" t="s">
        <v>143</v>
      </c>
      <c r="B2234" t="s">
        <v>153</v>
      </c>
      <c r="C2234">
        <v>2011</v>
      </c>
      <c r="D2234">
        <v>4</v>
      </c>
      <c r="E2234">
        <v>5</v>
      </c>
      <c r="F2234" s="138">
        <v>33.331150865353841</v>
      </c>
      <c r="G2234" s="139">
        <v>0.69813499999999995</v>
      </c>
    </row>
    <row r="2235" spans="1:7" ht="15" x14ac:dyDescent="0.25">
      <c r="A2235" t="s">
        <v>143</v>
      </c>
      <c r="B2235" t="s">
        <v>153</v>
      </c>
      <c r="C2235">
        <v>2011</v>
      </c>
      <c r="D2235">
        <v>4</v>
      </c>
      <c r="E2235">
        <v>6</v>
      </c>
      <c r="F2235" s="138">
        <v>28.414221101411545</v>
      </c>
      <c r="G2235" s="139">
        <v>0.77479500000000001</v>
      </c>
    </row>
    <row r="2236" spans="1:7" ht="15" x14ac:dyDescent="0.25">
      <c r="A2236" t="s">
        <v>143</v>
      </c>
      <c r="B2236" t="s">
        <v>153</v>
      </c>
      <c r="C2236">
        <v>2011</v>
      </c>
      <c r="D2236">
        <v>4</v>
      </c>
      <c r="E2236">
        <v>7</v>
      </c>
      <c r="F2236" s="138">
        <v>41.240431801038469</v>
      </c>
      <c r="G2236" s="139">
        <v>0.81976000000000004</v>
      </c>
    </row>
    <row r="2237" spans="1:7" ht="15" x14ac:dyDescent="0.25">
      <c r="A2237" t="s">
        <v>143</v>
      </c>
      <c r="B2237" t="s">
        <v>153</v>
      </c>
      <c r="C2237">
        <v>2011</v>
      </c>
      <c r="D2237">
        <v>4</v>
      </c>
      <c r="E2237">
        <v>8</v>
      </c>
      <c r="F2237" s="138">
        <v>44.576609445415393</v>
      </c>
      <c r="G2237" s="139">
        <v>0.71014999999999995</v>
      </c>
    </row>
    <row r="2238" spans="1:7" ht="15" x14ac:dyDescent="0.25">
      <c r="A2238" t="s">
        <v>143</v>
      </c>
      <c r="B2238" t="s">
        <v>153</v>
      </c>
      <c r="C2238">
        <v>2011</v>
      </c>
      <c r="D2238">
        <v>4</v>
      </c>
      <c r="E2238">
        <v>9</v>
      </c>
      <c r="F2238" s="138">
        <v>48.666586623853846</v>
      </c>
      <c r="G2238" s="139">
        <v>0.76426499999999997</v>
      </c>
    </row>
    <row r="2239" spans="1:7" ht="15" x14ac:dyDescent="0.25">
      <c r="A2239" t="s">
        <v>143</v>
      </c>
      <c r="B2239" t="s">
        <v>153</v>
      </c>
      <c r="C2239">
        <v>2011</v>
      </c>
      <c r="D2239">
        <v>4</v>
      </c>
      <c r="E2239">
        <v>10</v>
      </c>
      <c r="F2239" s="138">
        <v>31.519658493865389</v>
      </c>
      <c r="G2239" s="139">
        <v>0.75282000000000004</v>
      </c>
    </row>
    <row r="2240" spans="1:7" ht="15" x14ac:dyDescent="0.25">
      <c r="A2240" t="s">
        <v>143</v>
      </c>
      <c r="B2240" t="s">
        <v>153</v>
      </c>
      <c r="C2240">
        <v>2011</v>
      </c>
      <c r="D2240">
        <v>4</v>
      </c>
      <c r="E2240">
        <v>11</v>
      </c>
      <c r="F2240" s="138">
        <v>46.236044583553848</v>
      </c>
      <c r="G2240" s="139">
        <v>0.70825000000000005</v>
      </c>
    </row>
    <row r="2241" spans="1:12" ht="15" x14ac:dyDescent="0.25">
      <c r="A2241" t="s">
        <v>143</v>
      </c>
      <c r="B2241" t="s">
        <v>153</v>
      </c>
      <c r="C2241">
        <v>2011</v>
      </c>
      <c r="D2241">
        <v>4</v>
      </c>
      <c r="E2241">
        <v>12</v>
      </c>
      <c r="F2241" s="138">
        <v>40.512284424276928</v>
      </c>
      <c r="G2241" s="139">
        <v>0.74002999999999997</v>
      </c>
    </row>
    <row r="2242" spans="1:12" ht="15" x14ac:dyDescent="0.25">
      <c r="A2242" t="s">
        <v>143</v>
      </c>
      <c r="B2242" t="s">
        <v>153</v>
      </c>
      <c r="C2242">
        <v>2011</v>
      </c>
      <c r="D2242">
        <v>4</v>
      </c>
      <c r="E2242">
        <v>13</v>
      </c>
      <c r="F2242" s="138">
        <v>33.242085299838465</v>
      </c>
      <c r="G2242" s="139">
        <v>0.79464500000000005</v>
      </c>
    </row>
    <row r="2243" spans="1:12" ht="15" x14ac:dyDescent="0.25">
      <c r="A2243" t="s">
        <v>143</v>
      </c>
      <c r="B2243" t="s">
        <v>153</v>
      </c>
      <c r="C2243">
        <v>2011</v>
      </c>
      <c r="D2243">
        <v>4</v>
      </c>
      <c r="E2243">
        <v>14</v>
      </c>
      <c r="F2243" s="138">
        <v>46.058375402134622</v>
      </c>
      <c r="G2243" s="139">
        <v>0.75744999999999996</v>
      </c>
    </row>
    <row r="2244" spans="1:12" ht="15" x14ac:dyDescent="0.25">
      <c r="A2244" t="s">
        <v>143</v>
      </c>
      <c r="B2244" t="s">
        <v>197</v>
      </c>
      <c r="C2244">
        <v>2012</v>
      </c>
      <c r="D2244">
        <v>1</v>
      </c>
      <c r="E2244">
        <v>1</v>
      </c>
      <c r="G2244" s="146">
        <v>0.43991000000000002</v>
      </c>
      <c r="H2244" s="132">
        <v>40961</v>
      </c>
      <c r="I2244" s="148">
        <v>0.38144</v>
      </c>
      <c r="J2244" s="132">
        <v>40969</v>
      </c>
      <c r="K2244" s="147">
        <v>0.49853999999999998</v>
      </c>
      <c r="L2244" s="132">
        <v>40981</v>
      </c>
    </row>
    <row r="2245" spans="1:12" ht="15" x14ac:dyDescent="0.25">
      <c r="A2245" t="s">
        <v>143</v>
      </c>
      <c r="B2245" t="s">
        <v>197</v>
      </c>
      <c r="C2245">
        <v>2012</v>
      </c>
      <c r="D2245">
        <v>1</v>
      </c>
      <c r="E2245">
        <v>2</v>
      </c>
      <c r="G2245" s="146">
        <v>0.534335</v>
      </c>
      <c r="I2245" s="148">
        <v>0.28190000000000004</v>
      </c>
      <c r="K2245" s="147">
        <v>0.51749000000000001</v>
      </c>
    </row>
    <row r="2246" spans="1:12" ht="15" x14ac:dyDescent="0.25">
      <c r="A2246" t="s">
        <v>143</v>
      </c>
      <c r="B2246" t="s">
        <v>197</v>
      </c>
      <c r="C2246">
        <v>2012</v>
      </c>
      <c r="D2246">
        <v>1</v>
      </c>
      <c r="E2246">
        <v>3</v>
      </c>
      <c r="G2246" s="146">
        <v>0.41949999999999998</v>
      </c>
      <c r="I2246" s="148">
        <v>0.40717499999999995</v>
      </c>
      <c r="K2246" s="147">
        <v>0.32891000000000004</v>
      </c>
    </row>
    <row r="2247" spans="1:12" ht="15" x14ac:dyDescent="0.25">
      <c r="A2247" t="s">
        <v>143</v>
      </c>
      <c r="B2247" t="s">
        <v>197</v>
      </c>
      <c r="C2247">
        <v>2012</v>
      </c>
      <c r="D2247">
        <v>1</v>
      </c>
      <c r="E2247">
        <v>4</v>
      </c>
      <c r="G2247" s="146">
        <v>0.41424499999999997</v>
      </c>
      <c r="I2247" s="148">
        <v>0.50058500000000006</v>
      </c>
      <c r="K2247" s="147">
        <v>0.38383499999999998</v>
      </c>
    </row>
    <row r="2248" spans="1:12" ht="15" x14ac:dyDescent="0.25">
      <c r="A2248" t="s">
        <v>143</v>
      </c>
      <c r="B2248" t="s">
        <v>197</v>
      </c>
      <c r="C2248">
        <v>2012</v>
      </c>
      <c r="D2248">
        <v>1</v>
      </c>
      <c r="E2248">
        <v>5</v>
      </c>
      <c r="G2248" s="146">
        <v>0.63143000000000005</v>
      </c>
      <c r="I2248" s="148">
        <v>0.54360999999999993</v>
      </c>
      <c r="K2248" s="147">
        <v>0.64983499999999994</v>
      </c>
    </row>
    <row r="2249" spans="1:12" ht="15" x14ac:dyDescent="0.25">
      <c r="A2249" t="s">
        <v>143</v>
      </c>
      <c r="B2249" t="s">
        <v>197</v>
      </c>
      <c r="C2249">
        <v>2012</v>
      </c>
      <c r="D2249">
        <v>1</v>
      </c>
      <c r="E2249">
        <v>6</v>
      </c>
      <c r="G2249" s="146">
        <v>0.60224999999999995</v>
      </c>
      <c r="I2249" s="148">
        <v>0.51564500000000002</v>
      </c>
      <c r="K2249" s="147">
        <v>0.65458499999999997</v>
      </c>
    </row>
    <row r="2250" spans="1:12" ht="15" x14ac:dyDescent="0.25">
      <c r="A2250" t="s">
        <v>143</v>
      </c>
      <c r="B2250" t="s">
        <v>197</v>
      </c>
      <c r="C2250">
        <v>2012</v>
      </c>
      <c r="D2250">
        <v>1</v>
      </c>
      <c r="E2250">
        <v>7</v>
      </c>
      <c r="G2250" s="146">
        <v>0.60387999999999997</v>
      </c>
      <c r="I2250" s="148">
        <v>0.597275</v>
      </c>
      <c r="K2250" s="147">
        <v>0.65229000000000004</v>
      </c>
    </row>
    <row r="2251" spans="1:12" ht="15" x14ac:dyDescent="0.25">
      <c r="A2251" t="s">
        <v>143</v>
      </c>
      <c r="B2251" t="s">
        <v>197</v>
      </c>
      <c r="C2251">
        <v>2012</v>
      </c>
      <c r="D2251">
        <v>1</v>
      </c>
      <c r="E2251">
        <v>8</v>
      </c>
      <c r="G2251" s="146">
        <v>0.52310999999999996</v>
      </c>
      <c r="I2251" s="148">
        <v>0.49373500000000003</v>
      </c>
      <c r="K2251" s="147">
        <v>0.53405500000000006</v>
      </c>
    </row>
    <row r="2252" spans="1:12" ht="15" x14ac:dyDescent="0.25">
      <c r="A2252" t="s">
        <v>143</v>
      </c>
      <c r="B2252" t="s">
        <v>197</v>
      </c>
      <c r="C2252">
        <v>2012</v>
      </c>
      <c r="D2252">
        <v>1</v>
      </c>
      <c r="E2252">
        <v>9</v>
      </c>
      <c r="G2252" s="146">
        <v>0.55271999999999999</v>
      </c>
      <c r="I2252" s="148">
        <v>0.58462499999999995</v>
      </c>
      <c r="K2252" s="147">
        <v>0.51672000000000007</v>
      </c>
    </row>
    <row r="2253" spans="1:12" ht="15" x14ac:dyDescent="0.25">
      <c r="A2253" t="s">
        <v>143</v>
      </c>
      <c r="B2253" t="s">
        <v>197</v>
      </c>
      <c r="C2253">
        <v>2012</v>
      </c>
      <c r="D2253">
        <v>1</v>
      </c>
      <c r="E2253">
        <v>10</v>
      </c>
      <c r="G2253" s="146">
        <v>0.61684000000000005</v>
      </c>
      <c r="I2253" s="148">
        <v>0.5728899999999999</v>
      </c>
      <c r="K2253" s="147">
        <v>0.54627500000000007</v>
      </c>
    </row>
    <row r="2254" spans="1:12" ht="15" x14ac:dyDescent="0.25">
      <c r="A2254" t="s">
        <v>143</v>
      </c>
      <c r="B2254" t="s">
        <v>197</v>
      </c>
      <c r="C2254">
        <v>2012</v>
      </c>
      <c r="D2254">
        <v>1</v>
      </c>
      <c r="E2254">
        <v>11</v>
      </c>
      <c r="G2254" s="146">
        <v>0.564855</v>
      </c>
      <c r="I2254" s="148">
        <v>0.47093000000000002</v>
      </c>
      <c r="K2254" s="147">
        <v>0.59516499999999994</v>
      </c>
    </row>
    <row r="2255" spans="1:12" ht="15" x14ac:dyDescent="0.25">
      <c r="A2255" t="s">
        <v>143</v>
      </c>
      <c r="B2255" t="s">
        <v>197</v>
      </c>
      <c r="C2255">
        <v>2012</v>
      </c>
      <c r="D2255">
        <v>1</v>
      </c>
      <c r="E2255">
        <v>12</v>
      </c>
      <c r="G2255" s="146">
        <v>0.48501</v>
      </c>
      <c r="I2255" s="148">
        <v>0.48921500000000001</v>
      </c>
      <c r="K2255" s="147">
        <v>0.51173000000000002</v>
      </c>
    </row>
    <row r="2256" spans="1:12" ht="15" x14ac:dyDescent="0.25">
      <c r="A2256" t="s">
        <v>143</v>
      </c>
      <c r="B2256" t="s">
        <v>197</v>
      </c>
      <c r="C2256">
        <v>2012</v>
      </c>
      <c r="D2256">
        <v>1</v>
      </c>
      <c r="E2256">
        <v>13</v>
      </c>
      <c r="G2256" s="146">
        <v>0.64852500000000002</v>
      </c>
      <c r="I2256" s="148">
        <v>0.74801499999999999</v>
      </c>
      <c r="K2256" s="147">
        <v>0.56854499999999997</v>
      </c>
    </row>
    <row r="2257" spans="1:11" ht="15" x14ac:dyDescent="0.25">
      <c r="A2257" t="s">
        <v>143</v>
      </c>
      <c r="B2257" t="s">
        <v>197</v>
      </c>
      <c r="C2257">
        <v>2012</v>
      </c>
      <c r="D2257">
        <v>1</v>
      </c>
      <c r="E2257">
        <v>14</v>
      </c>
      <c r="G2257" s="146">
        <v>0.56291999999999998</v>
      </c>
      <c r="I2257" s="148">
        <v>0.54962500000000003</v>
      </c>
      <c r="K2257" s="147">
        <v>0.58522999999999992</v>
      </c>
    </row>
    <row r="2258" spans="1:11" ht="15" x14ac:dyDescent="0.25">
      <c r="A2258" t="s">
        <v>143</v>
      </c>
      <c r="B2258" t="s">
        <v>197</v>
      </c>
      <c r="C2258">
        <v>2012</v>
      </c>
      <c r="D2258">
        <v>2</v>
      </c>
      <c r="E2258">
        <v>1</v>
      </c>
      <c r="G2258" s="146">
        <v>0.44347999999999999</v>
      </c>
      <c r="I2258" s="148">
        <v>0.39513500000000001</v>
      </c>
      <c r="K2258" s="147">
        <v>0.42177500000000001</v>
      </c>
    </row>
    <row r="2259" spans="1:11" ht="15" x14ac:dyDescent="0.25">
      <c r="A2259" t="s">
        <v>143</v>
      </c>
      <c r="B2259" t="s">
        <v>197</v>
      </c>
      <c r="C2259">
        <v>2012</v>
      </c>
      <c r="D2259">
        <v>2</v>
      </c>
      <c r="E2259">
        <v>2</v>
      </c>
      <c r="G2259" s="146">
        <v>0.46546999999999999</v>
      </c>
      <c r="I2259" s="148">
        <v>0.342775</v>
      </c>
      <c r="K2259" s="147">
        <v>0.50066500000000003</v>
      </c>
    </row>
    <row r="2260" spans="1:11" ht="15" x14ac:dyDescent="0.25">
      <c r="A2260" t="s">
        <v>143</v>
      </c>
      <c r="B2260" t="s">
        <v>197</v>
      </c>
      <c r="C2260">
        <v>2012</v>
      </c>
      <c r="D2260">
        <v>2</v>
      </c>
      <c r="E2260">
        <v>3</v>
      </c>
      <c r="G2260" s="146">
        <v>0.40200000000000002</v>
      </c>
      <c r="I2260" s="148">
        <v>0.44292000000000004</v>
      </c>
      <c r="K2260" s="147">
        <v>0.40645999999999999</v>
      </c>
    </row>
    <row r="2261" spans="1:11" ht="15" x14ac:dyDescent="0.25">
      <c r="A2261" t="s">
        <v>143</v>
      </c>
      <c r="B2261" t="s">
        <v>197</v>
      </c>
      <c r="C2261">
        <v>2012</v>
      </c>
      <c r="D2261">
        <v>2</v>
      </c>
      <c r="E2261">
        <v>4</v>
      </c>
      <c r="G2261" s="146">
        <v>0.43427500000000002</v>
      </c>
      <c r="I2261" s="148">
        <v>0.49944499999999997</v>
      </c>
      <c r="K2261" s="147">
        <v>0.40487499999999998</v>
      </c>
    </row>
    <row r="2262" spans="1:11" ht="15" x14ac:dyDescent="0.25">
      <c r="A2262" t="s">
        <v>143</v>
      </c>
      <c r="B2262" t="s">
        <v>197</v>
      </c>
      <c r="C2262">
        <v>2012</v>
      </c>
      <c r="D2262">
        <v>2</v>
      </c>
      <c r="E2262">
        <v>5</v>
      </c>
      <c r="G2262" s="146">
        <v>0.63653000000000004</v>
      </c>
      <c r="I2262" s="148">
        <v>0.62990000000000002</v>
      </c>
      <c r="K2262" s="147">
        <v>0.63166499999999992</v>
      </c>
    </row>
    <row r="2263" spans="1:11" ht="15" x14ac:dyDescent="0.25">
      <c r="A2263" t="s">
        <v>143</v>
      </c>
      <c r="B2263" t="s">
        <v>197</v>
      </c>
      <c r="C2263">
        <v>2012</v>
      </c>
      <c r="D2263">
        <v>2</v>
      </c>
      <c r="E2263">
        <v>6</v>
      </c>
      <c r="G2263" s="146">
        <v>0.72613000000000005</v>
      </c>
      <c r="I2263" s="148">
        <v>0.63580499999999995</v>
      </c>
      <c r="K2263" s="147">
        <v>0.81792500000000001</v>
      </c>
    </row>
    <row r="2264" spans="1:11" ht="15" x14ac:dyDescent="0.25">
      <c r="A2264" t="s">
        <v>143</v>
      </c>
      <c r="B2264" t="s">
        <v>197</v>
      </c>
      <c r="C2264">
        <v>2012</v>
      </c>
      <c r="D2264">
        <v>2</v>
      </c>
      <c r="E2264">
        <v>7</v>
      </c>
      <c r="G2264" s="146">
        <v>0.69937499999999997</v>
      </c>
      <c r="I2264" s="148">
        <v>0.75087999999999999</v>
      </c>
      <c r="K2264" s="147">
        <v>0.74807999999999997</v>
      </c>
    </row>
    <row r="2265" spans="1:11" ht="15" x14ac:dyDescent="0.25">
      <c r="A2265" t="s">
        <v>143</v>
      </c>
      <c r="B2265" t="s">
        <v>197</v>
      </c>
      <c r="C2265">
        <v>2012</v>
      </c>
      <c r="D2265">
        <v>2</v>
      </c>
      <c r="E2265">
        <v>8</v>
      </c>
      <c r="G2265" s="146">
        <v>0.60029500000000002</v>
      </c>
      <c r="I2265" s="148">
        <v>0.52961499999999995</v>
      </c>
      <c r="K2265" s="147">
        <v>0.70584000000000002</v>
      </c>
    </row>
    <row r="2266" spans="1:11" ht="15" x14ac:dyDescent="0.25">
      <c r="A2266" t="s">
        <v>143</v>
      </c>
      <c r="B2266" t="s">
        <v>197</v>
      </c>
      <c r="C2266">
        <v>2012</v>
      </c>
      <c r="D2266">
        <v>2</v>
      </c>
      <c r="E2266">
        <v>9</v>
      </c>
      <c r="G2266" s="146">
        <v>0.61734999999999995</v>
      </c>
      <c r="I2266" s="148">
        <v>0.6415249999999999</v>
      </c>
      <c r="K2266" s="147">
        <v>0.66715999999999998</v>
      </c>
    </row>
    <row r="2267" spans="1:11" ht="15" x14ac:dyDescent="0.25">
      <c r="A2267" t="s">
        <v>143</v>
      </c>
      <c r="B2267" t="s">
        <v>197</v>
      </c>
      <c r="C2267">
        <v>2012</v>
      </c>
      <c r="D2267">
        <v>2</v>
      </c>
      <c r="E2267">
        <v>10</v>
      </c>
      <c r="G2267" s="146">
        <v>0.65998999999999997</v>
      </c>
      <c r="I2267" s="148">
        <v>0.53936499999999998</v>
      </c>
      <c r="K2267" s="147">
        <v>0.67015000000000002</v>
      </c>
    </row>
    <row r="2268" spans="1:11" ht="15" x14ac:dyDescent="0.25">
      <c r="A2268" t="s">
        <v>143</v>
      </c>
      <c r="B2268" t="s">
        <v>197</v>
      </c>
      <c r="C2268">
        <v>2012</v>
      </c>
      <c r="D2268">
        <v>2</v>
      </c>
      <c r="E2268">
        <v>11</v>
      </c>
      <c r="G2268" s="146">
        <v>0.61365000000000003</v>
      </c>
      <c r="I2268" s="148">
        <v>0.43972999999999995</v>
      </c>
      <c r="K2268" s="147">
        <v>0.63170999999999999</v>
      </c>
    </row>
    <row r="2269" spans="1:11" ht="15" x14ac:dyDescent="0.25">
      <c r="A2269" t="s">
        <v>143</v>
      </c>
      <c r="B2269" t="s">
        <v>197</v>
      </c>
      <c r="C2269">
        <v>2012</v>
      </c>
      <c r="D2269">
        <v>2</v>
      </c>
      <c r="E2269">
        <v>12</v>
      </c>
      <c r="G2269" s="146">
        <v>0.59073500000000001</v>
      </c>
      <c r="I2269" s="148">
        <v>0.49573500000000004</v>
      </c>
      <c r="K2269" s="147">
        <v>0.70943500000000004</v>
      </c>
    </row>
    <row r="2270" spans="1:11" ht="15" x14ac:dyDescent="0.25">
      <c r="A2270" t="s">
        <v>143</v>
      </c>
      <c r="B2270" t="s">
        <v>197</v>
      </c>
      <c r="C2270">
        <v>2012</v>
      </c>
      <c r="D2270">
        <v>2</v>
      </c>
      <c r="E2270">
        <v>13</v>
      </c>
      <c r="G2270" s="146">
        <v>0.55112499999999998</v>
      </c>
      <c r="I2270" s="148">
        <v>0.615595</v>
      </c>
      <c r="K2270" s="147">
        <v>0.58448999999999995</v>
      </c>
    </row>
    <row r="2271" spans="1:11" ht="15" x14ac:dyDescent="0.25">
      <c r="A2271" t="s">
        <v>143</v>
      </c>
      <c r="B2271" t="s">
        <v>197</v>
      </c>
      <c r="C2271">
        <v>2012</v>
      </c>
      <c r="D2271">
        <v>2</v>
      </c>
      <c r="E2271">
        <v>14</v>
      </c>
      <c r="G2271" s="146">
        <v>0.62437500000000001</v>
      </c>
      <c r="I2271" s="148">
        <v>0.55642000000000003</v>
      </c>
      <c r="K2271" s="147">
        <v>0.66872500000000001</v>
      </c>
    </row>
    <row r="2272" spans="1:11" ht="15" x14ac:dyDescent="0.25">
      <c r="A2272" t="s">
        <v>143</v>
      </c>
      <c r="B2272" t="s">
        <v>197</v>
      </c>
      <c r="C2272">
        <v>2012</v>
      </c>
      <c r="D2272">
        <v>3</v>
      </c>
      <c r="E2272">
        <v>1</v>
      </c>
      <c r="G2272" s="146">
        <v>0.49129499999999998</v>
      </c>
      <c r="I2272" s="148">
        <v>0.35352499999999998</v>
      </c>
      <c r="K2272" s="147">
        <v>0.472105</v>
      </c>
    </row>
    <row r="2273" spans="1:11" ht="15" x14ac:dyDescent="0.25">
      <c r="A2273" t="s">
        <v>143</v>
      </c>
      <c r="B2273" t="s">
        <v>197</v>
      </c>
      <c r="C2273">
        <v>2012</v>
      </c>
      <c r="D2273">
        <v>3</v>
      </c>
      <c r="E2273">
        <v>2</v>
      </c>
      <c r="G2273" s="146">
        <v>0.48226999999999998</v>
      </c>
      <c r="I2273" s="148">
        <v>0.44423000000000001</v>
      </c>
      <c r="K2273" s="147">
        <v>0.46335999999999999</v>
      </c>
    </row>
    <row r="2274" spans="1:11" ht="15" x14ac:dyDescent="0.25">
      <c r="A2274" t="s">
        <v>143</v>
      </c>
      <c r="B2274" t="s">
        <v>197</v>
      </c>
      <c r="C2274">
        <v>2012</v>
      </c>
      <c r="D2274">
        <v>3</v>
      </c>
      <c r="E2274">
        <v>3</v>
      </c>
      <c r="G2274" s="146">
        <v>0.48981000000000002</v>
      </c>
      <c r="I2274" s="148">
        <v>0.40586</v>
      </c>
      <c r="K2274" s="147">
        <v>0.45945499999999995</v>
      </c>
    </row>
    <row r="2275" spans="1:11" ht="15" x14ac:dyDescent="0.25">
      <c r="A2275" t="s">
        <v>143</v>
      </c>
      <c r="B2275" t="s">
        <v>197</v>
      </c>
      <c r="C2275">
        <v>2012</v>
      </c>
      <c r="D2275">
        <v>3</v>
      </c>
      <c r="E2275">
        <v>4</v>
      </c>
      <c r="G2275" s="146">
        <v>0.56178499999999998</v>
      </c>
      <c r="I2275" s="148">
        <v>0.58247000000000004</v>
      </c>
      <c r="K2275" s="147">
        <v>0.48087999999999997</v>
      </c>
    </row>
    <row r="2276" spans="1:11" ht="15" x14ac:dyDescent="0.25">
      <c r="A2276" t="s">
        <v>143</v>
      </c>
      <c r="B2276" t="s">
        <v>197</v>
      </c>
      <c r="C2276">
        <v>2012</v>
      </c>
      <c r="D2276">
        <v>3</v>
      </c>
      <c r="E2276">
        <v>5</v>
      </c>
      <c r="G2276" s="146">
        <v>0.66733500000000001</v>
      </c>
      <c r="I2276" s="148">
        <v>0.62243000000000004</v>
      </c>
      <c r="K2276" s="147">
        <v>0.64115500000000003</v>
      </c>
    </row>
    <row r="2277" spans="1:11" ht="15" x14ac:dyDescent="0.25">
      <c r="A2277" t="s">
        <v>143</v>
      </c>
      <c r="B2277" t="s">
        <v>197</v>
      </c>
      <c r="C2277">
        <v>2012</v>
      </c>
      <c r="D2277">
        <v>3</v>
      </c>
      <c r="E2277">
        <v>6</v>
      </c>
      <c r="G2277" s="146">
        <v>0.61112500000000003</v>
      </c>
      <c r="I2277" s="148">
        <v>0.48975000000000002</v>
      </c>
      <c r="K2277" s="147">
        <v>0.57758500000000002</v>
      </c>
    </row>
    <row r="2278" spans="1:11" ht="15" x14ac:dyDescent="0.25">
      <c r="A2278" t="s">
        <v>143</v>
      </c>
      <c r="B2278" t="s">
        <v>197</v>
      </c>
      <c r="C2278">
        <v>2012</v>
      </c>
      <c r="D2278">
        <v>3</v>
      </c>
      <c r="E2278">
        <v>7</v>
      </c>
      <c r="G2278" s="146">
        <v>0.67842499999999994</v>
      </c>
      <c r="I2278" s="148">
        <v>0.62204999999999999</v>
      </c>
      <c r="K2278" s="147">
        <v>0.69934000000000007</v>
      </c>
    </row>
    <row r="2279" spans="1:11" ht="15" x14ac:dyDescent="0.25">
      <c r="A2279" t="s">
        <v>143</v>
      </c>
      <c r="B2279" t="s">
        <v>197</v>
      </c>
      <c r="C2279">
        <v>2012</v>
      </c>
      <c r="D2279">
        <v>3</v>
      </c>
      <c r="E2279">
        <v>8</v>
      </c>
      <c r="G2279" s="146">
        <v>0.59477000000000002</v>
      </c>
      <c r="I2279" s="148">
        <v>0.59854499999999999</v>
      </c>
      <c r="K2279" s="147">
        <v>0.57431499999999991</v>
      </c>
    </row>
    <row r="2280" spans="1:11" ht="15" x14ac:dyDescent="0.25">
      <c r="A2280" t="s">
        <v>143</v>
      </c>
      <c r="B2280" t="s">
        <v>197</v>
      </c>
      <c r="C2280">
        <v>2012</v>
      </c>
      <c r="D2280">
        <v>3</v>
      </c>
      <c r="E2280">
        <v>9</v>
      </c>
      <c r="G2280" s="146">
        <v>0.57279500000000005</v>
      </c>
      <c r="I2280" s="148">
        <v>0.56248500000000001</v>
      </c>
      <c r="K2280" s="147">
        <v>0.48898999999999998</v>
      </c>
    </row>
    <row r="2281" spans="1:11" ht="15" x14ac:dyDescent="0.25">
      <c r="A2281" t="s">
        <v>143</v>
      </c>
      <c r="B2281" t="s">
        <v>197</v>
      </c>
      <c r="C2281">
        <v>2012</v>
      </c>
      <c r="D2281">
        <v>3</v>
      </c>
      <c r="E2281">
        <v>10</v>
      </c>
      <c r="G2281" s="146">
        <v>0.62763999999999998</v>
      </c>
      <c r="I2281" s="148">
        <v>0.63890500000000006</v>
      </c>
      <c r="K2281" s="147">
        <v>0.64288999999999996</v>
      </c>
    </row>
    <row r="2282" spans="1:11" ht="15" x14ac:dyDescent="0.25">
      <c r="A2282" t="s">
        <v>143</v>
      </c>
      <c r="B2282" t="s">
        <v>197</v>
      </c>
      <c r="C2282">
        <v>2012</v>
      </c>
      <c r="D2282">
        <v>3</v>
      </c>
      <c r="E2282">
        <v>11</v>
      </c>
      <c r="G2282" s="146">
        <v>0.67956000000000005</v>
      </c>
      <c r="I2282" s="148">
        <v>0.54388499999999995</v>
      </c>
      <c r="K2282" s="147">
        <v>0.62067499999999998</v>
      </c>
    </row>
    <row r="2283" spans="1:11" ht="15" x14ac:dyDescent="0.25">
      <c r="A2283" t="s">
        <v>143</v>
      </c>
      <c r="B2283" t="s">
        <v>197</v>
      </c>
      <c r="C2283">
        <v>2012</v>
      </c>
      <c r="D2283">
        <v>3</v>
      </c>
      <c r="E2283">
        <v>12</v>
      </c>
      <c r="G2283" s="146">
        <v>0.50951000000000002</v>
      </c>
      <c r="I2283" s="148">
        <v>0.59776000000000007</v>
      </c>
      <c r="K2283" s="147">
        <v>0.43842500000000001</v>
      </c>
    </row>
    <row r="2284" spans="1:11" ht="15" x14ac:dyDescent="0.25">
      <c r="A2284" t="s">
        <v>143</v>
      </c>
      <c r="B2284" t="s">
        <v>197</v>
      </c>
      <c r="C2284">
        <v>2012</v>
      </c>
      <c r="D2284">
        <v>3</v>
      </c>
      <c r="E2284">
        <v>13</v>
      </c>
      <c r="G2284" s="146">
        <v>0.65671000000000002</v>
      </c>
      <c r="I2284" s="148">
        <v>0.60538499999999995</v>
      </c>
      <c r="K2284" s="147">
        <v>0.61697000000000002</v>
      </c>
    </row>
    <row r="2285" spans="1:11" ht="15" x14ac:dyDescent="0.25">
      <c r="A2285" t="s">
        <v>143</v>
      </c>
      <c r="B2285" t="s">
        <v>197</v>
      </c>
      <c r="C2285">
        <v>2012</v>
      </c>
      <c r="D2285">
        <v>3</v>
      </c>
      <c r="E2285">
        <v>14</v>
      </c>
      <c r="G2285" s="146">
        <v>0.49568499999999999</v>
      </c>
      <c r="I2285" s="148">
        <v>0.58721500000000004</v>
      </c>
      <c r="K2285" s="147">
        <v>0.40786499999999998</v>
      </c>
    </row>
    <row r="2286" spans="1:11" ht="15" x14ac:dyDescent="0.25">
      <c r="A2286" t="s">
        <v>143</v>
      </c>
      <c r="B2286" t="s">
        <v>197</v>
      </c>
      <c r="C2286">
        <v>2012</v>
      </c>
      <c r="D2286">
        <v>4</v>
      </c>
      <c r="E2286">
        <v>1</v>
      </c>
      <c r="G2286" s="146">
        <v>0.39168500000000001</v>
      </c>
      <c r="I2286" s="148">
        <v>0.34378999999999998</v>
      </c>
      <c r="K2286" s="147">
        <v>0.32574000000000003</v>
      </c>
    </row>
    <row r="2287" spans="1:11" ht="15" x14ac:dyDescent="0.25">
      <c r="A2287" t="s">
        <v>143</v>
      </c>
      <c r="B2287" t="s">
        <v>197</v>
      </c>
      <c r="C2287">
        <v>2012</v>
      </c>
      <c r="D2287">
        <v>4</v>
      </c>
      <c r="E2287">
        <v>2</v>
      </c>
      <c r="G2287" s="146">
        <v>0.49401499999999998</v>
      </c>
      <c r="I2287" s="148">
        <v>0.41269500000000003</v>
      </c>
      <c r="K2287" s="147">
        <v>0.44474000000000002</v>
      </c>
    </row>
    <row r="2288" spans="1:11" ht="15" x14ac:dyDescent="0.25">
      <c r="A2288" t="s">
        <v>143</v>
      </c>
      <c r="B2288" t="s">
        <v>197</v>
      </c>
      <c r="C2288">
        <v>2012</v>
      </c>
      <c r="D2288">
        <v>4</v>
      </c>
      <c r="E2288">
        <v>3</v>
      </c>
      <c r="G2288" s="146">
        <v>0.54827999999999999</v>
      </c>
      <c r="I2288" s="148">
        <v>0.51663000000000003</v>
      </c>
      <c r="K2288" s="147">
        <v>0.56398499999999996</v>
      </c>
    </row>
    <row r="2289" spans="1:11" ht="15" x14ac:dyDescent="0.25">
      <c r="A2289" t="s">
        <v>143</v>
      </c>
      <c r="B2289" t="s">
        <v>197</v>
      </c>
      <c r="C2289">
        <v>2012</v>
      </c>
      <c r="D2289">
        <v>4</v>
      </c>
      <c r="E2289">
        <v>4</v>
      </c>
      <c r="G2289" s="146">
        <v>0.63636000000000004</v>
      </c>
      <c r="I2289" s="148">
        <v>0.56834000000000007</v>
      </c>
      <c r="K2289" s="147">
        <v>0.58101500000000006</v>
      </c>
    </row>
    <row r="2290" spans="1:11" ht="15" x14ac:dyDescent="0.25">
      <c r="A2290" t="s">
        <v>143</v>
      </c>
      <c r="B2290" t="s">
        <v>197</v>
      </c>
      <c r="C2290">
        <v>2012</v>
      </c>
      <c r="D2290">
        <v>4</v>
      </c>
      <c r="E2290">
        <v>5</v>
      </c>
      <c r="G2290" s="146">
        <v>0.61785999999999996</v>
      </c>
      <c r="I2290" s="148">
        <v>0.52758499999999997</v>
      </c>
      <c r="K2290" s="147">
        <v>0.51292500000000008</v>
      </c>
    </row>
    <row r="2291" spans="1:11" ht="15" x14ac:dyDescent="0.25">
      <c r="A2291" t="s">
        <v>143</v>
      </c>
      <c r="B2291" t="s">
        <v>197</v>
      </c>
      <c r="C2291">
        <v>2012</v>
      </c>
      <c r="D2291">
        <v>4</v>
      </c>
      <c r="E2291">
        <v>6</v>
      </c>
      <c r="G2291" s="146">
        <v>0.57050999999999996</v>
      </c>
      <c r="I2291" s="148">
        <v>0.48390500000000003</v>
      </c>
      <c r="K2291" s="147">
        <v>0.51051000000000002</v>
      </c>
    </row>
    <row r="2292" spans="1:11" ht="15" x14ac:dyDescent="0.25">
      <c r="A2292" t="s">
        <v>143</v>
      </c>
      <c r="B2292" t="s">
        <v>197</v>
      </c>
      <c r="C2292">
        <v>2012</v>
      </c>
      <c r="D2292">
        <v>4</v>
      </c>
      <c r="E2292">
        <v>7</v>
      </c>
      <c r="G2292" s="146">
        <v>0.66008500000000003</v>
      </c>
      <c r="I2292" s="148">
        <v>0.59051999999999993</v>
      </c>
      <c r="K2292" s="147">
        <v>0.59868499999999991</v>
      </c>
    </row>
    <row r="2293" spans="1:11" ht="15" x14ac:dyDescent="0.25">
      <c r="A2293" t="s">
        <v>143</v>
      </c>
      <c r="B2293" t="s">
        <v>197</v>
      </c>
      <c r="C2293">
        <v>2012</v>
      </c>
      <c r="D2293">
        <v>4</v>
      </c>
      <c r="E2293">
        <v>8</v>
      </c>
      <c r="G2293" s="146">
        <v>0.62775499999999995</v>
      </c>
      <c r="I2293" s="148">
        <v>0.55928500000000003</v>
      </c>
      <c r="K2293" s="147">
        <v>0.65354999999999996</v>
      </c>
    </row>
    <row r="2294" spans="1:11" ht="15" x14ac:dyDescent="0.25">
      <c r="A2294" t="s">
        <v>143</v>
      </c>
      <c r="B2294" t="s">
        <v>197</v>
      </c>
      <c r="C2294">
        <v>2012</v>
      </c>
      <c r="D2294">
        <v>4</v>
      </c>
      <c r="E2294">
        <v>9</v>
      </c>
      <c r="G2294" s="146">
        <v>0.63188</v>
      </c>
      <c r="I2294" s="148">
        <v>0.55227500000000007</v>
      </c>
      <c r="K2294" s="147">
        <v>0.56512000000000007</v>
      </c>
    </row>
    <row r="2295" spans="1:11" ht="15" x14ac:dyDescent="0.25">
      <c r="A2295" t="s">
        <v>143</v>
      </c>
      <c r="B2295" t="s">
        <v>197</v>
      </c>
      <c r="C2295">
        <v>2012</v>
      </c>
      <c r="D2295">
        <v>4</v>
      </c>
      <c r="E2295">
        <v>10</v>
      </c>
      <c r="G2295" s="146">
        <v>0.52561999999999998</v>
      </c>
      <c r="I2295" s="148">
        <v>0.44564000000000004</v>
      </c>
      <c r="K2295" s="147">
        <v>0.49240000000000006</v>
      </c>
    </row>
    <row r="2296" spans="1:11" ht="15" x14ac:dyDescent="0.25">
      <c r="A2296" t="s">
        <v>143</v>
      </c>
      <c r="B2296" t="s">
        <v>197</v>
      </c>
      <c r="C2296">
        <v>2012</v>
      </c>
      <c r="D2296">
        <v>4</v>
      </c>
      <c r="E2296">
        <v>11</v>
      </c>
      <c r="G2296" s="146">
        <v>0.55801500000000004</v>
      </c>
      <c r="I2296" s="148">
        <v>0.48770500000000006</v>
      </c>
      <c r="K2296" s="147">
        <v>0.59289499999999995</v>
      </c>
    </row>
    <row r="2297" spans="1:11" ht="15" x14ac:dyDescent="0.25">
      <c r="A2297" t="s">
        <v>143</v>
      </c>
      <c r="B2297" t="s">
        <v>197</v>
      </c>
      <c r="C2297">
        <v>2012</v>
      </c>
      <c r="D2297">
        <v>4</v>
      </c>
      <c r="E2297">
        <v>12</v>
      </c>
      <c r="G2297" s="146">
        <v>0.63049999999999995</v>
      </c>
      <c r="I2297" s="148">
        <v>0.56169500000000006</v>
      </c>
      <c r="K2297" s="147">
        <v>0.58023999999999998</v>
      </c>
    </row>
    <row r="2298" spans="1:11" ht="15" x14ac:dyDescent="0.25">
      <c r="A2298" t="s">
        <v>143</v>
      </c>
      <c r="B2298" t="s">
        <v>197</v>
      </c>
      <c r="C2298">
        <v>2012</v>
      </c>
      <c r="D2298">
        <v>4</v>
      </c>
      <c r="E2298">
        <v>13</v>
      </c>
      <c r="G2298" s="146">
        <v>0.65583499999999995</v>
      </c>
      <c r="I2298" s="148">
        <v>0.61986999999999992</v>
      </c>
      <c r="K2298" s="147">
        <v>0.66620000000000001</v>
      </c>
    </row>
    <row r="2299" spans="1:11" ht="15" x14ac:dyDescent="0.25">
      <c r="A2299" t="s">
        <v>143</v>
      </c>
      <c r="B2299" t="s">
        <v>197</v>
      </c>
      <c r="C2299">
        <v>2012</v>
      </c>
      <c r="D2299">
        <v>4</v>
      </c>
      <c r="E2299">
        <v>14</v>
      </c>
      <c r="G2299" s="146">
        <v>0.65043499999999999</v>
      </c>
      <c r="I2299" s="148">
        <v>0.558535</v>
      </c>
      <c r="K2299" s="147">
        <v>0.58816000000000002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8"/>
  <sheetViews>
    <sheetView workbookViewId="0">
      <selection activeCell="S45" sqref="S45:X61"/>
    </sheetView>
  </sheetViews>
  <sheetFormatPr defaultRowHeight="12.75" x14ac:dyDescent="0.2"/>
  <cols>
    <col min="1" max="1" width="9.140625" style="14"/>
    <col min="2" max="2" width="13.140625" style="14" customWidth="1"/>
    <col min="3" max="18" width="9.140625" style="14"/>
    <col min="19" max="19" width="14" style="14" customWidth="1"/>
    <col min="20" max="20" width="12.28515625" style="14" customWidth="1"/>
    <col min="21" max="24" width="9.140625" style="14"/>
    <col min="25" max="25" width="15.5703125" style="14" customWidth="1"/>
    <col min="26" max="16384" width="9.140625" style="14"/>
  </cols>
  <sheetData>
    <row r="1" spans="1:29" x14ac:dyDescent="0.2">
      <c r="D1" s="14" t="s">
        <v>155</v>
      </c>
    </row>
    <row r="2" spans="1:29" x14ac:dyDescent="0.2">
      <c r="D2" s="14" t="s">
        <v>135</v>
      </c>
      <c r="N2" s="14" t="s">
        <v>70</v>
      </c>
      <c r="O2" s="158" t="s">
        <v>221</v>
      </c>
      <c r="U2" s="14">
        <v>7</v>
      </c>
      <c r="V2" s="158" t="s">
        <v>217</v>
      </c>
    </row>
    <row r="3" spans="1:29" ht="15" x14ac:dyDescent="0.25">
      <c r="A3" s="14" t="s">
        <v>136</v>
      </c>
      <c r="B3" s="37" t="s">
        <v>137</v>
      </c>
      <c r="C3" s="37" t="s">
        <v>0</v>
      </c>
      <c r="D3" s="37" t="s">
        <v>56</v>
      </c>
      <c r="E3" s="37" t="s">
        <v>138</v>
      </c>
      <c r="F3" s="37" t="s">
        <v>139</v>
      </c>
      <c r="H3" s="24" t="s">
        <v>28</v>
      </c>
      <c r="I3" s="24" t="s">
        <v>140</v>
      </c>
      <c r="J3" s="24" t="s">
        <v>141</v>
      </c>
      <c r="K3" s="24" t="s">
        <v>142</v>
      </c>
      <c r="N3" s="24" t="s">
        <v>28</v>
      </c>
      <c r="O3" s="24" t="s">
        <v>123</v>
      </c>
      <c r="T3" s="121"/>
      <c r="U3" s="120"/>
      <c r="V3" s="26"/>
    </row>
    <row r="4" spans="1:29" x14ac:dyDescent="0.2">
      <c r="A4" s="14">
        <v>1</v>
      </c>
      <c r="B4" s="14">
        <v>502</v>
      </c>
      <c r="C4" s="14">
        <v>1999</v>
      </c>
      <c r="D4" s="14">
        <v>40</v>
      </c>
      <c r="E4" s="38">
        <v>0.74460999999999999</v>
      </c>
      <c r="F4" s="14">
        <v>107</v>
      </c>
      <c r="G4" s="14">
        <f>E5/E4</f>
        <v>1.1427458669639139</v>
      </c>
      <c r="H4" s="14">
        <f>IF(G4&lt;1,1,E5/E4*1.69-0.7)</f>
        <v>1.2312405151690144</v>
      </c>
      <c r="I4" s="14">
        <f>E4/F4</f>
        <v>6.9589719626168226E-3</v>
      </c>
      <c r="J4" s="14">
        <f>590*EXP(I4*258.2)</f>
        <v>3557.9118673737767</v>
      </c>
      <c r="T4" s="121" t="s">
        <v>149</v>
      </c>
      <c r="U4" s="120" t="s">
        <v>151</v>
      </c>
      <c r="V4" s="159" t="s">
        <v>45</v>
      </c>
      <c r="W4" s="158" t="s">
        <v>25</v>
      </c>
    </row>
    <row r="5" spans="1:29" x14ac:dyDescent="0.2">
      <c r="A5" s="14">
        <v>1</v>
      </c>
      <c r="B5" s="14">
        <v>502</v>
      </c>
      <c r="C5" s="14">
        <v>1999</v>
      </c>
      <c r="D5" s="14">
        <v>100</v>
      </c>
      <c r="E5" s="39">
        <v>0.85089999999999999</v>
      </c>
      <c r="F5" s="14">
        <v>107</v>
      </c>
      <c r="I5" s="14">
        <f>E5/F5</f>
        <v>7.95233644859813E-3</v>
      </c>
      <c r="J5" s="14">
        <f>590*EXP(I5*258.2)</f>
        <v>4598.1797972915447</v>
      </c>
      <c r="K5" s="14">
        <f>((J5*0.0239)-(J4*0.0239))/0.5</f>
        <v>49.724807050069302</v>
      </c>
      <c r="T5" s="121" t="s">
        <v>150</v>
      </c>
      <c r="U5" s="120" t="s">
        <v>48</v>
      </c>
      <c r="V5" s="26"/>
      <c r="W5" s="189"/>
      <c r="X5" s="189"/>
      <c r="AA5"/>
      <c r="AB5"/>
      <c r="AC5"/>
    </row>
    <row r="6" spans="1:29" x14ac:dyDescent="0.2">
      <c r="A6" s="14">
        <v>2</v>
      </c>
      <c r="B6" s="14">
        <v>502</v>
      </c>
      <c r="C6" s="14">
        <v>1999</v>
      </c>
      <c r="D6" s="14">
        <v>40</v>
      </c>
      <c r="E6" s="40">
        <v>0.60938999999999999</v>
      </c>
      <c r="F6" s="14">
        <v>107</v>
      </c>
      <c r="G6" s="14">
        <f>E7/E6</f>
        <v>1.4191568617798127</v>
      </c>
      <c r="H6" s="14">
        <f>IF(G6&lt;1,1,E7/E6*1.69-0.7)</f>
        <v>1.6983750964078836</v>
      </c>
      <c r="I6" s="14">
        <f>E6/F6</f>
        <v>5.6952336448598132E-3</v>
      </c>
      <c r="J6" s="14">
        <f>590*EXP(I6*258.2)</f>
        <v>2567.3560242850876</v>
      </c>
      <c r="T6" s="121"/>
      <c r="U6" s="120"/>
      <c r="V6" s="26"/>
      <c r="W6" s="190" t="s">
        <v>218</v>
      </c>
      <c r="X6" s="190" t="s">
        <v>219</v>
      </c>
      <c r="Y6" s="158" t="s">
        <v>220</v>
      </c>
      <c r="AA6"/>
      <c r="AB6"/>
      <c r="AC6"/>
    </row>
    <row r="7" spans="1:29" x14ac:dyDescent="0.2">
      <c r="A7" s="14">
        <v>2</v>
      </c>
      <c r="B7" s="14">
        <v>502</v>
      </c>
      <c r="C7" s="14">
        <v>1999</v>
      </c>
      <c r="D7" s="14">
        <v>100</v>
      </c>
      <c r="E7" s="41">
        <v>0.86482000000000003</v>
      </c>
      <c r="F7" s="14">
        <v>107</v>
      </c>
      <c r="I7" s="14">
        <f t="shared" ref="I7:I70" si="0">E7/F7</f>
        <v>8.082429906542057E-3</v>
      </c>
      <c r="J7" s="14">
        <f t="shared" ref="J7:J68" si="1">590*EXP(I7*258.2)</f>
        <v>4755.256604742377</v>
      </c>
      <c r="K7" s="14">
        <f>((J7*0.0239)-(J6*0.0239))/0.5</f>
        <v>104.58164774585843</v>
      </c>
      <c r="S7" s="24" t="s">
        <v>0</v>
      </c>
      <c r="T7" s="156" t="s">
        <v>45</v>
      </c>
      <c r="U7" s="156" t="s">
        <v>74</v>
      </c>
      <c r="V7" s="24" t="s">
        <v>142</v>
      </c>
      <c r="W7" s="191"/>
      <c r="X7" s="191"/>
      <c r="AA7"/>
      <c r="AB7"/>
      <c r="AC7"/>
    </row>
    <row r="8" spans="1:29" x14ac:dyDescent="0.2">
      <c r="A8" s="14">
        <v>3</v>
      </c>
      <c r="B8" s="14">
        <v>502</v>
      </c>
      <c r="C8" s="14">
        <v>1999</v>
      </c>
      <c r="D8" s="14">
        <v>40</v>
      </c>
      <c r="E8" s="42">
        <v>0.78854999999999997</v>
      </c>
      <c r="F8" s="14">
        <v>107</v>
      </c>
      <c r="G8" s="14">
        <f>E9/E8</f>
        <v>1.0997780736795384</v>
      </c>
      <c r="H8" s="14">
        <f>IF(G8&lt;1,1,E9/E8*1.69-0.7)</f>
        <v>1.1586249445184198</v>
      </c>
      <c r="I8" s="14">
        <f t="shared" si="0"/>
        <v>7.3696261682242989E-3</v>
      </c>
      <c r="J8" s="14">
        <f t="shared" si="1"/>
        <v>3955.8865466827106</v>
      </c>
      <c r="S8" s="14">
        <v>1999</v>
      </c>
      <c r="T8" s="157">
        <v>66.872619047618997</v>
      </c>
      <c r="U8" s="157">
        <v>54.026965199999999</v>
      </c>
      <c r="V8" s="14">
        <v>47.3</v>
      </c>
      <c r="W8" s="14">
        <v>0.72399999999999998</v>
      </c>
      <c r="X8" s="14">
        <v>0.86499999999999999</v>
      </c>
      <c r="Y8" s="14">
        <v>107</v>
      </c>
      <c r="AA8"/>
      <c r="AB8"/>
      <c r="AC8"/>
    </row>
    <row r="9" spans="1:29" x14ac:dyDescent="0.2">
      <c r="A9" s="14">
        <v>3</v>
      </c>
      <c r="B9" s="14">
        <v>502</v>
      </c>
      <c r="C9" s="14">
        <v>1999</v>
      </c>
      <c r="D9" s="14">
        <v>100</v>
      </c>
      <c r="E9" s="43">
        <v>0.86722999999999995</v>
      </c>
      <c r="F9" s="14">
        <v>107</v>
      </c>
      <c r="I9" s="14">
        <f t="shared" si="0"/>
        <v>8.1049532710280366E-3</v>
      </c>
      <c r="J9" s="14">
        <f t="shared" si="1"/>
        <v>4782.9915235696853</v>
      </c>
      <c r="K9" s="14">
        <f>((J9*0.0239)-(J8*0.0239))/0.5</f>
        <v>39.53561789519739</v>
      </c>
      <c r="S9" s="14">
        <v>2000</v>
      </c>
      <c r="T9" s="157">
        <v>55.518749999999997</v>
      </c>
      <c r="U9" s="157">
        <v>39.396862200000001</v>
      </c>
      <c r="V9" s="14">
        <v>38.700000000000003</v>
      </c>
      <c r="W9" s="14">
        <v>0.73</v>
      </c>
      <c r="X9" s="14">
        <v>0.88500000000000001</v>
      </c>
      <c r="Y9" s="14">
        <v>127</v>
      </c>
      <c r="AA9"/>
      <c r="AB9"/>
      <c r="AC9"/>
    </row>
    <row r="10" spans="1:29" x14ac:dyDescent="0.2">
      <c r="A10" s="14">
        <v>4</v>
      </c>
      <c r="B10" s="14">
        <v>502</v>
      </c>
      <c r="C10" s="14">
        <v>1999</v>
      </c>
      <c r="D10" s="14">
        <v>40</v>
      </c>
      <c r="E10" s="44">
        <v>0.75593999999999995</v>
      </c>
      <c r="F10" s="14">
        <v>107</v>
      </c>
      <c r="G10" s="14">
        <f>E11/E10</f>
        <v>1.1638886684128371</v>
      </c>
      <c r="H10" s="14">
        <f>IF(G10&lt;1,1,E11/E10*1.69-0.7)</f>
        <v>1.2669718496176947</v>
      </c>
      <c r="I10" s="14">
        <f t="shared" si="0"/>
        <v>7.0648598130841119E-3</v>
      </c>
      <c r="J10" s="14">
        <f t="shared" si="1"/>
        <v>3656.527994004517</v>
      </c>
      <c r="Q10" s="31" t="s">
        <v>74</v>
      </c>
      <c r="S10" s="14">
        <v>2001</v>
      </c>
      <c r="T10" s="157">
        <v>51.477678571428569</v>
      </c>
      <c r="U10" s="157">
        <v>21.164360899999998</v>
      </c>
      <c r="W10" s="14">
        <v>0.31</v>
      </c>
      <c r="X10" s="14">
        <v>0.27400000000000002</v>
      </c>
      <c r="Y10" s="14">
        <v>55</v>
      </c>
      <c r="AA10"/>
      <c r="AB10"/>
      <c r="AC10"/>
    </row>
    <row r="11" spans="1:29" x14ac:dyDescent="0.2">
      <c r="A11" s="14">
        <v>4</v>
      </c>
      <c r="B11" s="14">
        <v>502</v>
      </c>
      <c r="C11" s="14">
        <v>1999</v>
      </c>
      <c r="D11" s="14">
        <v>100</v>
      </c>
      <c r="E11" s="45">
        <v>0.87983</v>
      </c>
      <c r="F11" s="14">
        <v>107</v>
      </c>
      <c r="I11" s="14">
        <f t="shared" si="0"/>
        <v>8.2227102803738312E-3</v>
      </c>
      <c r="J11" s="14">
        <f t="shared" si="1"/>
        <v>4930.6511197737518</v>
      </c>
      <c r="K11" s="14">
        <f>((J11*0.0239)-(J10*0.0239))/0.5</f>
        <v>60.903085411769439</v>
      </c>
      <c r="M11" s="14">
        <v>63.68</v>
      </c>
      <c r="N11" s="14">
        <f>AVERAGE(H4,H6,H8,H10)</f>
        <v>1.3388031014282533</v>
      </c>
      <c r="O11" s="14">
        <f>AVERAGE(J4,J6,J8,J10)</f>
        <v>3434.4206080865229</v>
      </c>
      <c r="P11" s="14">
        <f>(O11/1.12/60)*N11</f>
        <v>68.42281193028785</v>
      </c>
      <c r="S11" s="14">
        <v>2002</v>
      </c>
      <c r="T11" s="157">
        <v>55.268749999999997</v>
      </c>
      <c r="U11" s="157">
        <v>43.915607199999997</v>
      </c>
      <c r="W11" s="14">
        <v>0.39600000000000002</v>
      </c>
      <c r="X11" s="14">
        <v>0.372</v>
      </c>
      <c r="Y11" s="14">
        <v>66</v>
      </c>
      <c r="AA11"/>
      <c r="AB11"/>
      <c r="AC11"/>
    </row>
    <row r="12" spans="1:29" x14ac:dyDescent="0.2">
      <c r="A12" s="14">
        <v>1</v>
      </c>
      <c r="B12" s="14">
        <v>502</v>
      </c>
      <c r="C12" s="14">
        <v>2000</v>
      </c>
      <c r="D12" s="14">
        <v>40</v>
      </c>
      <c r="E12" s="46">
        <v>0.64161000000000001</v>
      </c>
      <c r="F12" s="14">
        <v>127</v>
      </c>
      <c r="G12" s="14">
        <f>E13/E12</f>
        <v>1.3674506320038653</v>
      </c>
      <c r="H12" s="14">
        <f>IF(G12&lt;1,1,E13/E12*1.69-0.7)</f>
        <v>1.6109915680865325</v>
      </c>
      <c r="I12" s="14">
        <f t="shared" si="0"/>
        <v>5.0520472440944882E-3</v>
      </c>
      <c r="J12" s="14">
        <f t="shared" si="1"/>
        <v>2174.5154461530251</v>
      </c>
      <c r="S12" s="14">
        <v>2003</v>
      </c>
      <c r="T12" s="157">
        <v>91.871279761904759</v>
      </c>
      <c r="U12" s="157">
        <v>88.329077699999999</v>
      </c>
      <c r="W12" s="14">
        <v>0.751</v>
      </c>
      <c r="X12" s="14">
        <v>0.81599999999999995</v>
      </c>
      <c r="Y12" s="14">
        <v>90</v>
      </c>
      <c r="AA12"/>
      <c r="AB12"/>
      <c r="AC12"/>
    </row>
    <row r="13" spans="1:29" x14ac:dyDescent="0.2">
      <c r="A13" s="14">
        <v>1</v>
      </c>
      <c r="B13" s="14">
        <v>502</v>
      </c>
      <c r="C13" s="14">
        <v>2000</v>
      </c>
      <c r="D13" s="14">
        <v>100</v>
      </c>
      <c r="E13" s="47">
        <v>0.87736999999999998</v>
      </c>
      <c r="F13" s="14">
        <v>127</v>
      </c>
      <c r="I13" s="14">
        <f t="shared" si="0"/>
        <v>6.9084251968503938E-3</v>
      </c>
      <c r="J13" s="14">
        <f t="shared" si="1"/>
        <v>3511.7786384925171</v>
      </c>
      <c r="K13" s="14">
        <f>((J13*0.0239)-(J12*0.0239))/0.5</f>
        <v>63.921180593827728</v>
      </c>
      <c r="S13" s="14">
        <v>2004</v>
      </c>
      <c r="T13" s="157">
        <v>43.772470238095231</v>
      </c>
      <c r="U13" s="157">
        <v>60.7</v>
      </c>
      <c r="W13" s="14">
        <v>0.65900000000000003</v>
      </c>
      <c r="X13" s="14">
        <v>0.58299999999999996</v>
      </c>
      <c r="Y13" s="14">
        <v>123</v>
      </c>
      <c r="AA13"/>
      <c r="AB13"/>
      <c r="AC13"/>
    </row>
    <row r="14" spans="1:29" x14ac:dyDescent="0.2">
      <c r="A14" s="14">
        <v>2</v>
      </c>
      <c r="B14" s="14">
        <v>502</v>
      </c>
      <c r="C14" s="14">
        <v>2000</v>
      </c>
      <c r="D14" s="14">
        <v>40</v>
      </c>
      <c r="E14" s="48">
        <v>0.71472000000000002</v>
      </c>
      <c r="F14" s="14">
        <v>127</v>
      </c>
      <c r="G14" s="14">
        <f>E15/E14</f>
        <v>1.2392965077233042</v>
      </c>
      <c r="H14" s="14">
        <f>IF(G14&lt;1,1,E15/E14*1.69-0.7)</f>
        <v>1.3944110980523841</v>
      </c>
      <c r="I14" s="14">
        <f t="shared" si="0"/>
        <v>5.6277165354330708E-3</v>
      </c>
      <c r="J14" s="14">
        <f t="shared" si="1"/>
        <v>2522.9873792476551</v>
      </c>
      <c r="S14" s="14">
        <v>2005</v>
      </c>
      <c r="T14" s="157">
        <v>53.04285714285713</v>
      </c>
      <c r="U14" s="157">
        <v>42.7795463</v>
      </c>
      <c r="W14" s="14">
        <v>0.68899999999999995</v>
      </c>
      <c r="X14" s="14">
        <v>0.78900000000000003</v>
      </c>
      <c r="Y14" s="14">
        <v>116</v>
      </c>
      <c r="AA14"/>
      <c r="AB14"/>
      <c r="AC14"/>
    </row>
    <row r="15" spans="1:29" x14ac:dyDescent="0.2">
      <c r="A15" s="14">
        <v>2</v>
      </c>
      <c r="B15" s="14">
        <v>502</v>
      </c>
      <c r="C15" s="14">
        <v>2000</v>
      </c>
      <c r="D15" s="14">
        <v>100</v>
      </c>
      <c r="E15" s="49">
        <v>0.88575000000000004</v>
      </c>
      <c r="F15" s="14">
        <v>127</v>
      </c>
      <c r="I15" s="14">
        <f t="shared" si="0"/>
        <v>6.9744094488188978E-3</v>
      </c>
      <c r="J15" s="14">
        <f t="shared" si="1"/>
        <v>3572.1218593883973</v>
      </c>
      <c r="K15" s="14">
        <f>((J15*0.0239)-(J14*0.0239))/0.5</f>
        <v>50.148628150727475</v>
      </c>
      <c r="S15" s="14">
        <v>2006</v>
      </c>
      <c r="T15" s="157">
        <v>42.739583333333336</v>
      </c>
      <c r="U15" s="157">
        <v>40.700000000000003</v>
      </c>
      <c r="W15" s="14">
        <v>0.57999999999999996</v>
      </c>
      <c r="X15" s="14">
        <v>0.56200000000000006</v>
      </c>
      <c r="Y15" s="14">
        <v>105</v>
      </c>
      <c r="AA15"/>
      <c r="AB15"/>
      <c r="AC15"/>
    </row>
    <row r="16" spans="1:29" x14ac:dyDescent="0.2">
      <c r="A16" s="14">
        <v>3</v>
      </c>
      <c r="B16" s="14">
        <v>502</v>
      </c>
      <c r="C16" s="14">
        <v>2000</v>
      </c>
      <c r="D16" s="14">
        <v>40</v>
      </c>
      <c r="E16" s="50">
        <v>0.76922999999999997</v>
      </c>
      <c r="F16" s="14">
        <v>127</v>
      </c>
      <c r="G16" s="14">
        <f>E17/E16</f>
        <v>1.1539331539331539</v>
      </c>
      <c r="H16" s="14">
        <f>IF(G16&lt;1,1,E17/E16*1.69-0.7)</f>
        <v>1.2501470301470301</v>
      </c>
      <c r="I16" s="14">
        <f t="shared" si="0"/>
        <v>6.0569291338582673E-3</v>
      </c>
      <c r="J16" s="14">
        <f t="shared" si="1"/>
        <v>2818.673432545897</v>
      </c>
      <c r="S16" s="14">
        <v>2007</v>
      </c>
      <c r="T16" s="157">
        <v>55.483326724632278</v>
      </c>
      <c r="U16" s="157">
        <v>50.3</v>
      </c>
      <c r="W16" s="14">
        <v>0.63500000000000001</v>
      </c>
      <c r="X16" s="14">
        <v>0.68300000000000005</v>
      </c>
      <c r="Y16" s="14">
        <v>95</v>
      </c>
      <c r="AA16"/>
      <c r="AB16"/>
      <c r="AC16"/>
    </row>
    <row r="17" spans="1:29" x14ac:dyDescent="0.2">
      <c r="A17" s="14">
        <v>3</v>
      </c>
      <c r="B17" s="14">
        <v>502</v>
      </c>
      <c r="C17" s="14">
        <v>2000</v>
      </c>
      <c r="D17" s="14">
        <v>100</v>
      </c>
      <c r="E17" s="51">
        <v>0.88763999999999998</v>
      </c>
      <c r="F17" s="14">
        <v>127</v>
      </c>
      <c r="I17" s="14">
        <f t="shared" si="0"/>
        <v>6.9892913385826774E-3</v>
      </c>
      <c r="J17" s="14">
        <f t="shared" si="1"/>
        <v>3585.8741564034167</v>
      </c>
      <c r="K17" s="14">
        <f>((J17*0.0239)-(J16*0.0239))/0.5</f>
        <v>36.672194600389446</v>
      </c>
      <c r="S17" s="14">
        <v>2008</v>
      </c>
      <c r="T17" s="157">
        <v>90.027100118205396</v>
      </c>
      <c r="U17" s="157">
        <v>88.32</v>
      </c>
      <c r="W17" s="14">
        <v>0.65100000000000002</v>
      </c>
      <c r="X17" s="14">
        <v>0.84399999999999997</v>
      </c>
      <c r="Y17" s="14">
        <v>84</v>
      </c>
      <c r="AA17"/>
      <c r="AB17"/>
      <c r="AC17"/>
    </row>
    <row r="18" spans="1:29" x14ac:dyDescent="0.2">
      <c r="A18" s="14">
        <v>4</v>
      </c>
      <c r="B18" s="14">
        <v>502</v>
      </c>
      <c r="C18" s="14">
        <v>2000</v>
      </c>
      <c r="D18" s="14">
        <v>40</v>
      </c>
      <c r="E18" s="52">
        <v>0.81089999999999995</v>
      </c>
      <c r="F18" s="14">
        <v>127</v>
      </c>
      <c r="G18" s="14">
        <f>E19/E18</f>
        <v>1.0997410284868665</v>
      </c>
      <c r="H18" s="14">
        <f>IF(G18&lt;1,1,E19/E18*1.69-0.7)</f>
        <v>1.1585623381428043</v>
      </c>
      <c r="I18" s="14">
        <f t="shared" si="0"/>
        <v>6.3850393700787397E-3</v>
      </c>
      <c r="J18" s="14">
        <f t="shared" si="1"/>
        <v>3067.872802641833</v>
      </c>
      <c r="S18" s="14">
        <v>2009</v>
      </c>
      <c r="T18" s="157">
        <v>50.02</v>
      </c>
      <c r="U18" s="157">
        <v>73.034999999999997</v>
      </c>
      <c r="W18" s="14">
        <v>0.42099999999999999</v>
      </c>
      <c r="X18" s="14">
        <v>0.68600000000000005</v>
      </c>
      <c r="Y18" s="14">
        <v>108</v>
      </c>
      <c r="AA18"/>
      <c r="AB18"/>
      <c r="AC18"/>
    </row>
    <row r="19" spans="1:29" x14ac:dyDescent="0.2">
      <c r="A19" s="14">
        <v>4</v>
      </c>
      <c r="B19" s="14">
        <v>502</v>
      </c>
      <c r="C19" s="14">
        <v>2000</v>
      </c>
      <c r="D19" s="14">
        <v>100</v>
      </c>
      <c r="E19" s="53">
        <v>0.89178000000000002</v>
      </c>
      <c r="F19" s="14">
        <v>127</v>
      </c>
      <c r="I19" s="14">
        <f t="shared" si="0"/>
        <v>7.0218897637795274E-3</v>
      </c>
      <c r="J19" s="14">
        <f t="shared" si="1"/>
        <v>3616.1835253195236</v>
      </c>
      <c r="K19" s="14">
        <f>((J19*0.0239)-(J18*0.0239))/0.5</f>
        <v>26.209252543993614</v>
      </c>
      <c r="M19" s="14">
        <v>44</v>
      </c>
      <c r="N19" s="14">
        <v>1.41</v>
      </c>
      <c r="O19" s="14">
        <f>AVERAGE(J12,J14,J16,J18)</f>
        <v>2646.0122651471029</v>
      </c>
      <c r="P19" s="14">
        <f>(O19/1.12/60)*N19</f>
        <v>55.519007349068666</v>
      </c>
      <c r="S19" s="14">
        <v>2010</v>
      </c>
      <c r="T19" s="157">
        <v>75</v>
      </c>
      <c r="U19" s="157">
        <v>31.33</v>
      </c>
      <c r="W19" s="14">
        <v>0.52200000000000002</v>
      </c>
      <c r="X19" s="14">
        <v>0.74299999999999999</v>
      </c>
      <c r="Y19" s="14">
        <v>87</v>
      </c>
      <c r="AA19"/>
      <c r="AB19"/>
      <c r="AC19"/>
    </row>
    <row r="20" spans="1:29" x14ac:dyDescent="0.2">
      <c r="A20" s="14">
        <v>1</v>
      </c>
      <c r="B20" s="14">
        <v>502</v>
      </c>
      <c r="C20" s="14">
        <v>2001</v>
      </c>
      <c r="D20" s="14">
        <v>40</v>
      </c>
      <c r="E20" s="54">
        <v>0.4204</v>
      </c>
      <c r="F20" s="14">
        <v>55</v>
      </c>
      <c r="G20" s="14">
        <f>E21/E20</f>
        <v>0.86824452901998095</v>
      </c>
      <c r="H20" s="14">
        <f>IF(G20&lt;1,1,E21/E20*1.69-0.7)</f>
        <v>1</v>
      </c>
      <c r="I20" s="14">
        <f t="shared" si="0"/>
        <v>7.6436363636363637E-3</v>
      </c>
      <c r="J20" s="14">
        <f>590*EXP(I20*258.2)</f>
        <v>4245.9015097691563</v>
      </c>
      <c r="S20" s="14">
        <v>2011</v>
      </c>
      <c r="T20" s="157">
        <v>78</v>
      </c>
      <c r="U20" s="157">
        <v>44.69</v>
      </c>
      <c r="W20" s="14">
        <v>0.60499999999999998</v>
      </c>
      <c r="X20" s="14">
        <v>0.79200000000000004</v>
      </c>
      <c r="Y20" s="14">
        <v>89</v>
      </c>
      <c r="AA20"/>
      <c r="AB20"/>
      <c r="AC20"/>
    </row>
    <row r="21" spans="1:29" x14ac:dyDescent="0.2">
      <c r="A21" s="14">
        <v>1</v>
      </c>
      <c r="B21" s="14">
        <v>502</v>
      </c>
      <c r="C21" s="14">
        <v>2001</v>
      </c>
      <c r="D21" s="14">
        <v>100</v>
      </c>
      <c r="E21" s="55">
        <v>0.36501</v>
      </c>
      <c r="F21" s="14">
        <v>55</v>
      </c>
      <c r="I21" s="14">
        <f t="shared" si="0"/>
        <v>6.6365454545454549E-3</v>
      </c>
      <c r="J21" s="14">
        <f t="shared" si="1"/>
        <v>3273.7080224181755</v>
      </c>
      <c r="K21" s="14">
        <f>((J21*0.0239)-(J20*0.0239))/0.5</f>
        <v>-46.470848695376901</v>
      </c>
      <c r="S21" s="14">
        <v>2012</v>
      </c>
      <c r="T21" s="157">
        <v>54.9</v>
      </c>
      <c r="U21" s="157">
        <v>61.23</v>
      </c>
      <c r="W21" s="14">
        <v>0.53700000000000003</v>
      </c>
      <c r="X21" s="14">
        <v>0.64</v>
      </c>
      <c r="Y21" s="14">
        <v>90</v>
      </c>
      <c r="AA21"/>
      <c r="AB21"/>
      <c r="AC21"/>
    </row>
    <row r="22" spans="1:29" x14ac:dyDescent="0.2">
      <c r="A22" s="14">
        <v>2</v>
      </c>
      <c r="B22" s="14">
        <v>502</v>
      </c>
      <c r="C22" s="14">
        <v>2001</v>
      </c>
      <c r="D22" s="14">
        <v>40</v>
      </c>
      <c r="E22" s="56">
        <v>0.29127999999999998</v>
      </c>
      <c r="F22" s="14">
        <v>55</v>
      </c>
      <c r="G22" s="14">
        <f>E23/E22</f>
        <v>0.36020324086789346</v>
      </c>
      <c r="H22" s="14">
        <f>IF(G22&lt;1,1,E23/E22*1.69-0.7)</f>
        <v>1</v>
      </c>
      <c r="I22" s="14">
        <f t="shared" si="0"/>
        <v>5.2959999999999995E-3</v>
      </c>
      <c r="J22" s="14">
        <f t="shared" si="1"/>
        <v>2315.8909148162061</v>
      </c>
      <c r="S22" s="14">
        <v>2013</v>
      </c>
      <c r="T22" s="157">
        <v>25.092081817739963</v>
      </c>
      <c r="U22" s="157">
        <v>39.880000000000003</v>
      </c>
      <c r="W22" s="14">
        <v>0.34100000000000003</v>
      </c>
      <c r="X22" s="14">
        <v>0.30199999999999999</v>
      </c>
      <c r="Y22" s="14">
        <v>108</v>
      </c>
      <c r="AA22"/>
      <c r="AB22"/>
      <c r="AC22"/>
    </row>
    <row r="23" spans="1:29" x14ac:dyDescent="0.2">
      <c r="A23" s="14">
        <v>2</v>
      </c>
      <c r="B23" s="14">
        <v>502</v>
      </c>
      <c r="C23" s="14">
        <v>2001</v>
      </c>
      <c r="D23" s="14">
        <v>100</v>
      </c>
      <c r="E23" s="57">
        <v>0.10492</v>
      </c>
      <c r="F23" s="14">
        <v>55</v>
      </c>
      <c r="I23" s="14">
        <f t="shared" si="0"/>
        <v>1.9076363636363635E-3</v>
      </c>
      <c r="J23" s="14">
        <f t="shared" si="1"/>
        <v>965.52717353227831</v>
      </c>
      <c r="K23" s="14">
        <f>((J23*0.0239)-(J22*0.0239))/0.5</f>
        <v>-64.547386833371746</v>
      </c>
      <c r="R23"/>
      <c r="S23"/>
      <c r="T23"/>
      <c r="U23"/>
      <c r="V23"/>
      <c r="W23"/>
      <c r="X23"/>
      <c r="Y23"/>
      <c r="Z23"/>
      <c r="AA23"/>
      <c r="AB23"/>
      <c r="AC23"/>
    </row>
    <row r="24" spans="1:29" x14ac:dyDescent="0.2">
      <c r="A24" s="14">
        <v>3</v>
      </c>
      <c r="B24" s="14">
        <v>502</v>
      </c>
      <c r="C24" s="14">
        <v>2001</v>
      </c>
      <c r="D24" s="14">
        <v>40</v>
      </c>
      <c r="E24" s="58">
        <v>0.27284000000000003</v>
      </c>
      <c r="F24" s="14">
        <v>55</v>
      </c>
      <c r="G24" s="14">
        <f>E25/E24</f>
        <v>1.2056150124615159</v>
      </c>
      <c r="H24" s="14">
        <f>IF(G24&lt;1,1,E25/E24*1.69-0.7)</f>
        <v>1.3374893710599618</v>
      </c>
      <c r="I24" s="14">
        <f t="shared" si="0"/>
        <v>4.9607272727272729E-3</v>
      </c>
      <c r="J24" s="14">
        <f t="shared" si="1"/>
        <v>2123.8426946457694</v>
      </c>
    </row>
    <row r="25" spans="1:29" x14ac:dyDescent="0.2">
      <c r="A25" s="14">
        <v>3</v>
      </c>
      <c r="B25" s="14">
        <v>502</v>
      </c>
      <c r="C25" s="14">
        <v>2001</v>
      </c>
      <c r="D25" s="14">
        <v>100</v>
      </c>
      <c r="E25" s="59">
        <v>0.32894000000000001</v>
      </c>
      <c r="F25" s="14">
        <v>55</v>
      </c>
      <c r="I25" s="14">
        <f t="shared" si="0"/>
        <v>5.980727272727273E-3</v>
      </c>
      <c r="J25" s="14">
        <f t="shared" si="1"/>
        <v>2763.7571485765566</v>
      </c>
      <c r="K25" s="14">
        <f>((J25*0.0239)-(J24*0.0239))/0.5</f>
        <v>30.587910897891646</v>
      </c>
    </row>
    <row r="26" spans="1:29" x14ac:dyDescent="0.2">
      <c r="A26" s="14">
        <v>4</v>
      </c>
      <c r="B26" s="14">
        <v>502</v>
      </c>
      <c r="C26" s="14">
        <v>2001</v>
      </c>
      <c r="D26" s="14">
        <v>40</v>
      </c>
      <c r="E26" s="60">
        <v>0.25584000000000001</v>
      </c>
      <c r="F26" s="14">
        <v>55</v>
      </c>
      <c r="G26" s="14">
        <f>E27/E26</f>
        <v>1.1660412757973733</v>
      </c>
      <c r="H26" s="14">
        <f>IF(G26&lt;1,1,E27/E26*1.69-0.7)</f>
        <v>1.2706097560975609</v>
      </c>
      <c r="I26" s="14">
        <f t="shared" si="0"/>
        <v>4.6516363636363639E-3</v>
      </c>
      <c r="J26" s="14">
        <f t="shared" si="1"/>
        <v>1960.9317972027375</v>
      </c>
    </row>
    <row r="27" spans="1:29" x14ac:dyDescent="0.2">
      <c r="A27" s="14">
        <v>4</v>
      </c>
      <c r="B27" s="14">
        <v>502</v>
      </c>
      <c r="C27" s="14">
        <v>2001</v>
      </c>
      <c r="D27" s="14">
        <v>100</v>
      </c>
      <c r="E27" s="61">
        <v>0.29831999999999997</v>
      </c>
      <c r="F27" s="14">
        <v>55</v>
      </c>
      <c r="I27" s="14">
        <f t="shared" si="0"/>
        <v>5.4239999999999991E-3</v>
      </c>
      <c r="J27" s="14">
        <f t="shared" si="1"/>
        <v>2393.7090288557561</v>
      </c>
      <c r="K27" s="14">
        <f>((J27*0.0239)-(J26*0.0239))/0.5</f>
        <v>20.686751673014285</v>
      </c>
      <c r="M27" s="14">
        <v>25</v>
      </c>
      <c r="N27" s="14">
        <v>1.3</v>
      </c>
      <c r="O27" s="14">
        <f>AVERAGE(J20,J22,J24,J26)</f>
        <v>2661.6417291084672</v>
      </c>
      <c r="P27" s="14">
        <f>(O27/1.12/60)*N27</f>
        <v>51.49009297382451</v>
      </c>
    </row>
    <row r="28" spans="1:29" x14ac:dyDescent="0.2">
      <c r="A28" s="14">
        <v>1</v>
      </c>
      <c r="B28" s="14">
        <v>502</v>
      </c>
      <c r="C28" s="14">
        <v>2002</v>
      </c>
      <c r="D28" s="14">
        <v>40</v>
      </c>
      <c r="E28" s="62">
        <v>0.303452308</v>
      </c>
      <c r="F28" s="14">
        <v>66</v>
      </c>
      <c r="G28" s="14">
        <f>E29/E28</f>
        <v>1.2162779397940846</v>
      </c>
      <c r="H28" s="14">
        <f>IF(G28&lt;1,1,E29/E28*1.69-0.7)</f>
        <v>1.3555097182520031</v>
      </c>
      <c r="I28" s="14">
        <f t="shared" si="0"/>
        <v>4.5977622424242422E-3</v>
      </c>
      <c r="J28" s="14">
        <f t="shared" si="1"/>
        <v>1933.8434913498797</v>
      </c>
    </row>
    <row r="29" spans="1:29" x14ac:dyDescent="0.2">
      <c r="A29" s="14">
        <v>1</v>
      </c>
      <c r="B29" s="14">
        <v>502</v>
      </c>
      <c r="C29" s="14">
        <v>2002</v>
      </c>
      <c r="D29" s="14">
        <v>100</v>
      </c>
      <c r="E29" s="63">
        <v>0.369082348</v>
      </c>
      <c r="F29" s="14">
        <v>66</v>
      </c>
      <c r="I29" s="14">
        <f t="shared" si="0"/>
        <v>5.5921567878787883E-3</v>
      </c>
      <c r="J29" s="14">
        <f t="shared" si="1"/>
        <v>2499.9285227062601</v>
      </c>
      <c r="K29" s="14">
        <f>((J29*0.0239)-(J28*0.0239))/0.5</f>
        <v>27.058864498834993</v>
      </c>
    </row>
    <row r="30" spans="1:29" x14ac:dyDescent="0.2">
      <c r="A30" s="14">
        <v>2</v>
      </c>
      <c r="B30" s="14">
        <v>502</v>
      </c>
      <c r="C30" s="14">
        <v>2002</v>
      </c>
      <c r="D30" s="14">
        <v>40</v>
      </c>
      <c r="E30" s="64">
        <v>0.18226093599999998</v>
      </c>
      <c r="F30" s="14">
        <v>66</v>
      </c>
      <c r="G30" s="14">
        <f>E31/E30</f>
        <v>1.897686095499916</v>
      </c>
      <c r="I30" s="14">
        <f t="shared" si="0"/>
        <v>2.7615293333333331E-3</v>
      </c>
      <c r="J30" s="14">
        <f t="shared" si="1"/>
        <v>1203.6927602245721</v>
      </c>
    </row>
    <row r="31" spans="1:29" x14ac:dyDescent="0.2">
      <c r="A31" s="14">
        <v>2</v>
      </c>
      <c r="B31" s="14">
        <v>502</v>
      </c>
      <c r="C31" s="14">
        <v>2002</v>
      </c>
      <c r="D31" s="14">
        <v>100</v>
      </c>
      <c r="E31" s="65">
        <v>0.34587404400000005</v>
      </c>
      <c r="F31" s="14">
        <v>66</v>
      </c>
      <c r="I31" s="14">
        <f t="shared" si="0"/>
        <v>5.2405158181818186E-3</v>
      </c>
      <c r="J31" s="14">
        <f t="shared" si="1"/>
        <v>2282.9499449165082</v>
      </c>
      <c r="K31" s="14">
        <f>((J31*0.0239)-(J30*0.0239))/0.5</f>
        <v>51.588493428274553</v>
      </c>
    </row>
    <row r="32" spans="1:29" x14ac:dyDescent="0.2">
      <c r="A32" s="14">
        <v>3</v>
      </c>
      <c r="B32" s="14">
        <v>502</v>
      </c>
      <c r="C32" s="14">
        <v>2002</v>
      </c>
      <c r="D32" s="14">
        <v>40</v>
      </c>
      <c r="E32" s="66">
        <v>0.51012578800000008</v>
      </c>
      <c r="F32" s="14">
        <v>66</v>
      </c>
      <c r="G32" s="14">
        <f>E33/E32</f>
        <v>0.44041898936503088</v>
      </c>
      <c r="H32" s="14">
        <f>IF(G32&lt;1,1,E33/E32*1.69-0.7)</f>
        <v>1</v>
      </c>
      <c r="I32" s="14">
        <f t="shared" si="0"/>
        <v>7.7291786060606077E-3</v>
      </c>
      <c r="J32" s="14">
        <f t="shared" si="1"/>
        <v>4340.7240847596722</v>
      </c>
    </row>
    <row r="33" spans="1:16" x14ac:dyDescent="0.2">
      <c r="A33" s="14">
        <v>3</v>
      </c>
      <c r="B33" s="14">
        <v>502</v>
      </c>
      <c r="C33" s="14">
        <v>2002</v>
      </c>
      <c r="D33" s="14">
        <v>100</v>
      </c>
      <c r="E33" s="67">
        <v>0.22466908400000002</v>
      </c>
      <c r="F33" s="14">
        <v>66</v>
      </c>
      <c r="I33" s="14">
        <f t="shared" si="0"/>
        <v>3.4040770303030306E-3</v>
      </c>
      <c r="J33" s="14">
        <f t="shared" si="1"/>
        <v>1420.9134609314615</v>
      </c>
      <c r="K33" s="14">
        <f>((J33*0.0239)-(J32*0.0239))/0.5</f>
        <v>-139.56694781898847</v>
      </c>
    </row>
    <row r="34" spans="1:16" x14ac:dyDescent="0.2">
      <c r="A34" s="14">
        <v>4</v>
      </c>
      <c r="B34" s="14">
        <v>502</v>
      </c>
      <c r="C34" s="14">
        <v>2002</v>
      </c>
      <c r="D34" s="14">
        <v>40</v>
      </c>
      <c r="E34" s="68">
        <v>0.58890901200000001</v>
      </c>
      <c r="F34" s="14">
        <v>66</v>
      </c>
      <c r="G34" s="14">
        <f>E35/E34</f>
        <v>0.93631804024761622</v>
      </c>
      <c r="H34" s="14">
        <f>IF(G34&lt;1,1,E35/E34*1.69-0.7)</f>
        <v>1</v>
      </c>
      <c r="I34" s="14">
        <f t="shared" si="0"/>
        <v>8.9228638181818188E-3</v>
      </c>
      <c r="J34" s="14">
        <f t="shared" si="1"/>
        <v>5907.6652096429507</v>
      </c>
    </row>
    <row r="35" spans="1:16" x14ac:dyDescent="0.2">
      <c r="A35" s="14">
        <v>4</v>
      </c>
      <c r="B35" s="14">
        <v>502</v>
      </c>
      <c r="C35" s="14">
        <v>2002</v>
      </c>
      <c r="D35" s="14">
        <v>100</v>
      </c>
      <c r="E35" s="69">
        <v>0.55140613199999988</v>
      </c>
      <c r="F35" s="14">
        <v>66</v>
      </c>
      <c r="I35" s="14">
        <f t="shared" si="0"/>
        <v>8.3546383636363616E-3</v>
      </c>
      <c r="J35" s="14">
        <f t="shared" si="1"/>
        <v>5101.501373708199</v>
      </c>
      <c r="K35" s="14">
        <f>((J35*0.0239)-(J34*0.0239))/0.5</f>
        <v>-38.534631357681121</v>
      </c>
      <c r="M35" s="14">
        <v>39</v>
      </c>
      <c r="N35" s="14">
        <v>1.1100000000000001</v>
      </c>
      <c r="O35" s="14">
        <f>AVERAGE(J28,J30,J32,J34)</f>
        <v>3346.4813864942689</v>
      </c>
      <c r="P35" s="14">
        <f>(O35/1.12/60)*N35</f>
        <v>55.276701473342833</v>
      </c>
    </row>
    <row r="36" spans="1:16" x14ac:dyDescent="0.2">
      <c r="A36" s="14">
        <v>1</v>
      </c>
      <c r="B36" s="14">
        <v>502</v>
      </c>
      <c r="C36" s="14">
        <v>2003</v>
      </c>
      <c r="D36" s="14">
        <v>40</v>
      </c>
      <c r="E36" s="70">
        <v>0.70128621700000005</v>
      </c>
      <c r="F36" s="14">
        <v>90</v>
      </c>
      <c r="G36" s="14">
        <f>E37/E36</f>
        <v>1.143179139367001</v>
      </c>
      <c r="H36" s="14">
        <f>IF(G36&lt;1,1,E37/E36*1.69-0.7)</f>
        <v>1.2319727455302316</v>
      </c>
      <c r="I36" s="14">
        <f t="shared" si="0"/>
        <v>7.7920690777777786E-3</v>
      </c>
      <c r="J36" s="14">
        <f t="shared" si="1"/>
        <v>4411.7855485187456</v>
      </c>
    </row>
    <row r="37" spans="1:16" x14ac:dyDescent="0.2">
      <c r="A37" s="14">
        <v>1</v>
      </c>
      <c r="B37" s="14">
        <v>502</v>
      </c>
      <c r="C37" s="14">
        <v>2003</v>
      </c>
      <c r="D37" s="14">
        <v>100</v>
      </c>
      <c r="E37" s="71">
        <v>0.80169577400000003</v>
      </c>
      <c r="F37" s="14">
        <v>90</v>
      </c>
      <c r="I37" s="14">
        <f t="shared" si="0"/>
        <v>8.9077308222222217E-3</v>
      </c>
      <c r="J37" s="14">
        <f t="shared" si="1"/>
        <v>5884.6269940576512</v>
      </c>
      <c r="K37" s="14">
        <f>((J37*0.0239)-(J36*0.0239))/0.5</f>
        <v>70.401821096759676</v>
      </c>
    </row>
    <row r="38" spans="1:16" x14ac:dyDescent="0.2">
      <c r="A38" s="14">
        <v>2</v>
      </c>
      <c r="B38" s="14">
        <v>502</v>
      </c>
      <c r="C38" s="14">
        <v>2003</v>
      </c>
      <c r="D38" s="14">
        <v>40</v>
      </c>
      <c r="E38" s="72">
        <v>0.70548253699999997</v>
      </c>
      <c r="F38" s="14">
        <v>90</v>
      </c>
      <c r="G38" s="14">
        <f>E39/E38</f>
        <v>1.1659702995596617</v>
      </c>
      <c r="H38" s="14">
        <f>IF(G38&lt;1,1,E39/E38*1.69-0.7)</f>
        <v>1.2704898062558283</v>
      </c>
      <c r="I38" s="14">
        <f t="shared" si="0"/>
        <v>7.8386948555555554E-3</v>
      </c>
      <c r="J38" s="14">
        <f t="shared" si="1"/>
        <v>4465.2190372583937</v>
      </c>
    </row>
    <row r="39" spans="1:16" x14ac:dyDescent="0.2">
      <c r="A39" s="14">
        <v>2</v>
      </c>
      <c r="B39" s="14">
        <v>502</v>
      </c>
      <c r="C39" s="14">
        <v>2003</v>
      </c>
      <c r="D39" s="14">
        <v>100</v>
      </c>
      <c r="E39" s="73">
        <v>0.822571685</v>
      </c>
      <c r="F39" s="14">
        <v>90</v>
      </c>
      <c r="I39" s="14">
        <f t="shared" si="0"/>
        <v>9.1396853888888897E-3</v>
      </c>
      <c r="J39" s="14">
        <f t="shared" si="1"/>
        <v>6247.828887063547</v>
      </c>
      <c r="K39" s="14">
        <f>((J39*0.0239)-(J38*0.0239))/0.5</f>
        <v>85.208750820686362</v>
      </c>
    </row>
    <row r="40" spans="1:16" x14ac:dyDescent="0.2">
      <c r="A40" s="14">
        <v>3</v>
      </c>
      <c r="B40" s="14">
        <v>502</v>
      </c>
      <c r="C40" s="14">
        <v>2003</v>
      </c>
      <c r="D40" s="14">
        <v>40</v>
      </c>
      <c r="E40" s="74">
        <v>0.78487313000000003</v>
      </c>
      <c r="F40" s="14">
        <v>90</v>
      </c>
      <c r="G40" s="14">
        <f>E41/E40</f>
        <v>1.0293642770010485</v>
      </c>
      <c r="H40" s="14">
        <f>IF(G40&lt;1,1,E41/E40*1.69-0.7)</f>
        <v>1.039625628131772</v>
      </c>
      <c r="I40" s="14">
        <f t="shared" si="0"/>
        <v>8.7208125555555561E-3</v>
      </c>
      <c r="J40" s="14">
        <f t="shared" si="1"/>
        <v>5607.3658273069886</v>
      </c>
    </row>
    <row r="41" spans="1:16" x14ac:dyDescent="0.2">
      <c r="A41" s="14">
        <v>3</v>
      </c>
      <c r="B41" s="14">
        <v>502</v>
      </c>
      <c r="C41" s="14">
        <v>2003</v>
      </c>
      <c r="D41" s="14">
        <v>100</v>
      </c>
      <c r="E41" s="75">
        <v>0.80792036199999995</v>
      </c>
      <c r="F41" s="14">
        <v>90</v>
      </c>
      <c r="I41" s="14">
        <f t="shared" si="0"/>
        <v>8.9768929111111104E-3</v>
      </c>
      <c r="J41" s="14">
        <f t="shared" si="1"/>
        <v>5990.6565126552996</v>
      </c>
      <c r="K41" s="14">
        <f>((J41*0.0239)-(J40*0.0239))/0.5</f>
        <v>18.321294759649277</v>
      </c>
    </row>
    <row r="42" spans="1:16" x14ac:dyDescent="0.2">
      <c r="A42" s="14">
        <v>4</v>
      </c>
      <c r="B42" s="14">
        <v>502</v>
      </c>
      <c r="C42" s="14">
        <v>2003</v>
      </c>
      <c r="D42" s="14">
        <v>40</v>
      </c>
      <c r="E42" s="76">
        <v>0.76361431000000002</v>
      </c>
      <c r="F42" s="14">
        <v>90</v>
      </c>
      <c r="G42" s="14">
        <f>E43/E42</f>
        <v>1.0868980244752093</v>
      </c>
      <c r="H42" s="14">
        <f>IF(G42&lt;1,1,E43/E42*1.69-0.7)</f>
        <v>1.1368576613631038</v>
      </c>
      <c r="I42" s="14">
        <f t="shared" si="0"/>
        <v>8.4846034444444451E-3</v>
      </c>
      <c r="J42" s="14">
        <f t="shared" si="1"/>
        <v>5275.5971000224226</v>
      </c>
    </row>
    <row r="43" spans="1:16" x14ac:dyDescent="0.2">
      <c r="A43" s="14">
        <v>4</v>
      </c>
      <c r="B43" s="14">
        <v>502</v>
      </c>
      <c r="C43" s="14">
        <v>2003</v>
      </c>
      <c r="D43" s="14">
        <v>100</v>
      </c>
      <c r="E43" s="77">
        <v>0.82997088500000005</v>
      </c>
      <c r="F43" s="14">
        <v>90</v>
      </c>
      <c r="I43" s="14">
        <f t="shared" si="0"/>
        <v>9.2218987222222222E-3</v>
      </c>
      <c r="J43" s="14">
        <f t="shared" si="1"/>
        <v>6381.8722345282849</v>
      </c>
      <c r="K43" s="14">
        <f>((J43*0.0239)-(J42*0.0239))/0.5</f>
        <v>52.879951429380242</v>
      </c>
      <c r="M43" s="14">
        <v>56</v>
      </c>
      <c r="N43" s="14">
        <v>1.25</v>
      </c>
      <c r="O43" s="14">
        <f>AVERAGE(J36,J38,J40,J42)</f>
        <v>4939.9918782766381</v>
      </c>
      <c r="P43" s="14">
        <f>(O43/1.12/60)*N43</f>
        <v>91.88972987865769</v>
      </c>
    </row>
    <row r="44" spans="1:16" x14ac:dyDescent="0.2">
      <c r="A44" s="14">
        <v>1</v>
      </c>
      <c r="B44" s="14">
        <v>502</v>
      </c>
      <c r="C44" s="14">
        <v>2004</v>
      </c>
      <c r="D44" s="14">
        <v>40</v>
      </c>
      <c r="E44" s="78">
        <v>0.65294421568627448</v>
      </c>
      <c r="F44" s="14">
        <v>123</v>
      </c>
      <c r="G44" s="14">
        <f>E45/E44</f>
        <v>0.73956035862099845</v>
      </c>
      <c r="H44" s="14">
        <f>IF(G44&lt;1,1,E45/E44*1.69-0.7)</f>
        <v>1</v>
      </c>
      <c r="I44" s="14">
        <f t="shared" si="0"/>
        <v>5.3084895584249959E-3</v>
      </c>
      <c r="J44" s="14">
        <f t="shared" si="1"/>
        <v>2323.3712639151272</v>
      </c>
    </row>
    <row r="45" spans="1:16" x14ac:dyDescent="0.2">
      <c r="A45" s="14">
        <v>1</v>
      </c>
      <c r="B45" s="14">
        <v>502</v>
      </c>
      <c r="C45" s="14">
        <v>2004</v>
      </c>
      <c r="D45" s="14">
        <v>100</v>
      </c>
      <c r="E45" s="79">
        <v>0.48289165831244768</v>
      </c>
      <c r="F45" s="14">
        <v>123</v>
      </c>
      <c r="I45" s="14">
        <f t="shared" si="0"/>
        <v>3.925948441564615E-3</v>
      </c>
      <c r="J45" s="14">
        <f t="shared" si="1"/>
        <v>1625.8766472200675</v>
      </c>
      <c r="K45" s="14">
        <f>((J45*0.0239)-(J44*0.0239))/0.5</f>
        <v>-33.340242678023856</v>
      </c>
    </row>
    <row r="46" spans="1:16" x14ac:dyDescent="0.2">
      <c r="A46" s="14">
        <v>2</v>
      </c>
      <c r="B46" s="14">
        <v>502</v>
      </c>
      <c r="C46" s="14">
        <v>2004</v>
      </c>
      <c r="D46" s="14">
        <v>40</v>
      </c>
      <c r="E46" s="80">
        <v>0.81255900178253115</v>
      </c>
      <c r="F46" s="14">
        <v>123</v>
      </c>
      <c r="G46" s="14">
        <f>E47/E46</f>
        <v>0.64335566082511753</v>
      </c>
      <c r="H46" s="14">
        <f>IF(G46&lt;1,1,E47/E46*1.69-0.7)</f>
        <v>1</v>
      </c>
      <c r="I46" s="14">
        <f t="shared" si="0"/>
        <v>6.6061707461994405E-3</v>
      </c>
      <c r="J46" s="14">
        <f t="shared" si="1"/>
        <v>3248.1335679341159</v>
      </c>
    </row>
    <row r="47" spans="1:16" x14ac:dyDescent="0.2">
      <c r="A47" s="14">
        <v>2</v>
      </c>
      <c r="B47" s="14">
        <v>502</v>
      </c>
      <c r="C47" s="14">
        <v>2004</v>
      </c>
      <c r="D47" s="14">
        <v>100</v>
      </c>
      <c r="E47" s="81">
        <v>0.52276443355119817</v>
      </c>
      <c r="F47" s="14">
        <v>123</v>
      </c>
      <c r="I47" s="14">
        <f t="shared" si="0"/>
        <v>4.2501173459447003E-3</v>
      </c>
      <c r="J47" s="14">
        <f t="shared" si="1"/>
        <v>1767.8207204978767</v>
      </c>
      <c r="K47" s="14">
        <f>((J47*0.0239)-(J46*0.0239))/0.5</f>
        <v>-70.75895410745224</v>
      </c>
    </row>
    <row r="48" spans="1:16" x14ac:dyDescent="0.2">
      <c r="A48" s="14">
        <v>3</v>
      </c>
      <c r="B48" s="14">
        <v>502</v>
      </c>
      <c r="C48" s="14">
        <v>2004</v>
      </c>
      <c r="D48" s="14">
        <v>40</v>
      </c>
      <c r="E48" s="82">
        <v>0.66503731308948699</v>
      </c>
      <c r="F48" s="14">
        <v>123</v>
      </c>
      <c r="G48" s="14">
        <f>E49/E48</f>
        <v>1.1876773226158122</v>
      </c>
      <c r="H48" s="14">
        <f>IF(G48&lt;1,1,E49/E48*1.69-0.7)</f>
        <v>1.3071746752207225</v>
      </c>
      <c r="I48" s="14">
        <f t="shared" si="0"/>
        <v>5.4068074234917638E-3</v>
      </c>
      <c r="J48" s="14">
        <f t="shared" si="1"/>
        <v>2383.1066095751935</v>
      </c>
    </row>
    <row r="49" spans="1:16" x14ac:dyDescent="0.2">
      <c r="A49" s="14">
        <v>3</v>
      </c>
      <c r="B49" s="14">
        <v>502</v>
      </c>
      <c r="C49" s="14">
        <v>2004</v>
      </c>
      <c r="D49" s="14">
        <v>100</v>
      </c>
      <c r="E49" s="83">
        <v>0.78984973544973547</v>
      </c>
      <c r="F49" s="14">
        <v>123</v>
      </c>
      <c r="I49" s="14">
        <f t="shared" si="0"/>
        <v>6.4215425646319954E-3</v>
      </c>
      <c r="J49" s="14">
        <f t="shared" si="1"/>
        <v>3096.9245800320919</v>
      </c>
      <c r="K49" s="14">
        <f>((J49*0.0239)-(J48*0.0239))/0.5</f>
        <v>34.120498987839724</v>
      </c>
    </row>
    <row r="50" spans="1:16" x14ac:dyDescent="0.2">
      <c r="A50" s="14">
        <v>4</v>
      </c>
      <c r="B50" s="14">
        <v>502</v>
      </c>
      <c r="C50" s="14">
        <v>2004</v>
      </c>
      <c r="D50" s="14">
        <v>40</v>
      </c>
      <c r="E50" s="84">
        <v>0.52374722508886595</v>
      </c>
      <c r="F50" s="14">
        <v>123</v>
      </c>
      <c r="G50" s="14">
        <f>E51/E50</f>
        <v>1.071745181503488</v>
      </c>
      <c r="H50" s="14">
        <f>IF(G50&lt;1,1,E51/E50*1.69-0.7)</f>
        <v>1.1112493567408948</v>
      </c>
      <c r="I50" s="14">
        <f t="shared" si="0"/>
        <v>4.2581075210476908E-3</v>
      </c>
      <c r="J50" s="14">
        <f t="shared" si="1"/>
        <v>1771.4716111051578</v>
      </c>
    </row>
    <row r="51" spans="1:16" x14ac:dyDescent="0.2">
      <c r="A51" s="14">
        <v>4</v>
      </c>
      <c r="B51" s="14">
        <v>502</v>
      </c>
      <c r="C51" s="14">
        <v>2004</v>
      </c>
      <c r="D51" s="14">
        <v>100</v>
      </c>
      <c r="E51" s="85">
        <v>0.56132356481481482</v>
      </c>
      <c r="F51" s="14">
        <v>123</v>
      </c>
      <c r="I51" s="14">
        <f t="shared" si="0"/>
        <v>4.5636062180066245E-3</v>
      </c>
      <c r="J51" s="14">
        <f t="shared" si="1"/>
        <v>1916.863743224025</v>
      </c>
      <c r="K51" s="14">
        <f>((J51*0.0239)-(J50*0.0239))/0.5</f>
        <v>6.9497439152818572</v>
      </c>
      <c r="M51" s="14">
        <v>20</v>
      </c>
      <c r="N51" s="14">
        <v>1.21</v>
      </c>
      <c r="O51" s="14">
        <f>AVERAGE(J44,J46,J48,J50)</f>
        <v>2431.5207631323988</v>
      </c>
      <c r="P51" s="14">
        <f>(O51/1.12/60)*N51</f>
        <v>43.781847074258962</v>
      </c>
    </row>
    <row r="52" spans="1:16" x14ac:dyDescent="0.2">
      <c r="A52" s="14">
        <v>1</v>
      </c>
      <c r="B52" s="14">
        <v>502</v>
      </c>
      <c r="C52" s="14">
        <v>2005</v>
      </c>
      <c r="D52" s="14">
        <v>40</v>
      </c>
      <c r="E52" s="86">
        <v>0.53158703703703691</v>
      </c>
      <c r="F52" s="14">
        <v>116</v>
      </c>
      <c r="G52" s="14">
        <f>E53/E52</f>
        <v>1.3843764387157296</v>
      </c>
      <c r="H52" s="14">
        <f>IF(G52&lt;1,1,E53/E52*1.69-0.7)</f>
        <v>1.6395961814295827</v>
      </c>
      <c r="I52" s="14">
        <f t="shared" si="0"/>
        <v>4.5826468710089387E-3</v>
      </c>
      <c r="J52" s="14">
        <f t="shared" si="1"/>
        <v>1926.3108172184157</v>
      </c>
    </row>
    <row r="53" spans="1:16" x14ac:dyDescent="0.2">
      <c r="A53" s="14">
        <v>1</v>
      </c>
      <c r="B53" s="14">
        <v>502</v>
      </c>
      <c r="C53" s="14">
        <v>2005</v>
      </c>
      <c r="D53" s="14">
        <v>100</v>
      </c>
      <c r="E53" s="87">
        <v>0.73591656920077975</v>
      </c>
      <c r="F53" s="14">
        <v>116</v>
      </c>
      <c r="I53" s="14">
        <f t="shared" si="0"/>
        <v>6.3441083551791354E-3</v>
      </c>
      <c r="J53" s="14">
        <f t="shared" si="1"/>
        <v>3035.6210570505236</v>
      </c>
      <c r="K53" s="14">
        <f>((J53*0.0239)-(J52*0.0239))/0.5</f>
        <v>53.025029463974761</v>
      </c>
    </row>
    <row r="54" spans="1:16" x14ac:dyDescent="0.2">
      <c r="A54" s="14">
        <v>2</v>
      </c>
      <c r="B54" s="14">
        <v>502</v>
      </c>
      <c r="C54" s="14">
        <v>2005</v>
      </c>
      <c r="D54" s="14">
        <v>40</v>
      </c>
      <c r="E54" s="88">
        <v>0.64004173976608181</v>
      </c>
      <c r="F54" s="14">
        <v>116</v>
      </c>
      <c r="G54" s="14">
        <f>E55/E54</f>
        <v>1.2325940743516925</v>
      </c>
      <c r="H54" s="14">
        <f>IF(G54&lt;1,1,E55/E54*1.69-0.7)</f>
        <v>1.3830839856543602</v>
      </c>
      <c r="I54" s="14">
        <f t="shared" si="0"/>
        <v>5.5176012048800153E-3</v>
      </c>
      <c r="J54" s="14">
        <f t="shared" si="1"/>
        <v>2452.264513820332</v>
      </c>
    </row>
    <row r="55" spans="1:16" x14ac:dyDescent="0.2">
      <c r="A55" s="14">
        <v>2</v>
      </c>
      <c r="B55" s="14">
        <v>502</v>
      </c>
      <c r="C55" s="14">
        <v>2005</v>
      </c>
      <c r="D55" s="14">
        <v>100</v>
      </c>
      <c r="E55" s="89">
        <v>0.78891165577342048</v>
      </c>
      <c r="F55" s="14">
        <v>116</v>
      </c>
      <c r="I55" s="14">
        <f t="shared" si="0"/>
        <v>6.8009625497708667E-3</v>
      </c>
      <c r="J55" s="14">
        <f t="shared" si="1"/>
        <v>3415.6772454091611</v>
      </c>
      <c r="K55" s="14">
        <f>((J55*0.0239)-(J54*0.0239))/0.5</f>
        <v>46.05112856994603</v>
      </c>
    </row>
    <row r="56" spans="1:16" x14ac:dyDescent="0.2">
      <c r="A56" s="14">
        <v>3</v>
      </c>
      <c r="B56" s="14">
        <v>502</v>
      </c>
      <c r="C56" s="14">
        <v>2005</v>
      </c>
      <c r="D56" s="14">
        <v>40</v>
      </c>
      <c r="E56" s="90">
        <v>0.72517245370370365</v>
      </c>
      <c r="F56" s="14">
        <v>116</v>
      </c>
      <c r="G56" s="14">
        <f>E57/E56</f>
        <v>1.1294070210446159</v>
      </c>
      <c r="H56" s="14">
        <f>IF(G56&lt;1,1,E57/E56*1.69-0.7)</f>
        <v>1.2086978655654008</v>
      </c>
      <c r="I56" s="14">
        <f t="shared" si="0"/>
        <v>6.2514866698595139E-3</v>
      </c>
      <c r="J56" s="14">
        <f t="shared" si="1"/>
        <v>2963.8856174205516</v>
      </c>
    </row>
    <row r="57" spans="1:16" x14ac:dyDescent="0.2">
      <c r="A57" s="14">
        <v>3</v>
      </c>
      <c r="B57" s="14">
        <v>502</v>
      </c>
      <c r="C57" s="14">
        <v>2005</v>
      </c>
      <c r="D57" s="14">
        <v>100</v>
      </c>
      <c r="E57" s="91">
        <v>0.81901486068111451</v>
      </c>
      <c r="F57" s="14">
        <v>116</v>
      </c>
      <c r="I57" s="14">
        <f t="shared" si="0"/>
        <v>7.0604729369061594E-3</v>
      </c>
      <c r="J57" s="14">
        <f t="shared" si="1"/>
        <v>3652.3886208440854</v>
      </c>
      <c r="K57" s="14">
        <f>((J57*0.0239)-(J56*0.0239))/0.5</f>
        <v>32.910443563644918</v>
      </c>
    </row>
    <row r="58" spans="1:16" x14ac:dyDescent="0.2">
      <c r="A58" s="14">
        <v>4</v>
      </c>
      <c r="B58" s="14">
        <v>502</v>
      </c>
      <c r="C58" s="14">
        <v>2005</v>
      </c>
      <c r="D58" s="14">
        <v>40</v>
      </c>
      <c r="E58" s="92">
        <v>0.69476120857699808</v>
      </c>
      <c r="F58" s="14">
        <v>116</v>
      </c>
      <c r="G58" s="14">
        <f>E59/E58</f>
        <v>1.1251245396836531</v>
      </c>
      <c r="H58" s="14">
        <f>IF(G58&lt;1,1,E59/E58*1.69-0.7)</f>
        <v>1.2014604720653737</v>
      </c>
      <c r="I58" s="14">
        <f t="shared" si="0"/>
        <v>5.9893207635948109E-3</v>
      </c>
      <c r="J58" s="14">
        <f t="shared" si="1"/>
        <v>2769.8962900351348</v>
      </c>
    </row>
    <row r="59" spans="1:16" x14ac:dyDescent="0.2">
      <c r="A59" s="14">
        <v>4</v>
      </c>
      <c r="B59" s="14">
        <v>502</v>
      </c>
      <c r="C59" s="14">
        <v>2005</v>
      </c>
      <c r="D59" s="14">
        <v>100</v>
      </c>
      <c r="E59" s="93">
        <v>0.78169288499025347</v>
      </c>
      <c r="F59" s="14">
        <v>116</v>
      </c>
      <c r="I59" s="14">
        <f t="shared" si="0"/>
        <v>6.7387317671573571E-3</v>
      </c>
      <c r="J59" s="14">
        <f t="shared" si="1"/>
        <v>3361.2327621986774</v>
      </c>
      <c r="K59" s="14">
        <f>((J59*0.0239)-(J58*0.0239))/0.5</f>
        <v>28.265883369417338</v>
      </c>
      <c r="M59" s="14">
        <v>40</v>
      </c>
      <c r="N59" s="14">
        <v>1.41</v>
      </c>
      <c r="O59" s="14">
        <f>AVERAGE(J52,J54,J56,J58)</f>
        <v>2528.0893096236086</v>
      </c>
      <c r="P59" s="14">
        <f>(O59/1.12/60)*N59</f>
        <v>53.044731050138203</v>
      </c>
    </row>
    <row r="60" spans="1:16" x14ac:dyDescent="0.2">
      <c r="A60" s="14">
        <v>1</v>
      </c>
      <c r="B60" s="14">
        <v>502</v>
      </c>
      <c r="C60" s="14">
        <v>2006</v>
      </c>
      <c r="D60" s="14">
        <v>40</v>
      </c>
      <c r="E60" s="94">
        <v>0.57482873851294902</v>
      </c>
      <c r="F60" s="14">
        <v>105</v>
      </c>
      <c r="G60" s="14">
        <f>E61/E60</f>
        <v>0.91810184041352383</v>
      </c>
      <c r="H60" s="14">
        <f>IF(G60&lt;1,1,E61/E60*1.69-0.7)</f>
        <v>1</v>
      </c>
      <c r="I60" s="14">
        <f t="shared" si="0"/>
        <v>5.4745594144090387E-3</v>
      </c>
      <c r="J60" s="14">
        <f t="shared" si="1"/>
        <v>2425.1624181857069</v>
      </c>
    </row>
    <row r="61" spans="1:16" x14ac:dyDescent="0.2">
      <c r="A61" s="14">
        <v>1</v>
      </c>
      <c r="B61" s="14">
        <v>502</v>
      </c>
      <c r="C61" s="14">
        <v>2006</v>
      </c>
      <c r="D61" s="14">
        <v>100</v>
      </c>
      <c r="E61" s="95">
        <v>0.52775132275132275</v>
      </c>
      <c r="F61" s="14">
        <v>105</v>
      </c>
      <c r="I61" s="14">
        <f t="shared" si="0"/>
        <v>5.0262030738221211E-3</v>
      </c>
      <c r="J61" s="14">
        <f t="shared" si="1"/>
        <v>2160.0532876033371</v>
      </c>
      <c r="K61" s="14">
        <f>((J61*0.0239)-(J60*0.0239))/0.5</f>
        <v>-12.672216441837278</v>
      </c>
    </row>
    <row r="62" spans="1:16" x14ac:dyDescent="0.2">
      <c r="A62" s="14">
        <v>2</v>
      </c>
      <c r="B62" s="14">
        <v>502</v>
      </c>
      <c r="C62" s="14">
        <v>2006</v>
      </c>
      <c r="D62" s="14">
        <v>40</v>
      </c>
      <c r="E62" s="96">
        <v>0.71361471861471859</v>
      </c>
      <c r="F62" s="14">
        <v>105</v>
      </c>
      <c r="G62" s="14">
        <f>E63/E62</f>
        <v>0.77311851874319648</v>
      </c>
      <c r="H62" s="14">
        <f>IF(G62&lt;1,1,E63/E62*1.69-0.7)</f>
        <v>1</v>
      </c>
      <c r="I62" s="14">
        <f t="shared" si="0"/>
        <v>6.7963306534735103E-3</v>
      </c>
      <c r="J62" s="14">
        <f t="shared" si="1"/>
        <v>3411.5946887627233</v>
      </c>
    </row>
    <row r="63" spans="1:16" x14ac:dyDescent="0.2">
      <c r="A63" s="14">
        <v>2</v>
      </c>
      <c r="B63" s="14">
        <v>502</v>
      </c>
      <c r="C63" s="14">
        <v>2006</v>
      </c>
      <c r="D63" s="14">
        <v>100</v>
      </c>
      <c r="E63" s="97">
        <v>0.5517087542087542</v>
      </c>
      <c r="F63" s="14">
        <v>105</v>
      </c>
      <c r="I63" s="14">
        <f t="shared" si="0"/>
        <v>5.2543690877024209E-3</v>
      </c>
      <c r="J63" s="14">
        <f t="shared" si="1"/>
        <v>2291.1304827890112</v>
      </c>
      <c r="K63" s="14">
        <f>((J63*0.0239)-(J62*0.0239))/0.5</f>
        <v>-53.558189045543443</v>
      </c>
    </row>
    <row r="64" spans="1:16" x14ac:dyDescent="0.2">
      <c r="A64" s="14">
        <v>3</v>
      </c>
      <c r="B64" s="14">
        <v>502</v>
      </c>
      <c r="C64" s="14">
        <v>2006</v>
      </c>
      <c r="D64" s="14">
        <v>40</v>
      </c>
      <c r="E64" s="98">
        <v>0.59427191166321613</v>
      </c>
      <c r="F64" s="14">
        <v>105</v>
      </c>
      <c r="G64" s="14">
        <f>E65/E64</f>
        <v>1.0609387701776796</v>
      </c>
      <c r="H64" s="14">
        <f>IF(G64&lt;1,1,E65/E64*1.69-0.7)</f>
        <v>1.0929865216002785</v>
      </c>
      <c r="I64" s="14">
        <f t="shared" si="0"/>
        <v>5.6597324920306296E-3</v>
      </c>
      <c r="J64" s="14">
        <f t="shared" si="1"/>
        <v>2543.9301475069765</v>
      </c>
    </row>
    <row r="65" spans="1:16" x14ac:dyDescent="0.2">
      <c r="A65" s="14">
        <v>3</v>
      </c>
      <c r="B65" s="14">
        <v>502</v>
      </c>
      <c r="C65" s="14">
        <v>2006</v>
      </c>
      <c r="D65" s="14">
        <v>100</v>
      </c>
      <c r="E65" s="99">
        <v>0.63048611111111119</v>
      </c>
      <c r="F65" s="14">
        <v>105</v>
      </c>
      <c r="I65" s="14">
        <f t="shared" si="0"/>
        <v>6.0046296296296306E-3</v>
      </c>
      <c r="J65" s="14">
        <f t="shared" si="1"/>
        <v>2780.8666626901763</v>
      </c>
      <c r="K65" s="14">
        <f>((J65*0.0239)-(J64*0.0239))/0.5</f>
        <v>11.325565425756963</v>
      </c>
    </row>
    <row r="66" spans="1:16" x14ac:dyDescent="0.2">
      <c r="A66" s="14">
        <v>4</v>
      </c>
      <c r="B66" s="14">
        <v>502</v>
      </c>
      <c r="C66" s="14">
        <v>2006</v>
      </c>
      <c r="D66" s="14">
        <v>40</v>
      </c>
      <c r="E66" s="100">
        <v>0.50969169719169716</v>
      </c>
      <c r="F66" s="14">
        <v>105</v>
      </c>
      <c r="G66" s="14">
        <f>E67/E66</f>
        <v>1.0733842845281685</v>
      </c>
      <c r="H66" s="14">
        <f>IF(G66&lt;1,1,E67/E66*1.69-0.7)</f>
        <v>1.1140194408526047</v>
      </c>
      <c r="I66" s="14">
        <f t="shared" si="0"/>
        <v>4.8542066399209251E-3</v>
      </c>
      <c r="J66" s="14">
        <f t="shared" si="1"/>
        <v>2066.2252923271808</v>
      </c>
    </row>
    <row r="67" spans="1:16" x14ac:dyDescent="0.2">
      <c r="A67" s="14">
        <v>4</v>
      </c>
      <c r="B67" s="14">
        <v>502</v>
      </c>
      <c r="C67" s="14">
        <v>2006</v>
      </c>
      <c r="D67" s="14">
        <v>100</v>
      </c>
      <c r="E67" s="101">
        <v>0.54709505772005773</v>
      </c>
      <c r="F67" s="14">
        <v>105</v>
      </c>
      <c r="I67" s="14">
        <f t="shared" si="0"/>
        <v>5.2104291211434069E-3</v>
      </c>
      <c r="J67" s="14">
        <f t="shared" si="1"/>
        <v>2265.2838178906541</v>
      </c>
      <c r="K67" s="14">
        <f>((J67*0.0239)-(J66*0.0239))/0.5</f>
        <v>9.5149975219340348</v>
      </c>
      <c r="M67" s="14">
        <v>10</v>
      </c>
      <c r="N67" s="14">
        <v>1.1000000000000001</v>
      </c>
      <c r="O67" s="14">
        <f>AVERAGE(J60,J62,J64,J66)</f>
        <v>2611.7281366956468</v>
      </c>
      <c r="P67" s="14">
        <f>(O67/1.12/60)*N67</f>
        <v>42.751502237577547</v>
      </c>
    </row>
    <row r="68" spans="1:16" x14ac:dyDescent="0.2">
      <c r="A68" s="14">
        <v>1</v>
      </c>
      <c r="B68" s="14">
        <v>502</v>
      </c>
      <c r="C68" s="14">
        <v>2007</v>
      </c>
      <c r="D68" s="14">
        <v>40</v>
      </c>
      <c r="E68" s="102">
        <v>0.58232666666666655</v>
      </c>
      <c r="F68" s="14">
        <v>95</v>
      </c>
      <c r="G68" s="14">
        <f>E69/E68</f>
        <v>1.1155880433662668</v>
      </c>
      <c r="H68" s="14">
        <f>IF(G68&lt;1,1,E69/E68*1.69-0.7)</f>
        <v>1.185343793288991</v>
      </c>
      <c r="I68" s="14">
        <f t="shared" si="0"/>
        <v>6.1297543859649114E-3</v>
      </c>
      <c r="J68" s="14">
        <f t="shared" si="1"/>
        <v>2872.1757407239952</v>
      </c>
    </row>
    <row r="69" spans="1:16" x14ac:dyDescent="0.2">
      <c r="A69" s="14">
        <v>1</v>
      </c>
      <c r="B69" s="14">
        <v>502</v>
      </c>
      <c r="C69" s="14">
        <v>2007</v>
      </c>
      <c r="D69" s="14">
        <v>100</v>
      </c>
      <c r="E69" s="103">
        <v>0.64963666666666675</v>
      </c>
      <c r="F69" s="14">
        <v>95</v>
      </c>
      <c r="I69" s="14">
        <f t="shared" si="0"/>
        <v>6.8382807017543868E-3</v>
      </c>
      <c r="J69" s="14">
        <f>590*EXP(I69*258.2)</f>
        <v>3448.748236176069</v>
      </c>
      <c r="K69" s="14">
        <f>((J69*0.0239)-(J68*0.0239))/0.5</f>
        <v>27.560165282609148</v>
      </c>
    </row>
    <row r="70" spans="1:16" x14ac:dyDescent="0.2">
      <c r="A70" s="14">
        <v>2</v>
      </c>
      <c r="B70" s="14">
        <v>502</v>
      </c>
      <c r="C70" s="14">
        <v>2007</v>
      </c>
      <c r="D70" s="14">
        <v>40</v>
      </c>
      <c r="E70" s="104">
        <v>0.63960000000000006</v>
      </c>
      <c r="F70" s="14">
        <v>95</v>
      </c>
      <c r="G70" s="14">
        <f>E71/E70</f>
        <v>1.0939284969772773</v>
      </c>
      <c r="H70" s="14">
        <f>IF(G70&lt;1,1,E71/E70*1.69-0.7)</f>
        <v>1.1487391598915988</v>
      </c>
      <c r="I70" s="14">
        <f t="shared" si="0"/>
        <v>6.7326315789473694E-3</v>
      </c>
      <c r="J70" s="14">
        <f t="shared" ref="J70:J75" si="2">590*EXP(I70*258.2)</f>
        <v>3355.9427571857227</v>
      </c>
    </row>
    <row r="71" spans="1:16" x14ac:dyDescent="0.2">
      <c r="A71" s="14">
        <v>2</v>
      </c>
      <c r="B71" s="14">
        <v>502</v>
      </c>
      <c r="C71" s="14">
        <v>2007</v>
      </c>
      <c r="D71" s="14">
        <v>100</v>
      </c>
      <c r="E71" s="105">
        <v>0.69967666666666661</v>
      </c>
      <c r="F71" s="14">
        <v>95</v>
      </c>
      <c r="I71" s="14">
        <f t="shared" ref="I71:I121" si="3">E71/F71</f>
        <v>7.3650175438596489E-3</v>
      </c>
      <c r="J71" s="14">
        <f t="shared" si="2"/>
        <v>3951.1820517065121</v>
      </c>
      <c r="K71" s="14">
        <f>((J71*0.0239)-(J70*0.0239))/0.5</f>
        <v>28.452438278093723</v>
      </c>
    </row>
    <row r="72" spans="1:16" x14ac:dyDescent="0.2">
      <c r="A72" s="14">
        <v>3</v>
      </c>
      <c r="B72" s="14">
        <v>502</v>
      </c>
      <c r="C72" s="14">
        <v>2007</v>
      </c>
      <c r="D72" s="14">
        <v>40</v>
      </c>
      <c r="E72" s="106">
        <v>0.66180000000000005</v>
      </c>
      <c r="F72" s="14">
        <v>95</v>
      </c>
      <c r="G72" s="14">
        <f>E73/E72</f>
        <v>1.0223028105167722</v>
      </c>
      <c r="H72" s="14">
        <f>IF(G72&lt;1,1,E73/E72*1.69-0.7)</f>
        <v>1.0276917497733449</v>
      </c>
      <c r="I72" s="14">
        <f t="shared" si="3"/>
        <v>6.966315789473685E-3</v>
      </c>
      <c r="J72" s="14">
        <f t="shared" si="2"/>
        <v>3564.6646950547242</v>
      </c>
    </row>
    <row r="73" spans="1:16" x14ac:dyDescent="0.2">
      <c r="A73" s="14">
        <v>3</v>
      </c>
      <c r="B73" s="14">
        <v>502</v>
      </c>
      <c r="C73" s="14">
        <v>2007</v>
      </c>
      <c r="D73" s="14">
        <v>100</v>
      </c>
      <c r="E73" s="107">
        <v>0.67655999999999994</v>
      </c>
      <c r="F73" s="14">
        <v>95</v>
      </c>
      <c r="I73" s="14">
        <f t="shared" si="3"/>
        <v>7.1216842105263148E-3</v>
      </c>
      <c r="J73" s="14">
        <f t="shared" si="2"/>
        <v>3710.57229106765</v>
      </c>
      <c r="K73" s="14">
        <f>((J73*0.0239)-(J72*0.0239))/0.5</f>
        <v>6.9743830894178416</v>
      </c>
    </row>
    <row r="74" spans="1:16" x14ac:dyDescent="0.2">
      <c r="A74" s="14">
        <v>4</v>
      </c>
      <c r="B74" s="14">
        <v>502</v>
      </c>
      <c r="C74" s="14">
        <v>2007</v>
      </c>
      <c r="D74" s="14">
        <v>40</v>
      </c>
      <c r="E74" s="108">
        <v>0.65749666666666673</v>
      </c>
      <c r="F74" s="14">
        <v>95</v>
      </c>
      <c r="G74" s="14">
        <f>E75/E74</f>
        <v>1.0722639911989413</v>
      </c>
      <c r="H74" s="14">
        <f>IF(G74&lt;1,1,E75/E74*1.69-0.7)</f>
        <v>1.1121261451262108</v>
      </c>
      <c r="I74" s="14">
        <f t="shared" si="3"/>
        <v>6.9210175438596498E-3</v>
      </c>
      <c r="J74" s="14">
        <f t="shared" si="2"/>
        <v>3523.2152209473056</v>
      </c>
    </row>
    <row r="75" spans="1:16" x14ac:dyDescent="0.2">
      <c r="A75" s="14">
        <v>4</v>
      </c>
      <c r="B75" s="14">
        <v>502</v>
      </c>
      <c r="C75" s="14">
        <v>2007</v>
      </c>
      <c r="D75" s="14">
        <v>100</v>
      </c>
      <c r="E75" s="109">
        <v>0.70501000000000003</v>
      </c>
      <c r="F75" s="14">
        <v>95</v>
      </c>
      <c r="I75" s="14">
        <f t="shared" si="3"/>
        <v>7.4211578947368422E-3</v>
      </c>
      <c r="J75" s="14">
        <f t="shared" si="2"/>
        <v>4008.8732882498675</v>
      </c>
      <c r="K75" s="14">
        <f>((J75*0.0239)-(J74*0.0239))/0.5</f>
        <v>23.21445561706247</v>
      </c>
      <c r="M75" s="14">
        <v>26.4</v>
      </c>
      <c r="N75" s="14">
        <v>1.1200000000000001</v>
      </c>
      <c r="O75" s="14">
        <f>AVERAGE(J68,J70,J72,J74)</f>
        <v>3328.9996034779369</v>
      </c>
      <c r="P75" s="14">
        <f>(O75/1.12/60)*N75</f>
        <v>55.483326724632278</v>
      </c>
    </row>
    <row r="76" spans="1:16" x14ac:dyDescent="0.2">
      <c r="A76" s="14">
        <v>1</v>
      </c>
      <c r="B76" s="14">
        <v>502</v>
      </c>
      <c r="C76" s="14">
        <v>2008</v>
      </c>
      <c r="D76" s="14">
        <v>40</v>
      </c>
      <c r="E76" s="110">
        <v>0.54137666666666673</v>
      </c>
      <c r="F76" s="14">
        <v>84</v>
      </c>
      <c r="G76" s="14">
        <f>E77/E76</f>
        <v>1.425840296035416</v>
      </c>
      <c r="H76" s="14">
        <f>IF(G76&lt;1,1,E77/E76*1.69-0.7)</f>
        <v>1.7096701002998531</v>
      </c>
      <c r="I76" s="14">
        <f t="shared" si="3"/>
        <v>6.444960317460318E-3</v>
      </c>
      <c r="J76" s="14">
        <f>590*EXP(I76*258.2)</f>
        <v>3115.7067479620059</v>
      </c>
    </row>
    <row r="77" spans="1:16" x14ac:dyDescent="0.2">
      <c r="A77" s="14">
        <v>1</v>
      </c>
      <c r="B77" s="14">
        <v>502</v>
      </c>
      <c r="C77" s="14">
        <v>2008</v>
      </c>
      <c r="D77" s="14">
        <v>100</v>
      </c>
      <c r="E77" s="111">
        <v>0.77191666666666681</v>
      </c>
      <c r="F77" s="14">
        <v>84</v>
      </c>
      <c r="I77" s="14">
        <f t="shared" si="3"/>
        <v>9.1894841269841293E-3</v>
      </c>
      <c r="J77" s="14">
        <f t="shared" ref="J77:J83" si="4">590*EXP(I77*258.2)</f>
        <v>6328.6823789519185</v>
      </c>
      <c r="K77" s="14">
        <f>((J77*0.0239)-(J76*0.0239))/0.5</f>
        <v>153.58023516131783</v>
      </c>
    </row>
    <row r="78" spans="1:16" x14ac:dyDescent="0.2">
      <c r="A78" s="14">
        <v>2</v>
      </c>
      <c r="B78" s="14">
        <v>502</v>
      </c>
      <c r="C78" s="14">
        <v>2008</v>
      </c>
      <c r="D78" s="14">
        <v>40</v>
      </c>
      <c r="E78" s="112">
        <v>0.56202333333333299</v>
      </c>
      <c r="F78" s="14">
        <v>84</v>
      </c>
      <c r="G78" s="14">
        <f>E79/E78</f>
        <v>1.4228650056047503</v>
      </c>
      <c r="H78" s="14">
        <f>IF(G78&lt;1,1,E79/E78*1.69-0.7)</f>
        <v>1.7046418594720281</v>
      </c>
      <c r="I78" s="14">
        <f t="shared" si="3"/>
        <v>6.6907539682539638E-3</v>
      </c>
      <c r="J78" s="14">
        <f t="shared" si="4"/>
        <v>3319.85109998592</v>
      </c>
    </row>
    <row r="79" spans="1:16" x14ac:dyDescent="0.2">
      <c r="A79" s="14">
        <v>2</v>
      </c>
      <c r="B79" s="14">
        <v>502</v>
      </c>
      <c r="C79" s="14">
        <v>2008</v>
      </c>
      <c r="D79" s="14">
        <v>100</v>
      </c>
      <c r="E79" s="113">
        <v>0.7996833333333333</v>
      </c>
      <c r="F79" s="14">
        <v>84</v>
      </c>
      <c r="I79" s="14">
        <f t="shared" si="3"/>
        <v>9.520039682539682E-3</v>
      </c>
      <c r="J79" s="14">
        <f t="shared" si="4"/>
        <v>6892.552659132466</v>
      </c>
      <c r="K79" s="14">
        <f>((J79*0.0239)-(J78*0.0239))/0.5</f>
        <v>170.77513452720493</v>
      </c>
    </row>
    <row r="80" spans="1:16" x14ac:dyDescent="0.2">
      <c r="A80" s="14">
        <v>3</v>
      </c>
      <c r="B80" s="14">
        <v>502</v>
      </c>
      <c r="C80" s="14">
        <v>2008</v>
      </c>
      <c r="D80" s="14">
        <v>40</v>
      </c>
      <c r="E80" s="114">
        <v>0.71731999999999996</v>
      </c>
      <c r="F80" s="14">
        <v>84</v>
      </c>
      <c r="G80" s="14">
        <f>E81/E80</f>
        <v>1.0945881893715497</v>
      </c>
      <c r="H80" s="14">
        <f>IF(G80&lt;1,1,E81/E80*1.69-0.7)</f>
        <v>1.1498540400379189</v>
      </c>
      <c r="I80" s="14">
        <f t="shared" si="3"/>
        <v>8.5395238095238094E-3</v>
      </c>
      <c r="J80" s="14">
        <f t="shared" si="4"/>
        <v>5350.9403163892248</v>
      </c>
    </row>
    <row r="81" spans="1:17" x14ac:dyDescent="0.2">
      <c r="A81" s="14">
        <v>3</v>
      </c>
      <c r="B81" s="14">
        <v>502</v>
      </c>
      <c r="C81" s="14">
        <v>2008</v>
      </c>
      <c r="D81" s="14">
        <v>100</v>
      </c>
      <c r="E81" s="115">
        <v>0.78516999999999992</v>
      </c>
      <c r="F81" s="14">
        <v>84</v>
      </c>
      <c r="I81" s="14">
        <f t="shared" si="3"/>
        <v>9.3472619047619034E-3</v>
      </c>
      <c r="J81" s="14">
        <f t="shared" si="4"/>
        <v>6591.8252425954106</v>
      </c>
      <c r="K81" s="14">
        <f>((J81*0.0239)-(J80*0.0239))/0.5</f>
        <v>59.314299472655705</v>
      </c>
    </row>
    <row r="82" spans="1:17" x14ac:dyDescent="0.2">
      <c r="A82" s="14">
        <v>4</v>
      </c>
      <c r="B82" s="14">
        <v>502</v>
      </c>
      <c r="C82" s="14">
        <v>2008</v>
      </c>
      <c r="D82" s="14">
        <v>40</v>
      </c>
      <c r="E82" s="116">
        <v>0.69946333333333344</v>
      </c>
      <c r="F82" s="14">
        <v>84</v>
      </c>
      <c r="G82" s="14">
        <f>E83/E82</f>
        <v>1.1123718660496855</v>
      </c>
      <c r="H82" s="14">
        <f>IF(G82&lt;1,1,E83/E82*1.69-0.7)</f>
        <v>1.1799084536239686</v>
      </c>
      <c r="I82" s="14">
        <f t="shared" si="3"/>
        <v>8.3269444444444458E-3</v>
      </c>
      <c r="J82" s="14">
        <f t="shared" si="4"/>
        <v>5065.1528425939614</v>
      </c>
    </row>
    <row r="83" spans="1:17" x14ac:dyDescent="0.2">
      <c r="A83" s="14">
        <v>4</v>
      </c>
      <c r="B83" s="14">
        <v>502</v>
      </c>
      <c r="C83" s="14">
        <v>2008</v>
      </c>
      <c r="D83" s="14">
        <v>100</v>
      </c>
      <c r="E83" s="117">
        <v>0.77806333333333333</v>
      </c>
      <c r="F83" s="14">
        <v>84</v>
      </c>
      <c r="I83" s="14">
        <f t="shared" si="3"/>
        <v>9.2626587301587304E-3</v>
      </c>
      <c r="J83" s="14">
        <f t="shared" si="4"/>
        <v>6449.3912212095956</v>
      </c>
      <c r="K83" s="14">
        <f>((J83*0.0239)-(J82*0.0239))/0.5</f>
        <v>66.166594497827305</v>
      </c>
      <c r="M83" s="14">
        <v>112</v>
      </c>
      <c r="N83" s="14">
        <f>AVERAGE(H76:H82)</f>
        <v>1.4360186133584423</v>
      </c>
      <c r="O83" s="14">
        <f>AVERAGE(J76,J78,J80,J82)</f>
        <v>4212.9127517327779</v>
      </c>
      <c r="P83" s="14">
        <f>(O83/1.12/60)*N83</f>
        <v>90.027100118205396</v>
      </c>
    </row>
    <row r="84" spans="1:17" x14ac:dyDescent="0.2">
      <c r="A84" s="14">
        <v>1</v>
      </c>
      <c r="B84" s="14">
        <v>502</v>
      </c>
      <c r="C84" s="14">
        <v>2009</v>
      </c>
      <c r="D84" s="14">
        <v>40</v>
      </c>
      <c r="E84">
        <v>0.34089666666666668</v>
      </c>
      <c r="F84" s="14">
        <v>108</v>
      </c>
      <c r="G84" s="14">
        <f>E85/E84</f>
        <v>1.5726857601032569</v>
      </c>
      <c r="H84" s="14">
        <f t="shared" ref="H84:H90" si="5">IF(G84&lt;1,1,E85/E84*1.69-0.7)</f>
        <v>1.957838934574504</v>
      </c>
      <c r="I84" s="14">
        <f t="shared" si="3"/>
        <v>3.1564506172839508E-3</v>
      </c>
      <c r="J84" s="14">
        <f t="shared" ref="J84:J90" si="6">590*EXP(I84*258.2)</f>
        <v>1332.9077144110111</v>
      </c>
    </row>
    <row r="85" spans="1:17" x14ac:dyDescent="0.2">
      <c r="A85" s="14">
        <v>1</v>
      </c>
      <c r="B85" s="14">
        <v>502</v>
      </c>
      <c r="C85" s="14">
        <v>2009</v>
      </c>
      <c r="D85" s="14">
        <v>100</v>
      </c>
      <c r="E85">
        <v>0.53612333333333329</v>
      </c>
      <c r="F85" s="14">
        <v>108</v>
      </c>
      <c r="I85" s="14">
        <f t="shared" si="3"/>
        <v>4.9641049382716041E-3</v>
      </c>
      <c r="J85" s="14">
        <f t="shared" si="6"/>
        <v>2125.6957338995667</v>
      </c>
      <c r="K85" s="14">
        <f>((J85*0.0239)-(J84*0.0239))/0.5</f>
        <v>37.895267331552958</v>
      </c>
    </row>
    <row r="86" spans="1:17" x14ac:dyDescent="0.2">
      <c r="A86" s="14">
        <v>2</v>
      </c>
      <c r="B86" s="14">
        <v>502</v>
      </c>
      <c r="C86" s="14">
        <v>2009</v>
      </c>
      <c r="D86" s="14">
        <v>40</v>
      </c>
      <c r="E86">
        <v>0.34674666666666659</v>
      </c>
      <c r="F86" s="14">
        <v>108</v>
      </c>
      <c r="G86" s="14">
        <f>E87/E86</f>
        <v>2.1884949627009154</v>
      </c>
      <c r="H86" s="14">
        <f t="shared" si="5"/>
        <v>2.9985564869645467</v>
      </c>
      <c r="I86" s="14">
        <f t="shared" si="3"/>
        <v>3.2106172839506167E-3</v>
      </c>
      <c r="J86" s="14">
        <f t="shared" si="6"/>
        <v>1351.6805101485688</v>
      </c>
    </row>
    <row r="87" spans="1:17" x14ac:dyDescent="0.2">
      <c r="A87" s="14">
        <v>2</v>
      </c>
      <c r="B87" s="14">
        <v>502</v>
      </c>
      <c r="C87" s="14">
        <v>2009</v>
      </c>
      <c r="D87" s="14">
        <v>100</v>
      </c>
      <c r="E87">
        <v>0.75885333333333327</v>
      </c>
      <c r="F87" s="14">
        <v>108</v>
      </c>
      <c r="I87" s="14">
        <f t="shared" si="3"/>
        <v>7.0264197530864195E-3</v>
      </c>
      <c r="J87" s="14">
        <f t="shared" si="6"/>
        <v>3620.4156444833384</v>
      </c>
      <c r="K87" s="14">
        <f>((J87*0.0239)-(J86*0.0239))/0.5</f>
        <v>108.44553942120199</v>
      </c>
    </row>
    <row r="88" spans="1:17" x14ac:dyDescent="0.2">
      <c r="A88" s="14">
        <v>3</v>
      </c>
      <c r="B88" s="14">
        <v>502</v>
      </c>
      <c r="C88" s="14">
        <v>2009</v>
      </c>
      <c r="D88" s="14">
        <v>40</v>
      </c>
      <c r="E88">
        <v>0.48791999999999996</v>
      </c>
      <c r="F88" s="14">
        <v>108</v>
      </c>
      <c r="G88" s="14">
        <f>E89/E88</f>
        <v>1.3939921845111221</v>
      </c>
      <c r="H88" s="14">
        <f t="shared" si="5"/>
        <v>1.6558467918237965</v>
      </c>
      <c r="I88" s="14">
        <f t="shared" si="3"/>
        <v>4.5177777777777777E-3</v>
      </c>
      <c r="J88" s="14">
        <f t="shared" si="6"/>
        <v>1894.3153495518914</v>
      </c>
    </row>
    <row r="89" spans="1:17" x14ac:dyDescent="0.2">
      <c r="A89" s="14">
        <v>3</v>
      </c>
      <c r="B89" s="14">
        <v>502</v>
      </c>
      <c r="C89" s="14">
        <v>2009</v>
      </c>
      <c r="D89" s="14">
        <v>100</v>
      </c>
      <c r="E89">
        <v>0.68015666666666663</v>
      </c>
      <c r="F89" s="14">
        <v>108</v>
      </c>
      <c r="I89" s="14">
        <f t="shared" si="3"/>
        <v>6.2977469135802469E-3</v>
      </c>
      <c r="J89" s="14">
        <f t="shared" si="6"/>
        <v>2999.4997087276788</v>
      </c>
      <c r="K89" s="14">
        <f>((J89*0.0239)-(J88*0.0239))/0.5</f>
        <v>52.82781236860265</v>
      </c>
    </row>
    <row r="90" spans="1:17" x14ac:dyDescent="0.2">
      <c r="A90" s="14">
        <v>4</v>
      </c>
      <c r="B90" s="14">
        <v>502</v>
      </c>
      <c r="C90" s="14">
        <v>2009</v>
      </c>
      <c r="D90" s="14">
        <v>40</v>
      </c>
      <c r="E90">
        <v>0.4648033333333334</v>
      </c>
      <c r="F90" s="14">
        <v>108</v>
      </c>
      <c r="G90" s="14">
        <f>E91/E90</f>
        <v>1.4966042985922359</v>
      </c>
      <c r="H90" s="14">
        <f t="shared" si="5"/>
        <v>1.8292612646208786</v>
      </c>
      <c r="I90" s="14">
        <f t="shared" si="3"/>
        <v>4.3037345679012356E-3</v>
      </c>
      <c r="J90" s="14">
        <f t="shared" si="6"/>
        <v>1792.4645623709287</v>
      </c>
    </row>
    <row r="91" spans="1:17" x14ac:dyDescent="0.2">
      <c r="A91" s="14">
        <v>4</v>
      </c>
      <c r="B91" s="14">
        <v>502</v>
      </c>
      <c r="C91" s="14">
        <v>2009</v>
      </c>
      <c r="D91" s="14">
        <v>100</v>
      </c>
      <c r="E91">
        <v>0.69562666666666662</v>
      </c>
      <c r="F91" s="14">
        <v>108</v>
      </c>
      <c r="I91" s="14">
        <f t="shared" si="3"/>
        <v>6.4409876543209876E-3</v>
      </c>
      <c r="J91" s="14">
        <f>590*EXP(I91*258.2)</f>
        <v>3112.5124763956023</v>
      </c>
      <c r="K91" s="14">
        <f>((J91*0.0239)-(J90*0.0239))/0.5</f>
        <v>63.09829029037941</v>
      </c>
      <c r="M91" s="14">
        <v>65</v>
      </c>
      <c r="N91" s="14">
        <f>AVERAGE(H84:H90)</f>
        <v>2.1103758694959311</v>
      </c>
      <c r="O91" s="14">
        <f>AVERAGE(J84,J86,J88,J90)</f>
        <v>1592.8420341205999</v>
      </c>
      <c r="P91" s="14">
        <f>(O91/1.12/60)*N91</f>
        <v>50.022252867960248</v>
      </c>
    </row>
    <row r="92" spans="1:17" x14ac:dyDescent="0.2">
      <c r="A92" s="14">
        <v>1</v>
      </c>
      <c r="B92" s="14">
        <v>502</v>
      </c>
      <c r="C92" s="14">
        <v>2010</v>
      </c>
      <c r="D92" s="14">
        <v>40</v>
      </c>
      <c r="E92" s="14">
        <v>0.42</v>
      </c>
      <c r="F92" s="14">
        <v>87</v>
      </c>
      <c r="G92" s="14">
        <f>E93/E92</f>
        <v>1.7452380952380953</v>
      </c>
      <c r="H92" s="14">
        <f>IF(G92&lt;1,1,E93/E92*1.69-0.7)</f>
        <v>2.2494523809523805</v>
      </c>
      <c r="I92" s="14">
        <f t="shared" si="3"/>
        <v>4.8275862068965511E-3</v>
      </c>
      <c r="J92" s="14">
        <f t="shared" ref="J92:J98" si="7">590*EXP(I92*258.2)</f>
        <v>2052.0720043628198</v>
      </c>
      <c r="Q92" s="14" t="s">
        <v>156</v>
      </c>
    </row>
    <row r="93" spans="1:17" x14ac:dyDescent="0.2">
      <c r="A93" s="14">
        <v>1</v>
      </c>
      <c r="B93" s="14">
        <v>502</v>
      </c>
      <c r="C93" s="14">
        <v>2010</v>
      </c>
      <c r="D93" s="14">
        <v>100</v>
      </c>
      <c r="E93" s="14">
        <v>0.73299999999999998</v>
      </c>
      <c r="F93" s="14">
        <v>87</v>
      </c>
      <c r="I93" s="14">
        <f t="shared" si="3"/>
        <v>8.4252873563218384E-3</v>
      </c>
      <c r="J93" s="14">
        <f t="shared" si="7"/>
        <v>5195.4147270069352</v>
      </c>
      <c r="K93" s="14">
        <f>((J93*0.0239)-(J92*0.0239))/0.5</f>
        <v>150.25178214238872</v>
      </c>
    </row>
    <row r="94" spans="1:17" x14ac:dyDescent="0.2">
      <c r="A94" s="14">
        <v>2</v>
      </c>
      <c r="B94" s="14">
        <v>502</v>
      </c>
      <c r="C94" s="14">
        <v>2010</v>
      </c>
      <c r="D94" s="14">
        <v>40</v>
      </c>
      <c r="E94" s="14">
        <v>0.46700000000000003</v>
      </c>
      <c r="F94" s="14">
        <v>87</v>
      </c>
      <c r="G94" s="14">
        <f>E95/E94</f>
        <v>1.6059957173447537</v>
      </c>
      <c r="H94" s="14">
        <f>IF(G94&lt;1,1,E95/E94*1.69-0.7)</f>
        <v>2.0141327623126335</v>
      </c>
      <c r="I94" s="14">
        <f t="shared" si="3"/>
        <v>5.3678160919540235E-3</v>
      </c>
      <c r="J94" s="14">
        <f t="shared" si="7"/>
        <v>2359.234903068007</v>
      </c>
    </row>
    <row r="95" spans="1:17" x14ac:dyDescent="0.2">
      <c r="A95" s="14">
        <v>2</v>
      </c>
      <c r="B95" s="14">
        <v>502</v>
      </c>
      <c r="C95" s="14">
        <v>2010</v>
      </c>
      <c r="D95" s="14">
        <v>100</v>
      </c>
      <c r="E95" s="14">
        <v>0.75</v>
      </c>
      <c r="F95" s="14">
        <v>87</v>
      </c>
      <c r="I95" s="14">
        <f t="shared" si="3"/>
        <v>8.6206896551724137E-3</v>
      </c>
      <c r="J95" s="14">
        <f t="shared" si="7"/>
        <v>5464.2633963628905</v>
      </c>
      <c r="K95" s="14">
        <f>((J95*0.0239)-(J94*0.0239))/0.5</f>
        <v>148.4203619794954</v>
      </c>
    </row>
    <row r="96" spans="1:17" x14ac:dyDescent="0.2">
      <c r="A96" s="14">
        <v>3</v>
      </c>
      <c r="B96" s="14">
        <v>502</v>
      </c>
      <c r="C96" s="14">
        <v>2010</v>
      </c>
      <c r="D96" s="14">
        <v>40</v>
      </c>
      <c r="E96" s="14">
        <v>0.59699999999999998</v>
      </c>
      <c r="F96" s="14">
        <v>87</v>
      </c>
      <c r="G96" s="14">
        <f>E97/E96</f>
        <v>1.2244556113902847</v>
      </c>
      <c r="H96" s="14">
        <f>IF(G96&lt;1,1,E97/E96*1.69-0.7)</f>
        <v>1.3693299832495811</v>
      </c>
      <c r="I96" s="14">
        <f t="shared" si="3"/>
        <v>6.8620689655172415E-3</v>
      </c>
      <c r="J96" s="14">
        <f t="shared" si="7"/>
        <v>3469.9960818704917</v>
      </c>
    </row>
    <row r="97" spans="1:23" x14ac:dyDescent="0.2">
      <c r="A97" s="14">
        <v>3</v>
      </c>
      <c r="B97" s="14">
        <v>502</v>
      </c>
      <c r="C97" s="14">
        <v>2010</v>
      </c>
      <c r="D97" s="14">
        <v>100</v>
      </c>
      <c r="E97" s="14">
        <v>0.73099999999999998</v>
      </c>
      <c r="F97" s="14">
        <v>87</v>
      </c>
      <c r="I97" s="14">
        <f t="shared" si="3"/>
        <v>8.4022988505747121E-3</v>
      </c>
      <c r="J97" s="14">
        <f t="shared" si="7"/>
        <v>5164.6679970561399</v>
      </c>
      <c r="K97" s="14">
        <f>((J97*0.0239)-(J96*0.0239))/0.5</f>
        <v>81.005317545873964</v>
      </c>
    </row>
    <row r="98" spans="1:23" x14ac:dyDescent="0.2">
      <c r="A98" s="14">
        <v>4</v>
      </c>
      <c r="B98" s="14">
        <v>502</v>
      </c>
      <c r="C98" s="14">
        <v>2010</v>
      </c>
      <c r="D98" s="14">
        <v>40</v>
      </c>
      <c r="E98" s="14">
        <v>0.60499999999999998</v>
      </c>
      <c r="F98" s="14">
        <v>87</v>
      </c>
      <c r="G98" s="14">
        <f>E99/E98</f>
        <v>1.2561983471074381</v>
      </c>
      <c r="H98" s="14">
        <f>IF(G98&lt;1,1,E99/E98*1.69-0.7)</f>
        <v>1.4229752066115704</v>
      </c>
      <c r="I98" s="14">
        <f t="shared" si="3"/>
        <v>6.9540229885057467E-3</v>
      </c>
      <c r="J98" s="14">
        <f t="shared" si="7"/>
        <v>3553.3683817392412</v>
      </c>
    </row>
    <row r="99" spans="1:23" x14ac:dyDescent="0.2">
      <c r="A99" s="14">
        <v>4</v>
      </c>
      <c r="B99" s="14">
        <v>502</v>
      </c>
      <c r="C99" s="14">
        <v>2010</v>
      </c>
      <c r="D99" s="14">
        <v>100</v>
      </c>
      <c r="E99" s="14">
        <v>0.76</v>
      </c>
      <c r="F99" s="14">
        <v>87</v>
      </c>
      <c r="I99" s="14">
        <f t="shared" si="3"/>
        <v>8.7356321839080469E-3</v>
      </c>
      <c r="J99" s="14">
        <f>590*EXP(I99*258.2)</f>
        <v>5628.8631118192379</v>
      </c>
      <c r="K99" s="14">
        <f>((J99*0.0239)-(J98*0.0239))/0.5</f>
        <v>99.20864809782384</v>
      </c>
      <c r="M99" s="14">
        <v>93</v>
      </c>
      <c r="N99" s="14">
        <f>AVERAGE(H92:H98)</f>
        <v>1.7639725832815414</v>
      </c>
      <c r="O99" s="14">
        <f>AVERAGE(J92,J94,J96,J98)</f>
        <v>2858.66784276014</v>
      </c>
      <c r="P99" s="14">
        <f>(O99/1.12/60)*N99</f>
        <v>75.038864573474328</v>
      </c>
      <c r="R99" s="14">
        <f>AVERAGE(J93,J95, J97,J99)/1.12/60</f>
        <v>79.811046250912199</v>
      </c>
    </row>
    <row r="100" spans="1:23" x14ac:dyDescent="0.2">
      <c r="A100" s="14">
        <v>1</v>
      </c>
      <c r="B100" s="14">
        <v>502</v>
      </c>
      <c r="C100" s="14">
        <v>2011</v>
      </c>
      <c r="D100" s="14">
        <v>40</v>
      </c>
      <c r="E100" s="14">
        <v>0.52700000000000002</v>
      </c>
      <c r="F100" s="14">
        <v>89</v>
      </c>
      <c r="G100" s="14">
        <f>E101/E100</f>
        <v>1.4098671726755216</v>
      </c>
      <c r="H100" s="14">
        <f>IF(G100&lt;1,1,E101/E100*1.69-0.7)</f>
        <v>1.6826755218216316</v>
      </c>
      <c r="I100" s="14">
        <f t="shared" si="3"/>
        <v>5.9213483146067416E-3</v>
      </c>
      <c r="J100" s="14">
        <f t="shared" ref="J100:J106" si="8">590*EXP(I100*258.2)</f>
        <v>2721.7073694817868</v>
      </c>
    </row>
    <row r="101" spans="1:23" x14ac:dyDescent="0.2">
      <c r="A101" s="14">
        <v>1</v>
      </c>
      <c r="B101" s="14">
        <v>502</v>
      </c>
      <c r="C101" s="14">
        <v>2011</v>
      </c>
      <c r="D101" s="14">
        <v>100</v>
      </c>
      <c r="E101" s="14">
        <v>0.74299999999999999</v>
      </c>
      <c r="F101" s="14">
        <v>89</v>
      </c>
      <c r="I101" s="14">
        <f t="shared" si="3"/>
        <v>8.3483146067415727E-3</v>
      </c>
      <c r="J101" s="14">
        <f t="shared" si="8"/>
        <v>5093.1784693633217</v>
      </c>
      <c r="K101" s="14">
        <f>((J101*0.0239)-(J100*0.0239))/0.5</f>
        <v>113.35631857433737</v>
      </c>
    </row>
    <row r="102" spans="1:23" x14ac:dyDescent="0.2">
      <c r="A102" s="14">
        <v>2</v>
      </c>
      <c r="B102" s="14">
        <v>502</v>
      </c>
      <c r="C102" s="14">
        <v>2011</v>
      </c>
      <c r="D102" s="14">
        <v>40</v>
      </c>
      <c r="E102" s="14">
        <v>0.58299999999999996</v>
      </c>
      <c r="F102" s="14">
        <v>89</v>
      </c>
      <c r="G102" s="14">
        <f>E103/E102</f>
        <v>1.3550600343053174</v>
      </c>
      <c r="H102" s="14">
        <f>IF(G102&lt;1,1,E103/E102*1.69-0.7)</f>
        <v>1.5900514579759866</v>
      </c>
      <c r="I102" s="14">
        <f t="shared" si="3"/>
        <v>6.5505617977528081E-3</v>
      </c>
      <c r="J102" s="14">
        <f t="shared" si="8"/>
        <v>3201.8293364205279</v>
      </c>
    </row>
    <row r="103" spans="1:23" x14ac:dyDescent="0.2">
      <c r="A103" s="14">
        <v>2</v>
      </c>
      <c r="B103" s="14">
        <v>502</v>
      </c>
      <c r="C103" s="14">
        <v>2011</v>
      </c>
      <c r="D103" s="14">
        <v>100</v>
      </c>
      <c r="E103" s="14">
        <v>0.79</v>
      </c>
      <c r="F103" s="14">
        <v>89</v>
      </c>
      <c r="I103" s="14">
        <f t="shared" si="3"/>
        <v>8.8764044943820224E-3</v>
      </c>
      <c r="J103" s="14">
        <f t="shared" si="8"/>
        <v>5837.2214141321001</v>
      </c>
      <c r="K103" s="14">
        <f>((J103*0.0239)-(J102*0.0239))/0.5</f>
        <v>125.97174131461315</v>
      </c>
    </row>
    <row r="104" spans="1:23" x14ac:dyDescent="0.2">
      <c r="A104" s="14">
        <v>3</v>
      </c>
      <c r="B104" s="14">
        <v>502</v>
      </c>
      <c r="C104" s="14">
        <v>2011</v>
      </c>
      <c r="D104" s="14">
        <v>40</v>
      </c>
      <c r="E104" s="14">
        <v>0.65100000000000002</v>
      </c>
      <c r="F104" s="14">
        <v>89</v>
      </c>
      <c r="G104" s="14">
        <f>E105/E104</f>
        <v>1.2442396313364055</v>
      </c>
      <c r="H104" s="14">
        <f>IF(G104&lt;1,1,E105/E104*1.69-0.7)</f>
        <v>1.4027649769585253</v>
      </c>
      <c r="I104" s="14">
        <f t="shared" si="3"/>
        <v>7.3146067415730343E-3</v>
      </c>
      <c r="J104" s="14">
        <f t="shared" si="8"/>
        <v>3900.0864462371774</v>
      </c>
    </row>
    <row r="105" spans="1:23" x14ac:dyDescent="0.2">
      <c r="A105" s="14">
        <v>3</v>
      </c>
      <c r="B105" s="14">
        <v>502</v>
      </c>
      <c r="C105" s="14">
        <v>2011</v>
      </c>
      <c r="D105" s="14">
        <v>100</v>
      </c>
      <c r="E105" s="14">
        <v>0.81</v>
      </c>
      <c r="F105" s="14">
        <v>89</v>
      </c>
      <c r="I105" s="14">
        <f t="shared" si="3"/>
        <v>9.1011235955056179E-3</v>
      </c>
      <c r="J105" s="14">
        <f t="shared" si="8"/>
        <v>6185.9300739396867</v>
      </c>
      <c r="K105" s="14">
        <f>((J105*0.0239)-(J104*0.0239))/0.5</f>
        <v>109.26332540417997</v>
      </c>
    </row>
    <row r="106" spans="1:23" x14ac:dyDescent="0.2">
      <c r="A106" s="14">
        <v>4</v>
      </c>
      <c r="B106" s="14">
        <v>502</v>
      </c>
      <c r="C106" s="14">
        <v>2011</v>
      </c>
      <c r="D106" s="14">
        <v>40</v>
      </c>
      <c r="E106" s="14">
        <v>0.66200000000000003</v>
      </c>
      <c r="F106" s="14">
        <v>89</v>
      </c>
      <c r="G106" s="14">
        <f>E107/E106</f>
        <v>1.2386706948640482</v>
      </c>
      <c r="H106" s="14">
        <f>IF(G106&lt;1,1,E107/E106*1.69-0.7)</f>
        <v>1.3933534743202414</v>
      </c>
      <c r="I106" s="14">
        <f t="shared" si="3"/>
        <v>7.4382022471910112E-3</v>
      </c>
      <c r="J106" s="14">
        <f t="shared" si="8"/>
        <v>4026.5546234221001</v>
      </c>
    </row>
    <row r="107" spans="1:23" x14ac:dyDescent="0.2">
      <c r="A107" s="14">
        <v>4</v>
      </c>
      <c r="B107" s="14">
        <v>502</v>
      </c>
      <c r="C107" s="14">
        <v>2011</v>
      </c>
      <c r="D107" s="14">
        <v>100</v>
      </c>
      <c r="E107" s="14">
        <v>0.82</v>
      </c>
      <c r="F107" s="14">
        <v>89</v>
      </c>
      <c r="I107" s="14">
        <f t="shared" si="3"/>
        <v>9.2134831460674149E-3</v>
      </c>
      <c r="J107" s="14">
        <f t="shared" ref="J107:J123" si="9">590*EXP(I107*258.2)</f>
        <v>6368.0201082026406</v>
      </c>
      <c r="K107" s="14">
        <f>((J107*0.0239)-(J106*0.0239))/0.5</f>
        <v>111.92205017250984</v>
      </c>
      <c r="M107" s="14">
        <v>115</v>
      </c>
      <c r="N107" s="14">
        <f>AVERAGE(H100:H106)</f>
        <v>1.5172113577690962</v>
      </c>
      <c r="O107" s="14">
        <f>AVERAGE(J100,J102,J104,J106)</f>
        <v>3462.5444438903978</v>
      </c>
      <c r="P107" s="14">
        <f>(O107/1.12/60)*N107</f>
        <v>78.175770194208184</v>
      </c>
      <c r="R107" s="14">
        <f>AVERAGE(J101,J103, J105,J107)/1.12/60</f>
        <v>87.367373756092803</v>
      </c>
    </row>
    <row r="108" spans="1:23" ht="15" x14ac:dyDescent="0.25">
      <c r="A108" s="14">
        <v>1</v>
      </c>
      <c r="B108" s="14">
        <v>502</v>
      </c>
      <c r="C108" s="14">
        <v>2012</v>
      </c>
      <c r="D108" s="14">
        <v>40</v>
      </c>
      <c r="E108" s="153">
        <v>0.50058500000000006</v>
      </c>
      <c r="F108" s="14">
        <v>90</v>
      </c>
      <c r="G108" s="14">
        <f>E109/E108</f>
        <v>1.1931540098085238</v>
      </c>
      <c r="H108" s="14">
        <f>IF(G108&lt;1,1,E109/E108*1.69-0.7)</f>
        <v>1.3164302765764051</v>
      </c>
      <c r="I108" s="14">
        <f t="shared" si="3"/>
        <v>5.5620555555555562E-3</v>
      </c>
      <c r="J108" s="14">
        <f t="shared" si="9"/>
        <v>2480.5740430455776</v>
      </c>
      <c r="U108" s="153"/>
      <c r="W108" s="153"/>
    </row>
    <row r="109" spans="1:23" ht="15" x14ac:dyDescent="0.25">
      <c r="A109" s="14">
        <v>1</v>
      </c>
      <c r="B109" s="14">
        <v>502</v>
      </c>
      <c r="C109" s="14">
        <v>2012</v>
      </c>
      <c r="D109" s="14">
        <v>100</v>
      </c>
      <c r="E109" s="153">
        <v>0.597275</v>
      </c>
      <c r="F109" s="14">
        <v>90</v>
      </c>
      <c r="I109" s="14">
        <f t="shared" si="3"/>
        <v>6.6363888888888887E-3</v>
      </c>
      <c r="J109" s="14">
        <f t="shared" si="9"/>
        <v>3273.5756846195868</v>
      </c>
      <c r="K109" s="14">
        <f>((J109*0.0239)-(J108*0.0239))/0.5</f>
        <v>37.905478467237629</v>
      </c>
      <c r="U109" s="153"/>
      <c r="W109" s="153"/>
    </row>
    <row r="110" spans="1:23" ht="15" x14ac:dyDescent="0.25">
      <c r="A110" s="14">
        <v>2</v>
      </c>
      <c r="B110" s="14">
        <v>502</v>
      </c>
      <c r="C110" s="14">
        <v>2012</v>
      </c>
      <c r="D110" s="14">
        <v>40</v>
      </c>
      <c r="E110" s="153">
        <v>0.49944499999999997</v>
      </c>
      <c r="F110" s="14">
        <v>90</v>
      </c>
      <c r="G110" s="14">
        <f>E111/E110</f>
        <v>1.5034288059746319</v>
      </c>
      <c r="H110" s="14">
        <f>IF(G110&lt;1,1,E111/E110*1.69-0.7)</f>
        <v>1.8407946820971277</v>
      </c>
      <c r="I110" s="14">
        <f t="shared" si="3"/>
        <v>5.5493888888888884E-3</v>
      </c>
      <c r="J110" s="14">
        <f t="shared" si="9"/>
        <v>2472.4744950924351</v>
      </c>
      <c r="U110" s="153"/>
      <c r="W110" s="153"/>
    </row>
    <row r="111" spans="1:23" ht="15" x14ac:dyDescent="0.25">
      <c r="A111" s="14">
        <v>2</v>
      </c>
      <c r="B111" s="14">
        <v>502</v>
      </c>
      <c r="C111" s="14">
        <v>2012</v>
      </c>
      <c r="D111" s="14">
        <v>100</v>
      </c>
      <c r="E111" s="153">
        <v>0.75087999999999999</v>
      </c>
      <c r="F111" s="14">
        <v>90</v>
      </c>
      <c r="I111" s="14">
        <f t="shared" si="3"/>
        <v>8.3431111111111102E-3</v>
      </c>
      <c r="J111" s="14">
        <f t="shared" si="9"/>
        <v>5086.3401620711693</v>
      </c>
      <c r="K111" s="14">
        <f>((J111*0.0239)-(J110*0.0239))/0.5</f>
        <v>124.94277888158351</v>
      </c>
      <c r="U111" s="153"/>
      <c r="W111" s="153"/>
    </row>
    <row r="112" spans="1:23" ht="15" x14ac:dyDescent="0.25">
      <c r="A112" s="14">
        <v>3</v>
      </c>
      <c r="B112" s="14">
        <v>502</v>
      </c>
      <c r="C112" s="14">
        <v>2012</v>
      </c>
      <c r="D112" s="14">
        <v>40</v>
      </c>
      <c r="E112" s="153">
        <v>0.58247000000000004</v>
      </c>
      <c r="F112" s="14">
        <v>90</v>
      </c>
      <c r="G112" s="14">
        <f>E113/E112</f>
        <v>1.0679519975277696</v>
      </c>
      <c r="H112" s="14">
        <f>IF(G112&lt;1,1,E113/E112*1.69-0.7)</f>
        <v>1.1048388758219305</v>
      </c>
      <c r="I112" s="14">
        <f t="shared" si="3"/>
        <v>6.471888888888889E-3</v>
      </c>
      <c r="J112" s="14">
        <f t="shared" si="9"/>
        <v>3137.4456105624345</v>
      </c>
      <c r="U112" s="153"/>
      <c r="W112" s="153"/>
    </row>
    <row r="113" spans="1:23" ht="15" x14ac:dyDescent="0.25">
      <c r="A113" s="14">
        <v>3</v>
      </c>
      <c r="B113" s="14">
        <v>502</v>
      </c>
      <c r="C113" s="14">
        <v>2012</v>
      </c>
      <c r="D113" s="14">
        <v>100</v>
      </c>
      <c r="E113" s="153">
        <v>0.62204999999999999</v>
      </c>
      <c r="F113" s="14">
        <v>90</v>
      </c>
      <c r="I113" s="14">
        <f t="shared" si="3"/>
        <v>6.9116666666666667E-3</v>
      </c>
      <c r="J113" s="14">
        <f t="shared" si="9"/>
        <v>3514.7190431781437</v>
      </c>
      <c r="K113" s="14">
        <f>((J113*0.0239)-(J112*0.0239))/0.5</f>
        <v>18.033670079030884</v>
      </c>
      <c r="U113" s="153"/>
      <c r="W113" s="153"/>
    </row>
    <row r="114" spans="1:23" ht="15" x14ac:dyDescent="0.25">
      <c r="A114" s="14">
        <v>4</v>
      </c>
      <c r="B114" s="14">
        <v>502</v>
      </c>
      <c r="C114" s="14">
        <v>2012</v>
      </c>
      <c r="D114" s="14">
        <v>40</v>
      </c>
      <c r="E114" s="153">
        <v>0.56834000000000007</v>
      </c>
      <c r="F114" s="14">
        <v>90</v>
      </c>
      <c r="G114" s="14">
        <f>E115/E114</f>
        <v>1.0390259351796458</v>
      </c>
      <c r="H114" s="14">
        <f>IF(G114&lt;1,1,E115/E114*1.69-0.7)</f>
        <v>1.0559538304536014</v>
      </c>
      <c r="I114" s="14">
        <f t="shared" si="3"/>
        <v>6.3148888888888898E-3</v>
      </c>
      <c r="J114" s="14">
        <f t="shared" si="9"/>
        <v>3012.8050919616508</v>
      </c>
      <c r="U114" s="153"/>
      <c r="W114" s="153"/>
    </row>
    <row r="115" spans="1:23" ht="15" x14ac:dyDescent="0.25">
      <c r="A115" s="14">
        <v>4</v>
      </c>
      <c r="B115" s="14">
        <v>502</v>
      </c>
      <c r="C115" s="14">
        <v>2012</v>
      </c>
      <c r="D115" s="14">
        <v>100</v>
      </c>
      <c r="E115" s="153">
        <v>0.59051999999999993</v>
      </c>
      <c r="F115" s="14">
        <v>90</v>
      </c>
      <c r="I115" s="14">
        <f t="shared" si="3"/>
        <v>6.5613333333333322E-3</v>
      </c>
      <c r="J115" s="14">
        <f t="shared" si="9"/>
        <v>3210.7466925222934</v>
      </c>
      <c r="K115" s="14">
        <f>((J115*0.0239)-(J114*0.0239))/0.5</f>
        <v>9.4616085067987115</v>
      </c>
      <c r="M115" s="14">
        <v>47.5</v>
      </c>
      <c r="N115" s="14">
        <f>AVERAGE(H108:H114)</f>
        <v>1.3295044162372662</v>
      </c>
      <c r="O115" s="14">
        <f>AVERAGE(J108,J110,J112,J114)</f>
        <v>2775.8248101655245</v>
      </c>
      <c r="P115" s="14">
        <f>(O115/1.12/60)*N115</f>
        <v>54.917728330595772</v>
      </c>
      <c r="R115" s="14">
        <f>AVERAGE(J109,J111, J113,J115)/1.12/60</f>
        <v>56.121211244014852</v>
      </c>
      <c r="U115" s="153"/>
      <c r="W115" s="153"/>
    </row>
    <row r="116" spans="1:23" ht="15" x14ac:dyDescent="0.25">
      <c r="A116" s="14">
        <v>1</v>
      </c>
      <c r="B116" s="14">
        <v>502</v>
      </c>
      <c r="C116" s="14">
        <v>2013</v>
      </c>
      <c r="D116" s="14">
        <v>40</v>
      </c>
      <c r="E116" s="154">
        <v>0.416495</v>
      </c>
      <c r="F116" s="14">
        <v>128</v>
      </c>
      <c r="G116" s="14">
        <f>E117/E116</f>
        <v>1.1284169077659996</v>
      </c>
      <c r="H116" s="14">
        <f>IF(G116&lt;1,1,E117/E116*1.69-0.7)</f>
        <v>1.2070245741245393</v>
      </c>
      <c r="I116" s="14">
        <f t="shared" si="3"/>
        <v>3.2538671875E-3</v>
      </c>
      <c r="J116" s="14">
        <f>590*EXP(I116*258.2)</f>
        <v>1366.859490541776</v>
      </c>
      <c r="U116" s="154"/>
    </row>
    <row r="117" spans="1:23" ht="15" x14ac:dyDescent="0.25">
      <c r="A117" s="14">
        <v>1</v>
      </c>
      <c r="B117" s="14">
        <v>502</v>
      </c>
      <c r="C117" s="14">
        <v>2013</v>
      </c>
      <c r="D117" s="14">
        <v>100</v>
      </c>
      <c r="E117" s="154">
        <v>0.46998000000000001</v>
      </c>
      <c r="F117" s="14">
        <v>128</v>
      </c>
      <c r="I117" s="14">
        <f t="shared" si="3"/>
        <v>3.6717187500000001E-3</v>
      </c>
      <c r="J117" s="14">
        <f t="shared" si="9"/>
        <v>1522.5781345211567</v>
      </c>
      <c r="K117" s="14">
        <f>((J117*0.0239)-(J116*0.0239))/0.5</f>
        <v>7.4433511822143998</v>
      </c>
      <c r="U117" s="154"/>
    </row>
    <row r="118" spans="1:23" ht="15" x14ac:dyDescent="0.25">
      <c r="A118" s="14">
        <v>2</v>
      </c>
      <c r="B118" s="14">
        <v>502</v>
      </c>
      <c r="C118" s="14">
        <v>2013</v>
      </c>
      <c r="D118" s="14">
        <v>40</v>
      </c>
      <c r="E118" s="154">
        <v>0.38611500000000004</v>
      </c>
      <c r="F118" s="14">
        <v>128</v>
      </c>
      <c r="G118" s="14">
        <f>E119/E118</f>
        <v>0.97243049350582067</v>
      </c>
      <c r="H118" s="14">
        <f>IF(G118&lt;1,1,E119/E118*1.69-0.7)</f>
        <v>1</v>
      </c>
      <c r="I118" s="14">
        <f t="shared" si="3"/>
        <v>3.0165234375000003E-3</v>
      </c>
      <c r="J118" s="14">
        <f t="shared" si="9"/>
        <v>1285.6103800263945</v>
      </c>
      <c r="U118" s="154"/>
    </row>
    <row r="119" spans="1:23" ht="15" x14ac:dyDescent="0.25">
      <c r="A119" s="14">
        <v>2</v>
      </c>
      <c r="B119" s="14">
        <v>502</v>
      </c>
      <c r="C119" s="14">
        <v>2013</v>
      </c>
      <c r="D119" s="14">
        <v>100</v>
      </c>
      <c r="E119" s="154">
        <v>0.37546999999999997</v>
      </c>
      <c r="F119" s="14">
        <v>128</v>
      </c>
      <c r="I119" s="14">
        <f t="shared" si="3"/>
        <v>2.9333593749999998E-3</v>
      </c>
      <c r="J119" s="14">
        <f t="shared" si="9"/>
        <v>1258.2987982320203</v>
      </c>
      <c r="K119" s="14">
        <f>((J119*0.0239)-(J118*0.0239))/0.5</f>
        <v>-1.3054936097710907</v>
      </c>
      <c r="U119" s="154"/>
    </row>
    <row r="120" spans="1:23" ht="15" x14ac:dyDescent="0.25">
      <c r="A120" s="14">
        <v>3</v>
      </c>
      <c r="B120" s="14">
        <v>502</v>
      </c>
      <c r="C120" s="14">
        <v>2013</v>
      </c>
      <c r="D120" s="14">
        <v>40</v>
      </c>
      <c r="E120" s="154">
        <v>0.46923500000000001</v>
      </c>
      <c r="F120" s="14">
        <v>128</v>
      </c>
      <c r="G120" s="14">
        <f>E121/E120</f>
        <v>1.1236587211098916</v>
      </c>
      <c r="H120" s="14">
        <f>IF(G120&lt;1,1,E121/E120*1.69-0.7)</f>
        <v>1.1989832386757169</v>
      </c>
      <c r="I120" s="14">
        <f t="shared" si="3"/>
        <v>3.6658984375000001E-3</v>
      </c>
      <c r="J120" s="14">
        <f t="shared" si="9"/>
        <v>1520.291715414497</v>
      </c>
      <c r="U120" s="154"/>
    </row>
    <row r="121" spans="1:23" ht="15" x14ac:dyDescent="0.25">
      <c r="A121" s="14">
        <v>3</v>
      </c>
      <c r="B121" s="14">
        <v>502</v>
      </c>
      <c r="C121" s="14">
        <v>2013</v>
      </c>
      <c r="D121" s="14">
        <v>100</v>
      </c>
      <c r="E121" s="154">
        <v>0.52726000000000006</v>
      </c>
      <c r="F121" s="14">
        <v>128</v>
      </c>
      <c r="I121" s="14">
        <f t="shared" si="3"/>
        <v>4.1192187500000005E-3</v>
      </c>
      <c r="J121" s="14">
        <f t="shared" si="9"/>
        <v>1709.0703012193153</v>
      </c>
      <c r="K121" s="14">
        <f>((J121*0.0239)-(J120*0.0239))/0.5</f>
        <v>9.0236164014703206</v>
      </c>
      <c r="U121" s="154"/>
    </row>
    <row r="122" spans="1:23" ht="15" x14ac:dyDescent="0.25">
      <c r="A122" s="14">
        <v>4</v>
      </c>
      <c r="B122" s="14">
        <v>502</v>
      </c>
      <c r="C122" s="14">
        <v>2013</v>
      </c>
      <c r="D122" s="14">
        <v>40</v>
      </c>
      <c r="E122" s="154">
        <v>0.56214000000000008</v>
      </c>
      <c r="F122" s="14">
        <v>128</v>
      </c>
      <c r="G122" s="14">
        <f>E123/E122</f>
        <v>1.0566229053260752</v>
      </c>
      <c r="H122" s="14">
        <f>IF(G122&lt;1,1,E123/E122*1.69-0.7)</f>
        <v>1.0856927100010669</v>
      </c>
      <c r="I122" s="14">
        <f>E122/F122</f>
        <v>4.3917187500000007E-3</v>
      </c>
      <c r="J122" s="14">
        <f>590*EXP(I122*258.2)</f>
        <v>1833.6509594396862</v>
      </c>
      <c r="R122" s="31" t="s">
        <v>212</v>
      </c>
      <c r="U122" s="154"/>
    </row>
    <row r="123" spans="1:23" ht="15" x14ac:dyDescent="0.25">
      <c r="A123" s="14">
        <v>4</v>
      </c>
      <c r="B123" s="14">
        <v>502</v>
      </c>
      <c r="C123" s="14">
        <v>2013</v>
      </c>
      <c r="D123" s="14">
        <v>100</v>
      </c>
      <c r="E123" s="154">
        <v>0.59397</v>
      </c>
      <c r="F123" s="14">
        <v>128</v>
      </c>
      <c r="I123" s="14">
        <f>E123/F123</f>
        <v>4.640390625E-3</v>
      </c>
      <c r="J123" s="14">
        <f t="shared" si="9"/>
        <v>1955.2461966377991</v>
      </c>
      <c r="K123" s="14">
        <f>((J123*0.0239)-(J122*0.0239))/0.5</f>
        <v>5.812252338069797</v>
      </c>
      <c r="M123" s="14">
        <v>5.56</v>
      </c>
      <c r="N123" s="14">
        <f>AVERAGE(H116:H122)</f>
        <v>1.1229251307003307</v>
      </c>
      <c r="O123" s="14">
        <f>AVERAGE(J116,J118,J120,J122)</f>
        <v>1501.6031363555885</v>
      </c>
      <c r="P123" s="14">
        <f>(O123/1.12/60)*N123</f>
        <v>25.092081817739963</v>
      </c>
      <c r="R123" s="14">
        <f>AVERAGE(J117,J119, J121,J123)/1.12/60</f>
        <v>23.977654131734717</v>
      </c>
      <c r="U123" s="154"/>
    </row>
    <row r="125" spans="1:23" ht="15" x14ac:dyDescent="0.25">
      <c r="C125" s="37" t="s">
        <v>0</v>
      </c>
      <c r="D125" s="37" t="s">
        <v>56</v>
      </c>
      <c r="E125" s="37" t="s">
        <v>138</v>
      </c>
      <c r="F125" s="37" t="s">
        <v>139</v>
      </c>
      <c r="H125" s="24" t="s">
        <v>28</v>
      </c>
      <c r="I125" s="24" t="s">
        <v>140</v>
      </c>
      <c r="J125" s="24" t="s">
        <v>141</v>
      </c>
      <c r="K125" s="24" t="s">
        <v>142</v>
      </c>
    </row>
    <row r="128" spans="1:23" x14ac:dyDescent="0.2">
      <c r="C128" s="14" t="s">
        <v>5</v>
      </c>
      <c r="D128" s="14" t="s">
        <v>7</v>
      </c>
      <c r="E128" s="14" t="s">
        <v>154</v>
      </c>
      <c r="F128" s="14" t="s">
        <v>157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6"/>
  <sheetViews>
    <sheetView topLeftCell="A502" zoomScale="85" zoomScaleNormal="85" workbookViewId="0">
      <selection activeCell="D4" sqref="D4"/>
    </sheetView>
  </sheetViews>
  <sheetFormatPr defaultRowHeight="12.75" x14ac:dyDescent="0.2"/>
  <cols>
    <col min="1" max="9" width="9.140625" style="14"/>
    <col min="10" max="10" width="12.5703125" style="14" customWidth="1"/>
    <col min="11" max="18" width="9.140625" style="14"/>
    <col min="19" max="19" width="12.28515625" style="14" customWidth="1"/>
    <col min="20" max="23" width="9.140625" style="14"/>
    <col min="24" max="24" width="13.28515625" style="14" customWidth="1"/>
    <col min="25" max="25" width="9.140625" style="14"/>
    <col min="26" max="26" width="13" style="14" customWidth="1"/>
    <col min="27" max="16384" width="9.140625" style="14"/>
  </cols>
  <sheetData>
    <row r="1" spans="2:45" x14ac:dyDescent="0.2">
      <c r="K1" s="160">
        <v>2</v>
      </c>
      <c r="M1" s="160">
        <v>3</v>
      </c>
      <c r="N1" s="160">
        <v>4</v>
      </c>
      <c r="P1" s="160">
        <v>5</v>
      </c>
      <c r="R1" s="160">
        <v>6</v>
      </c>
      <c r="S1" s="160">
        <v>7</v>
      </c>
    </row>
    <row r="2" spans="2:45" x14ac:dyDescent="0.2">
      <c r="S2" s="14" t="s">
        <v>204</v>
      </c>
      <c r="T2" s="14" t="s">
        <v>203</v>
      </c>
    </row>
    <row r="3" spans="2:45" x14ac:dyDescent="0.2">
      <c r="B3" s="14" t="s">
        <v>0</v>
      </c>
      <c r="C3" s="14" t="s">
        <v>1</v>
      </c>
      <c r="D3" s="14" t="s">
        <v>2</v>
      </c>
      <c r="K3" s="26"/>
      <c r="L3" s="26"/>
      <c r="M3" s="26"/>
      <c r="N3" s="26" t="s">
        <v>201</v>
      </c>
      <c r="O3" s="26" t="s">
        <v>40</v>
      </c>
      <c r="P3" s="27" t="s">
        <v>201</v>
      </c>
      <c r="Q3" s="27" t="s">
        <v>40</v>
      </c>
      <c r="R3" s="26"/>
      <c r="S3" s="26" t="s">
        <v>201</v>
      </c>
      <c r="T3" s="26" t="s">
        <v>40</v>
      </c>
      <c r="U3" s="26"/>
      <c r="V3" s="26"/>
      <c r="W3" s="26"/>
      <c r="X3" s="26"/>
      <c r="Y3" s="26"/>
      <c r="Z3" s="26"/>
    </row>
    <row r="4" spans="2:45" x14ac:dyDescent="0.2">
      <c r="B4" s="14">
        <v>1971</v>
      </c>
      <c r="C4" s="14">
        <v>1</v>
      </c>
      <c r="D4" s="14">
        <v>33.700000000000003</v>
      </c>
      <c r="K4" s="151">
        <v>0</v>
      </c>
      <c r="L4" s="151">
        <v>0</v>
      </c>
      <c r="M4" s="28">
        <v>20</v>
      </c>
      <c r="N4" s="28">
        <v>40</v>
      </c>
      <c r="O4" s="28">
        <v>40</v>
      </c>
      <c r="P4" s="28">
        <v>60</v>
      </c>
      <c r="Q4" s="28">
        <v>60</v>
      </c>
      <c r="R4" s="28">
        <v>80</v>
      </c>
      <c r="S4" s="151">
        <v>100</v>
      </c>
      <c r="T4" s="150">
        <v>100</v>
      </c>
      <c r="U4" s="28"/>
      <c r="V4" s="28"/>
      <c r="W4" s="28"/>
      <c r="X4" s="28" t="s">
        <v>148</v>
      </c>
      <c r="Y4" s="28" t="s">
        <v>147</v>
      </c>
      <c r="Z4" s="28"/>
      <c r="AH4" s="29"/>
      <c r="AI4" s="29"/>
      <c r="AJ4" s="30" t="s">
        <v>48</v>
      </c>
    </row>
    <row r="5" spans="2:45" x14ac:dyDescent="0.2">
      <c r="B5" s="14">
        <v>1971</v>
      </c>
      <c r="C5" s="14">
        <v>2</v>
      </c>
      <c r="D5" s="14">
        <v>36.725000000000001</v>
      </c>
      <c r="F5" s="24" t="s">
        <v>124</v>
      </c>
      <c r="G5" s="24" t="s">
        <v>0</v>
      </c>
      <c r="H5" s="24">
        <v>1</v>
      </c>
      <c r="I5" s="24"/>
      <c r="J5" s="28" t="s">
        <v>152</v>
      </c>
      <c r="K5" s="150" t="s">
        <v>3</v>
      </c>
      <c r="L5" s="151" t="s">
        <v>205</v>
      </c>
      <c r="M5" s="160">
        <v>3</v>
      </c>
      <c r="N5" s="160">
        <v>4</v>
      </c>
      <c r="O5" s="14" t="s">
        <v>207</v>
      </c>
      <c r="P5" s="160">
        <v>5</v>
      </c>
      <c r="Q5" s="14" t="s">
        <v>206</v>
      </c>
      <c r="R5" s="160">
        <v>6</v>
      </c>
      <c r="S5" s="150" t="s">
        <v>4</v>
      </c>
      <c r="T5" s="150" t="s">
        <v>202</v>
      </c>
      <c r="V5" s="31" t="s">
        <v>122</v>
      </c>
      <c r="W5" s="31" t="s">
        <v>28</v>
      </c>
      <c r="X5" s="31" t="s">
        <v>123</v>
      </c>
      <c r="Y5" s="31" t="s">
        <v>123</v>
      </c>
      <c r="Z5" s="31" t="s">
        <v>132</v>
      </c>
      <c r="AA5" s="14">
        <v>8</v>
      </c>
      <c r="AB5" s="14">
        <v>9</v>
      </c>
      <c r="AC5" s="14">
        <v>10</v>
      </c>
      <c r="AD5" s="14">
        <v>11</v>
      </c>
      <c r="AE5" s="14">
        <v>12</v>
      </c>
      <c r="AF5" s="14">
        <v>13</v>
      </c>
      <c r="AG5" s="14">
        <v>14</v>
      </c>
      <c r="AH5" s="24" t="s">
        <v>22</v>
      </c>
      <c r="AI5" s="24" t="s">
        <v>121</v>
      </c>
      <c r="AJ5" s="24" t="s">
        <v>4</v>
      </c>
      <c r="AK5" s="31" t="s">
        <v>208</v>
      </c>
      <c r="AL5" s="31" t="s">
        <v>209</v>
      </c>
      <c r="AM5" s="14" t="s">
        <v>0</v>
      </c>
      <c r="AN5" s="14" t="s">
        <v>23</v>
      </c>
      <c r="AO5" s="14" t="s">
        <v>24</v>
      </c>
      <c r="AP5" s="14" t="s">
        <v>25</v>
      </c>
      <c r="AQ5" s="14" t="s">
        <v>26</v>
      </c>
      <c r="AR5" s="14" t="s">
        <v>4</v>
      </c>
      <c r="AS5" s="14" t="s">
        <v>3</v>
      </c>
    </row>
    <row r="6" spans="2:45" x14ac:dyDescent="0.2">
      <c r="B6" s="14">
        <v>1971</v>
      </c>
      <c r="C6" s="14">
        <v>3</v>
      </c>
      <c r="D6" s="14">
        <v>35.700000000000003</v>
      </c>
      <c r="F6" s="25" t="s">
        <v>129</v>
      </c>
      <c r="G6" s="14">
        <v>1971</v>
      </c>
      <c r="H6" s="14">
        <v>33.700000000000003</v>
      </c>
      <c r="I6" s="14">
        <v>1971</v>
      </c>
      <c r="J6" s="121">
        <f t="shared" ref="J6:J44" si="0">AVERAGE(K6,M6,N6,P6,R6,S6)</f>
        <v>36.00416666666667</v>
      </c>
      <c r="K6" s="32">
        <v>36.725000000000001</v>
      </c>
      <c r="L6" s="29">
        <f>K6*60*1.12</f>
        <v>2467.92</v>
      </c>
      <c r="M6" s="14">
        <v>35.700000000000003</v>
      </c>
      <c r="N6" s="14">
        <v>35.524999999999999</v>
      </c>
      <c r="O6" s="14">
        <f>N6*60*1.12</f>
        <v>2387.2800000000002</v>
      </c>
      <c r="P6" s="14">
        <v>35.225000000000001</v>
      </c>
      <c r="Q6" s="14">
        <f>P6*60*1.12</f>
        <v>2367.1200000000003</v>
      </c>
      <c r="R6" s="14">
        <v>35.424999999999997</v>
      </c>
      <c r="S6" s="14">
        <v>37.424999999999997</v>
      </c>
      <c r="T6" s="14">
        <f>S6*60*1.12</f>
        <v>2514.96</v>
      </c>
      <c r="V6" s="29">
        <f>S6*60*1.12</f>
        <v>2514.96</v>
      </c>
      <c r="W6" s="29">
        <f>V6/L6</f>
        <v>1.0190605854322667</v>
      </c>
      <c r="X6" s="26">
        <f>((MAX(M6:S6)*60*1.12))</f>
        <v>160425.21600000004</v>
      </c>
      <c r="Y6" s="29">
        <v>2514.96</v>
      </c>
      <c r="Z6" s="29">
        <f>((V6)-(L6))*0.0239/0.5</f>
        <v>2.2485119999999985</v>
      </c>
      <c r="AA6" s="14">
        <v>30.75</v>
      </c>
      <c r="AB6" s="14">
        <v>31.85</v>
      </c>
      <c r="AC6" s="14">
        <v>35.549999999999997</v>
      </c>
      <c r="AD6" s="14">
        <v>35.950000000000003</v>
      </c>
      <c r="AE6" s="14">
        <v>38.9</v>
      </c>
      <c r="AF6" s="14">
        <v>38.225000000000001</v>
      </c>
      <c r="AG6" s="14">
        <v>34.299999999999997</v>
      </c>
      <c r="AH6" s="29">
        <f>MAX(((S6-K6)*60*0.0239)/0.5,0)</f>
        <v>2.0075999999999881</v>
      </c>
      <c r="AI6" s="29">
        <v>0</v>
      </c>
      <c r="AJ6" s="29">
        <f>S6</f>
        <v>37.424999999999997</v>
      </c>
      <c r="AK6" s="14">
        <f>S6/K6</f>
        <v>1.0190605854322667</v>
      </c>
      <c r="AL6" s="14">
        <f>S6/N6</f>
        <v>1.0534834623504574</v>
      </c>
      <c r="AM6" s="14">
        <v>1971</v>
      </c>
      <c r="AN6" s="14">
        <f>K6*60*0.023</f>
        <v>50.680500000000002</v>
      </c>
      <c r="AO6" s="14">
        <f>S6*60*0.023</f>
        <v>51.646499999999996</v>
      </c>
      <c r="AP6" s="14">
        <f>AO6-AN6</f>
        <v>0.96599999999999397</v>
      </c>
      <c r="AQ6" s="14">
        <f>(AO6-AN6)/100</f>
        <v>9.6599999999999395E-3</v>
      </c>
      <c r="AR6" s="14">
        <v>37.424999999999997</v>
      </c>
      <c r="AS6" s="14">
        <v>36.725000000000001</v>
      </c>
    </row>
    <row r="7" spans="2:45" x14ac:dyDescent="0.2">
      <c r="B7" s="14">
        <v>1971</v>
      </c>
      <c r="C7" s="14">
        <v>4</v>
      </c>
      <c r="D7" s="14">
        <v>35.524999999999999</v>
      </c>
      <c r="F7" s="25" t="s">
        <v>129</v>
      </c>
      <c r="G7" s="14">
        <v>1972</v>
      </c>
      <c r="H7" s="14">
        <v>27.98</v>
      </c>
      <c r="I7" s="14">
        <v>1972</v>
      </c>
      <c r="J7" s="121">
        <f t="shared" si="0"/>
        <v>25.131666666666664</v>
      </c>
      <c r="K7" s="32">
        <v>27.95</v>
      </c>
      <c r="L7" s="29">
        <f t="shared" ref="L7:L41" si="1">K7*60*1.12</f>
        <v>1878.2400000000002</v>
      </c>
      <c r="M7" s="14">
        <v>27.557500000000001</v>
      </c>
      <c r="N7" s="14">
        <v>25.377500000000001</v>
      </c>
      <c r="O7" s="14">
        <f t="shared" ref="O7:O47" si="2">N7*60*1.12</f>
        <v>1705.3680000000002</v>
      </c>
      <c r="P7" s="14">
        <v>25.017499999999998</v>
      </c>
      <c r="Q7" s="14">
        <f t="shared" ref="Q7:Q47" si="3">P7*60*1.12</f>
        <v>1681.1760000000002</v>
      </c>
      <c r="R7" s="14">
        <v>23.047499999999999</v>
      </c>
      <c r="S7" s="14">
        <v>21.84</v>
      </c>
      <c r="T7" s="14">
        <f t="shared" ref="T7:T47" si="4">S7*60*1.12</f>
        <v>1467.6480000000001</v>
      </c>
      <c r="V7" s="29">
        <f t="shared" ref="V7:V41" si="5">S7*60*1.12</f>
        <v>1467.6480000000001</v>
      </c>
      <c r="W7" s="29"/>
      <c r="X7" s="26"/>
      <c r="Y7" s="29">
        <v>1467.6480000000001</v>
      </c>
      <c r="Z7" s="29">
        <f t="shared" ref="Z7:Z41" si="6">((V7)-(L7))*0.0239/0.5</f>
        <v>-19.626297600000004</v>
      </c>
      <c r="AA7" s="14">
        <v>27.4025</v>
      </c>
      <c r="AB7" s="14">
        <v>25.5</v>
      </c>
      <c r="AC7" s="14">
        <v>25.65</v>
      </c>
      <c r="AD7" s="14">
        <v>27.072500000000002</v>
      </c>
      <c r="AE7" s="14">
        <v>24.8675</v>
      </c>
      <c r="AF7" s="14">
        <v>21.327500000000001</v>
      </c>
      <c r="AG7" s="14">
        <v>25.44</v>
      </c>
      <c r="AH7" s="29">
        <f t="shared" ref="AH7:AH41" si="7">MAX(((S7-K7)*60*0.0239)/0.5,0)</f>
        <v>0</v>
      </c>
      <c r="AI7" s="29">
        <v>0</v>
      </c>
      <c r="AJ7" s="29">
        <f t="shared" ref="AJ7:AJ46" si="8">S7</f>
        <v>21.84</v>
      </c>
      <c r="AK7" s="14">
        <f t="shared" ref="AK7:AK45" si="9">S7/K7</f>
        <v>0.78139534883720929</v>
      </c>
      <c r="AL7" s="14">
        <f t="shared" ref="AL7:AL47" si="10">S7/N7</f>
        <v>0.86060486651561419</v>
      </c>
      <c r="AM7" s="14">
        <v>1972</v>
      </c>
      <c r="AN7" s="14">
        <f>K7*60*0.023</f>
        <v>38.570999999999998</v>
      </c>
      <c r="AO7" s="14">
        <f t="shared" ref="AO7:AO39" si="11">S7*60*0.023</f>
        <v>30.139200000000002</v>
      </c>
      <c r="AP7" s="14">
        <f t="shared" ref="AP7:AP39" si="12">AO7-AN7</f>
        <v>-8.4317999999999955</v>
      </c>
      <c r="AQ7" s="14">
        <f t="shared" ref="AQ7:AQ39" si="13">(AO7-AN7)/100</f>
        <v>-8.4317999999999949E-2</v>
      </c>
      <c r="AR7" s="14">
        <v>21.84</v>
      </c>
      <c r="AS7" s="14">
        <v>27.95</v>
      </c>
    </row>
    <row r="8" spans="2:45" x14ac:dyDescent="0.2">
      <c r="B8" s="14">
        <v>1971</v>
      </c>
      <c r="C8" s="14">
        <v>5</v>
      </c>
      <c r="D8" s="14">
        <v>35.225000000000001</v>
      </c>
      <c r="F8" s="25" t="s">
        <v>129</v>
      </c>
      <c r="G8" s="14">
        <v>1974</v>
      </c>
      <c r="H8" s="14">
        <v>17.061</v>
      </c>
      <c r="I8" s="14">
        <v>1974</v>
      </c>
      <c r="J8" s="121">
        <f t="shared" si="0"/>
        <v>27.325833333333332</v>
      </c>
      <c r="K8" s="14">
        <v>16.546749999999999</v>
      </c>
      <c r="L8" s="29">
        <f t="shared" si="1"/>
        <v>1111.9416000000001</v>
      </c>
      <c r="M8" s="14">
        <v>27.043500000000002</v>
      </c>
      <c r="N8" s="32">
        <v>32.609499999999997</v>
      </c>
      <c r="O8" s="14">
        <f t="shared" si="2"/>
        <v>2191.3584000000001</v>
      </c>
      <c r="P8" s="14">
        <v>30.310500000000001</v>
      </c>
      <c r="Q8" s="14">
        <f t="shared" si="3"/>
        <v>2036.8656000000003</v>
      </c>
      <c r="R8" s="14">
        <v>29.645</v>
      </c>
      <c r="S8" s="14">
        <v>27.79975</v>
      </c>
      <c r="T8" s="14">
        <f t="shared" si="4"/>
        <v>1868.1432</v>
      </c>
      <c r="V8" s="29">
        <f t="shared" si="5"/>
        <v>1868.1432</v>
      </c>
      <c r="W8" s="29">
        <f t="shared" ref="W8:W16" si="14">V8/L8</f>
        <v>1.6800731261425959</v>
      </c>
      <c r="X8" s="26">
        <f>((MAX(M8:S8)*60*1.12))</f>
        <v>147259.28448000003</v>
      </c>
      <c r="Y8" s="29">
        <v>1868.1432</v>
      </c>
      <c r="Z8" s="29">
        <f t="shared" si="6"/>
        <v>36.146436479999998</v>
      </c>
      <c r="AA8" s="14">
        <v>24.230250000000002</v>
      </c>
      <c r="AB8" s="14">
        <v>31.823</v>
      </c>
      <c r="AC8" s="14">
        <v>33.728749999999998</v>
      </c>
      <c r="AD8" s="14">
        <v>34.273249999999997</v>
      </c>
      <c r="AE8" s="14">
        <v>30.824750000000002</v>
      </c>
      <c r="AF8" s="14">
        <v>29.130749999999999</v>
      </c>
      <c r="AG8" s="14">
        <v>31.943999999999999</v>
      </c>
      <c r="AH8" s="29">
        <f t="shared" si="7"/>
        <v>32.273604000000006</v>
      </c>
      <c r="AI8" s="29">
        <v>40</v>
      </c>
      <c r="AJ8" s="29">
        <f t="shared" si="8"/>
        <v>27.79975</v>
      </c>
      <c r="AK8" s="14">
        <f t="shared" si="9"/>
        <v>1.6800731261425961</v>
      </c>
      <c r="AL8" s="14">
        <f t="shared" si="10"/>
        <v>0.85250463821892397</v>
      </c>
      <c r="AM8" s="14">
        <v>1974</v>
      </c>
      <c r="AN8" s="14">
        <f t="shared" ref="AN8:AN39" si="15">K8*60*0.023</f>
        <v>22.834515</v>
      </c>
      <c r="AO8" s="14">
        <f t="shared" si="11"/>
        <v>38.363654999999994</v>
      </c>
      <c r="AP8" s="14">
        <f t="shared" si="12"/>
        <v>15.529139999999995</v>
      </c>
      <c r="AQ8" s="14">
        <f t="shared" si="13"/>
        <v>0.15529139999999994</v>
      </c>
      <c r="AR8" s="14">
        <v>27.79975</v>
      </c>
      <c r="AS8" s="14">
        <v>16.546749999999999</v>
      </c>
    </row>
    <row r="9" spans="2:45" x14ac:dyDescent="0.2">
      <c r="B9" s="14">
        <v>1971</v>
      </c>
      <c r="C9" s="14">
        <v>6</v>
      </c>
      <c r="D9" s="14">
        <v>35.424999999999997</v>
      </c>
      <c r="F9" s="25" t="s">
        <v>130</v>
      </c>
      <c r="G9" s="14">
        <v>1975</v>
      </c>
      <c r="H9" s="14">
        <v>28.797999999999998</v>
      </c>
      <c r="I9" s="14">
        <v>1975</v>
      </c>
      <c r="J9" s="121">
        <f t="shared" si="0"/>
        <v>41.68954166666667</v>
      </c>
      <c r="K9" s="14">
        <v>26.861999999999998</v>
      </c>
      <c r="L9" s="29">
        <f t="shared" si="1"/>
        <v>1805.1263999999999</v>
      </c>
      <c r="M9" s="14">
        <v>34.878250000000001</v>
      </c>
      <c r="N9" s="14">
        <v>39.718249999999998</v>
      </c>
      <c r="O9" s="14">
        <f t="shared" si="2"/>
        <v>2669.0664000000002</v>
      </c>
      <c r="P9" s="14">
        <v>46.857250000000001</v>
      </c>
      <c r="Q9" s="14">
        <f t="shared" si="3"/>
        <v>3148.8072000000002</v>
      </c>
      <c r="R9" s="32">
        <v>51.27375</v>
      </c>
      <c r="S9" s="14">
        <v>50.547750000000001</v>
      </c>
      <c r="T9" s="14">
        <f t="shared" si="4"/>
        <v>3396.8088000000007</v>
      </c>
      <c r="V9" s="29">
        <f t="shared" si="5"/>
        <v>3396.8088000000007</v>
      </c>
      <c r="W9" s="29">
        <f t="shared" si="14"/>
        <v>1.8817567567567572</v>
      </c>
      <c r="X9" s="26">
        <f t="shared" ref="X9:X42" si="16">((MAX(M9:S9)*60*1.12))</f>
        <v>211599.84384000002</v>
      </c>
      <c r="Y9" s="29">
        <v>3396.8088000000007</v>
      </c>
      <c r="Z9" s="29">
        <f t="shared" si="6"/>
        <v>76.082418720000049</v>
      </c>
      <c r="AA9" s="14">
        <v>51.183</v>
      </c>
      <c r="AB9" s="14">
        <v>43.862499999999997</v>
      </c>
      <c r="AC9" s="14">
        <v>45.223750000000003</v>
      </c>
      <c r="AD9" s="14">
        <v>46.826999999999998</v>
      </c>
      <c r="AE9" s="14">
        <v>47.19</v>
      </c>
      <c r="AF9" s="14">
        <v>48.732750000000003</v>
      </c>
      <c r="AG9" s="14">
        <v>47.915999999999997</v>
      </c>
      <c r="AH9" s="29">
        <f t="shared" si="7"/>
        <v>67.930731000000009</v>
      </c>
      <c r="AI9" s="29">
        <v>80</v>
      </c>
      <c r="AJ9" s="29">
        <f t="shared" si="8"/>
        <v>50.547750000000001</v>
      </c>
      <c r="AK9" s="14">
        <f t="shared" si="9"/>
        <v>1.8817567567567568</v>
      </c>
      <c r="AL9" s="14">
        <f t="shared" si="10"/>
        <v>1.2726580350342727</v>
      </c>
      <c r="AM9" s="14">
        <v>1975</v>
      </c>
      <c r="AN9" s="14">
        <f t="shared" si="15"/>
        <v>37.069559999999996</v>
      </c>
      <c r="AO9" s="14">
        <f t="shared" si="11"/>
        <v>69.75589500000001</v>
      </c>
      <c r="AP9" s="14">
        <f t="shared" si="12"/>
        <v>32.686335000000014</v>
      </c>
      <c r="AQ9" s="14">
        <f t="shared" si="13"/>
        <v>0.32686335000000016</v>
      </c>
      <c r="AR9" s="14">
        <v>50.547750000000001</v>
      </c>
      <c r="AS9" s="14">
        <v>26.861999999999998</v>
      </c>
    </row>
    <row r="10" spans="2:45" x14ac:dyDescent="0.2">
      <c r="B10" s="14">
        <v>1971</v>
      </c>
      <c r="C10" s="14">
        <v>7</v>
      </c>
      <c r="D10" s="14">
        <v>37.424999999999997</v>
      </c>
      <c r="F10" s="25" t="s">
        <v>130</v>
      </c>
      <c r="G10" s="14">
        <v>1976</v>
      </c>
      <c r="H10" s="14">
        <v>25.440249999999999</v>
      </c>
      <c r="I10" s="14">
        <v>1976</v>
      </c>
      <c r="J10" s="121">
        <f t="shared" si="0"/>
        <v>35.710125000000005</v>
      </c>
      <c r="K10" s="14">
        <v>23.262250000000002</v>
      </c>
      <c r="L10" s="29">
        <f t="shared" si="1"/>
        <v>1563.2232000000004</v>
      </c>
      <c r="M10" s="14">
        <v>27.497250000000001</v>
      </c>
      <c r="N10" s="14">
        <v>32.064999999999998</v>
      </c>
      <c r="O10" s="14">
        <f t="shared" si="2"/>
        <v>2154.768</v>
      </c>
      <c r="P10" s="14">
        <v>40.111499999999999</v>
      </c>
      <c r="Q10" s="14">
        <f t="shared" si="3"/>
        <v>2695.4928000000004</v>
      </c>
      <c r="R10" s="14">
        <v>44.588500000000003</v>
      </c>
      <c r="S10" s="32">
        <v>46.736249999999998</v>
      </c>
      <c r="T10" s="14">
        <f t="shared" si="4"/>
        <v>3140.6759999999999</v>
      </c>
      <c r="U10" s="32"/>
      <c r="V10" s="29">
        <f t="shared" si="5"/>
        <v>3140.6759999999999</v>
      </c>
      <c r="W10" s="29">
        <f t="shared" si="14"/>
        <v>2.0091027308192451</v>
      </c>
      <c r="X10" s="26">
        <f t="shared" si="16"/>
        <v>181137.11616000006</v>
      </c>
      <c r="Y10" s="29">
        <v>3140.6759999999999</v>
      </c>
      <c r="Z10" s="29">
        <f t="shared" si="6"/>
        <v>75.402243839999983</v>
      </c>
      <c r="AA10" s="14">
        <v>39.960250000000002</v>
      </c>
      <c r="AB10" s="14">
        <v>39.506500000000003</v>
      </c>
      <c r="AC10" s="14">
        <v>37.90325</v>
      </c>
      <c r="AD10" s="14">
        <v>39.294750000000001</v>
      </c>
      <c r="AE10" s="14">
        <v>39.234250000000003</v>
      </c>
      <c r="AF10" s="14">
        <v>46.070749999999997</v>
      </c>
      <c r="AG10" s="14">
        <v>43.015500000000003</v>
      </c>
      <c r="AH10" s="29">
        <f t="shared" si="7"/>
        <v>67.323431999999997</v>
      </c>
      <c r="AI10" s="29">
        <v>100</v>
      </c>
      <c r="AJ10" s="29">
        <f t="shared" si="8"/>
        <v>46.736249999999998</v>
      </c>
      <c r="AK10" s="14">
        <f t="shared" si="9"/>
        <v>2.0091027308192455</v>
      </c>
      <c r="AL10" s="14">
        <f t="shared" si="10"/>
        <v>1.4575471698113207</v>
      </c>
      <c r="AM10" s="14">
        <v>1976</v>
      </c>
      <c r="AN10" s="14">
        <f t="shared" si="15"/>
        <v>32.101905000000002</v>
      </c>
      <c r="AO10" s="14">
        <f t="shared" si="11"/>
        <v>64.496024999999989</v>
      </c>
      <c r="AP10" s="14">
        <f t="shared" si="12"/>
        <v>32.394119999999987</v>
      </c>
      <c r="AQ10" s="14">
        <f t="shared" si="13"/>
        <v>0.32394119999999987</v>
      </c>
      <c r="AR10" s="14">
        <v>46.736249999999998</v>
      </c>
      <c r="AS10" s="14">
        <v>23.262250000000002</v>
      </c>
    </row>
    <row r="11" spans="2:45" x14ac:dyDescent="0.2">
      <c r="B11" s="14">
        <v>1971</v>
      </c>
      <c r="C11" s="14">
        <v>8</v>
      </c>
      <c r="D11" s="14">
        <v>30.75</v>
      </c>
      <c r="F11" s="25" t="s">
        <v>131</v>
      </c>
      <c r="G11" s="14">
        <v>1977</v>
      </c>
      <c r="H11" s="14">
        <v>15.609</v>
      </c>
      <c r="I11" s="14">
        <v>1977</v>
      </c>
      <c r="J11" s="121">
        <f t="shared" si="0"/>
        <v>26.504041666666666</v>
      </c>
      <c r="K11" s="14">
        <v>16.97025</v>
      </c>
      <c r="L11" s="29">
        <f t="shared" si="1"/>
        <v>1140.4008000000001</v>
      </c>
      <c r="M11" s="14">
        <v>26.861999999999998</v>
      </c>
      <c r="N11" s="119">
        <v>28.1325</v>
      </c>
      <c r="O11" s="14">
        <f t="shared" si="2"/>
        <v>1890.5040000000001</v>
      </c>
      <c r="P11" s="14">
        <v>28.737500000000001</v>
      </c>
      <c r="Q11" s="14">
        <f t="shared" si="3"/>
        <v>1931.16</v>
      </c>
      <c r="R11" s="118">
        <v>29.493749999999999</v>
      </c>
      <c r="S11" s="14">
        <v>28.828250000000001</v>
      </c>
      <c r="T11" s="14">
        <f t="shared" si="4"/>
        <v>1937.2584000000002</v>
      </c>
      <c r="V11" s="29">
        <f t="shared" si="5"/>
        <v>1937.2584000000002</v>
      </c>
      <c r="W11" s="29">
        <f t="shared" si="14"/>
        <v>1.6987522281639929</v>
      </c>
      <c r="X11" s="26">
        <f t="shared" si="16"/>
        <v>129773.95200000002</v>
      </c>
      <c r="Y11" s="29">
        <v>1937.2584000000002</v>
      </c>
      <c r="Z11" s="29">
        <f t="shared" si="6"/>
        <v>38.089793280000002</v>
      </c>
      <c r="AA11" s="14">
        <v>26.075500000000002</v>
      </c>
      <c r="AB11" s="14">
        <v>31.762499999999999</v>
      </c>
      <c r="AC11" s="14">
        <v>30.673500000000001</v>
      </c>
      <c r="AD11" s="14">
        <v>33.154000000000003</v>
      </c>
      <c r="AE11" s="14">
        <v>30.0685</v>
      </c>
      <c r="AF11" s="14">
        <v>25.893999999999998</v>
      </c>
      <c r="AG11" s="14">
        <v>34.636249999999997</v>
      </c>
      <c r="AH11" s="29">
        <f t="shared" si="7"/>
        <v>34.008744</v>
      </c>
      <c r="AI11" s="29">
        <v>40</v>
      </c>
      <c r="AJ11" s="29">
        <f t="shared" si="8"/>
        <v>28.828250000000001</v>
      </c>
      <c r="AK11" s="14">
        <f t="shared" si="9"/>
        <v>1.6987522281639929</v>
      </c>
      <c r="AL11" s="14">
        <f t="shared" si="10"/>
        <v>1.0247311827956989</v>
      </c>
      <c r="AM11" s="14">
        <v>1977</v>
      </c>
      <c r="AN11" s="14">
        <f t="shared" si="15"/>
        <v>23.418945000000001</v>
      </c>
      <c r="AO11" s="14">
        <f t="shared" si="11"/>
        <v>39.782984999999996</v>
      </c>
      <c r="AP11" s="14">
        <f t="shared" si="12"/>
        <v>16.364039999999996</v>
      </c>
      <c r="AQ11" s="14">
        <f t="shared" si="13"/>
        <v>0.16364039999999996</v>
      </c>
      <c r="AR11" s="14">
        <v>28.828250000000001</v>
      </c>
      <c r="AS11" s="14">
        <v>16.97025</v>
      </c>
    </row>
    <row r="12" spans="2:45" x14ac:dyDescent="0.2">
      <c r="B12" s="14">
        <v>1971</v>
      </c>
      <c r="C12" s="14">
        <v>9</v>
      </c>
      <c r="D12" s="14">
        <v>31.85</v>
      </c>
      <c r="F12" s="25" t="s">
        <v>131</v>
      </c>
      <c r="G12" s="14">
        <v>1978</v>
      </c>
      <c r="H12" s="14">
        <v>20.721250000000001</v>
      </c>
      <c r="I12" s="14">
        <v>1978</v>
      </c>
      <c r="J12" s="121">
        <f t="shared" si="0"/>
        <v>33.874958333333332</v>
      </c>
      <c r="K12" s="14">
        <v>20.721250000000001</v>
      </c>
      <c r="L12" s="29">
        <f t="shared" si="1"/>
        <v>1392.4680000000003</v>
      </c>
      <c r="M12" s="14">
        <v>26.28725</v>
      </c>
      <c r="N12" s="14">
        <v>33.637999999999998</v>
      </c>
      <c r="O12" s="14">
        <f t="shared" si="2"/>
        <v>2260.4736000000003</v>
      </c>
      <c r="P12" s="14">
        <v>39.688000000000002</v>
      </c>
      <c r="Q12" s="14">
        <f t="shared" si="3"/>
        <v>2667.0336000000007</v>
      </c>
      <c r="R12" s="32">
        <v>44.346499999999999</v>
      </c>
      <c r="S12" s="14">
        <v>38.568750000000001</v>
      </c>
      <c r="T12" s="14">
        <f t="shared" si="4"/>
        <v>2591.8200000000002</v>
      </c>
      <c r="V12" s="29">
        <f t="shared" si="5"/>
        <v>2591.8200000000002</v>
      </c>
      <c r="W12" s="29">
        <f t="shared" si="14"/>
        <v>1.8613138686131383</v>
      </c>
      <c r="X12" s="26">
        <f t="shared" si="16"/>
        <v>179224.65792000006</v>
      </c>
      <c r="Y12" s="29">
        <v>2591.8200000000002</v>
      </c>
      <c r="Z12" s="29">
        <f t="shared" si="6"/>
        <v>57.329025599999994</v>
      </c>
      <c r="AA12" s="14">
        <v>37.419249999999998</v>
      </c>
      <c r="AB12" s="14">
        <v>34.878250000000001</v>
      </c>
      <c r="AC12" s="14">
        <v>39.627499999999998</v>
      </c>
      <c r="AD12" s="14">
        <v>39.536749999999998</v>
      </c>
      <c r="AE12" s="14">
        <v>40.262749999999997</v>
      </c>
      <c r="AF12" s="14">
        <v>47.40175</v>
      </c>
      <c r="AG12" s="14">
        <v>38.780500000000004</v>
      </c>
      <c r="AH12" s="29">
        <f t="shared" si="7"/>
        <v>51.186630000000001</v>
      </c>
      <c r="AI12" s="29">
        <v>80</v>
      </c>
      <c r="AJ12" s="29">
        <f t="shared" si="8"/>
        <v>38.568750000000001</v>
      </c>
      <c r="AK12" s="14">
        <f t="shared" si="9"/>
        <v>1.8613138686131387</v>
      </c>
      <c r="AL12" s="14">
        <f t="shared" si="10"/>
        <v>1.1465827338129497</v>
      </c>
      <c r="AM12" s="14">
        <v>1978</v>
      </c>
      <c r="AN12" s="14">
        <f t="shared" si="15"/>
        <v>28.595325000000003</v>
      </c>
      <c r="AO12" s="14">
        <f t="shared" si="11"/>
        <v>53.224874999999997</v>
      </c>
      <c r="AP12" s="14">
        <f t="shared" si="12"/>
        <v>24.629549999999995</v>
      </c>
      <c r="AQ12" s="14">
        <f t="shared" si="13"/>
        <v>0.24629549999999995</v>
      </c>
      <c r="AR12" s="14">
        <v>38.568750000000001</v>
      </c>
      <c r="AS12" s="14">
        <v>20.721250000000001</v>
      </c>
    </row>
    <row r="13" spans="2:45" x14ac:dyDescent="0.2">
      <c r="B13" s="14">
        <v>1971</v>
      </c>
      <c r="C13" s="14">
        <v>10</v>
      </c>
      <c r="D13" s="14">
        <v>35.549999999999997</v>
      </c>
      <c r="F13" s="25" t="s">
        <v>125</v>
      </c>
      <c r="G13" s="14">
        <v>1979</v>
      </c>
      <c r="H13" s="14">
        <v>42.177500000000002</v>
      </c>
      <c r="I13" s="14">
        <v>1979</v>
      </c>
      <c r="J13" s="121">
        <f t="shared" si="0"/>
        <v>39.713333333333331</v>
      </c>
      <c r="K13" s="14">
        <v>37.674999999999997</v>
      </c>
      <c r="L13" s="29">
        <f t="shared" si="1"/>
        <v>2531.7600000000002</v>
      </c>
      <c r="M13" s="32">
        <v>44.68</v>
      </c>
      <c r="N13" s="14">
        <v>35.807499999999997</v>
      </c>
      <c r="O13" s="14">
        <f t="shared" si="2"/>
        <v>2406.2640000000001</v>
      </c>
      <c r="P13" s="14">
        <v>38.357500000000002</v>
      </c>
      <c r="Q13" s="14">
        <f t="shared" si="3"/>
        <v>2577.6240000000007</v>
      </c>
      <c r="R13" s="14">
        <v>42.177500000000002</v>
      </c>
      <c r="S13" s="14">
        <v>39.582500000000003</v>
      </c>
      <c r="T13" s="14">
        <f t="shared" si="4"/>
        <v>2659.9440000000004</v>
      </c>
      <c r="V13" s="29">
        <f t="shared" si="5"/>
        <v>2659.9440000000004</v>
      </c>
      <c r="W13" s="29">
        <f t="shared" si="14"/>
        <v>1.050630391506304</v>
      </c>
      <c r="X13" s="26">
        <f t="shared" si="16"/>
        <v>173216.33280000006</v>
      </c>
      <c r="Y13" s="29">
        <v>2659.9440000000004</v>
      </c>
      <c r="Z13" s="29">
        <f t="shared" si="6"/>
        <v>6.1271952000000098</v>
      </c>
      <c r="AA13" s="14">
        <v>35.67</v>
      </c>
      <c r="AB13" s="14">
        <v>46.045000000000002</v>
      </c>
      <c r="AC13" s="14">
        <v>32.762500000000003</v>
      </c>
      <c r="AD13" s="14">
        <v>38.585000000000001</v>
      </c>
      <c r="AE13" s="14">
        <v>31.987500000000001</v>
      </c>
      <c r="AF13" s="14">
        <v>39.765000000000001</v>
      </c>
      <c r="AG13" s="14">
        <v>45.865000000000002</v>
      </c>
      <c r="AH13" s="29">
        <f t="shared" si="7"/>
        <v>5.4707100000000173</v>
      </c>
      <c r="AI13" s="29">
        <v>20</v>
      </c>
      <c r="AJ13" s="29">
        <f t="shared" si="8"/>
        <v>39.582500000000003</v>
      </c>
      <c r="AK13" s="14">
        <f t="shared" si="9"/>
        <v>1.050630391506304</v>
      </c>
      <c r="AL13" s="14">
        <f t="shared" si="10"/>
        <v>1.1054248411645606</v>
      </c>
      <c r="AM13" s="14">
        <v>1979</v>
      </c>
      <c r="AN13" s="14">
        <f t="shared" si="15"/>
        <v>51.991500000000002</v>
      </c>
      <c r="AO13" s="14">
        <f t="shared" si="11"/>
        <v>54.623850000000004</v>
      </c>
      <c r="AP13" s="14">
        <f t="shared" si="12"/>
        <v>2.6323500000000024</v>
      </c>
      <c r="AQ13" s="14">
        <f t="shared" si="13"/>
        <v>2.6323500000000024E-2</v>
      </c>
      <c r="AR13" s="14">
        <v>39.582500000000003</v>
      </c>
      <c r="AS13" s="14">
        <v>37.674999999999997</v>
      </c>
    </row>
    <row r="14" spans="2:45" x14ac:dyDescent="0.2">
      <c r="B14" s="14">
        <v>1971</v>
      </c>
      <c r="C14" s="14">
        <v>11</v>
      </c>
      <c r="D14" s="14">
        <v>35.950000000000003</v>
      </c>
      <c r="F14" s="25" t="s">
        <v>125</v>
      </c>
      <c r="G14" s="14">
        <v>1980</v>
      </c>
      <c r="H14" s="14">
        <v>18.997499999999999</v>
      </c>
      <c r="I14" s="14">
        <v>1980</v>
      </c>
      <c r="J14" s="121">
        <f t="shared" si="0"/>
        <v>42.496250000000003</v>
      </c>
      <c r="K14" s="14">
        <v>20.842500000000001</v>
      </c>
      <c r="L14" s="29">
        <f t="shared" si="1"/>
        <v>1400.6160000000004</v>
      </c>
      <c r="M14" s="14">
        <v>28.405000000000001</v>
      </c>
      <c r="N14" s="14">
        <v>37.417499999999997</v>
      </c>
      <c r="O14" s="14">
        <f t="shared" si="2"/>
        <v>2514.4560000000001</v>
      </c>
      <c r="P14" s="14">
        <v>52.302500000000002</v>
      </c>
      <c r="Q14" s="14">
        <f t="shared" si="3"/>
        <v>3514.7280000000005</v>
      </c>
      <c r="R14" s="32">
        <v>60.712499999999999</v>
      </c>
      <c r="S14" s="14">
        <v>55.297499999999999</v>
      </c>
      <c r="T14" s="14">
        <f t="shared" si="4"/>
        <v>3715.9920000000002</v>
      </c>
      <c r="V14" s="29">
        <f t="shared" si="5"/>
        <v>3715.9920000000002</v>
      </c>
      <c r="W14" s="29">
        <f t="shared" si="14"/>
        <v>2.6531126304426045</v>
      </c>
      <c r="X14" s="26">
        <f t="shared" si="16"/>
        <v>236189.72160000005</v>
      </c>
      <c r="Y14" s="29">
        <v>3715.9920000000002</v>
      </c>
      <c r="Z14" s="29">
        <f t="shared" si="6"/>
        <v>110.67497279999999</v>
      </c>
      <c r="AA14" s="14">
        <v>42.505000000000003</v>
      </c>
      <c r="AB14" s="14">
        <v>47.914999999999999</v>
      </c>
      <c r="AC14" s="14">
        <v>51.092500000000001</v>
      </c>
      <c r="AD14" s="14">
        <v>52.994999999999997</v>
      </c>
      <c r="AE14" s="14">
        <v>51.667499999999997</v>
      </c>
      <c r="AF14" s="14">
        <v>56.292499999999997</v>
      </c>
      <c r="AG14" s="14">
        <v>52.06</v>
      </c>
      <c r="AH14" s="29">
        <f t="shared" si="7"/>
        <v>98.816939999999988</v>
      </c>
      <c r="AI14" s="29">
        <v>80</v>
      </c>
      <c r="AJ14" s="29">
        <f t="shared" si="8"/>
        <v>55.297499999999999</v>
      </c>
      <c r="AK14" s="14">
        <f t="shared" si="9"/>
        <v>2.6531126304426049</v>
      </c>
      <c r="AL14" s="14">
        <f t="shared" si="10"/>
        <v>1.4778512728001605</v>
      </c>
      <c r="AM14" s="14">
        <v>1980</v>
      </c>
      <c r="AN14" s="14">
        <f t="shared" si="15"/>
        <v>28.762650000000004</v>
      </c>
      <c r="AO14" s="14">
        <f t="shared" si="11"/>
        <v>76.310549999999992</v>
      </c>
      <c r="AP14" s="14">
        <f t="shared" si="12"/>
        <v>47.547899999999984</v>
      </c>
      <c r="AQ14" s="14">
        <f t="shared" si="13"/>
        <v>0.47547899999999982</v>
      </c>
      <c r="AR14" s="14">
        <v>55.297499999999999</v>
      </c>
      <c r="AS14" s="14">
        <v>20.842500000000001</v>
      </c>
    </row>
    <row r="15" spans="2:45" x14ac:dyDescent="0.2">
      <c r="B15" s="14">
        <v>1971</v>
      </c>
      <c r="C15" s="14">
        <v>12</v>
      </c>
      <c r="D15" s="14">
        <v>38.9</v>
      </c>
      <c r="F15" s="25" t="s">
        <v>125</v>
      </c>
      <c r="G15" s="14">
        <v>1981</v>
      </c>
      <c r="H15" s="14">
        <v>21.66</v>
      </c>
      <c r="I15" s="14">
        <v>1981</v>
      </c>
      <c r="J15" s="121">
        <f t="shared" si="0"/>
        <v>32.458750000000002</v>
      </c>
      <c r="K15" s="14">
        <v>19.5425</v>
      </c>
      <c r="L15" s="29">
        <f t="shared" si="1"/>
        <v>1313.2560000000001</v>
      </c>
      <c r="M15" s="14">
        <v>31.704999999999998</v>
      </c>
      <c r="N15" s="14">
        <v>32.277500000000003</v>
      </c>
      <c r="O15" s="14">
        <f t="shared" si="2"/>
        <v>2169.0480000000002</v>
      </c>
      <c r="P15" s="14">
        <v>34.905000000000001</v>
      </c>
      <c r="Q15" s="14">
        <f t="shared" si="3"/>
        <v>2345.6160000000004</v>
      </c>
      <c r="R15" s="32">
        <v>37.54</v>
      </c>
      <c r="S15" s="14">
        <v>38.782499999999999</v>
      </c>
      <c r="T15" s="14">
        <f t="shared" si="4"/>
        <v>2606.1840000000002</v>
      </c>
      <c r="V15" s="29">
        <f t="shared" si="5"/>
        <v>2606.1840000000002</v>
      </c>
      <c r="W15" s="29">
        <f t="shared" si="14"/>
        <v>1.9845209159524115</v>
      </c>
      <c r="X15" s="26">
        <f t="shared" si="16"/>
        <v>157625.39520000003</v>
      </c>
      <c r="Y15" s="29">
        <v>2606.1840000000002</v>
      </c>
      <c r="Z15" s="29">
        <f t="shared" si="6"/>
        <v>61.801958400000011</v>
      </c>
      <c r="AA15" s="14">
        <v>34.817500000000003</v>
      </c>
      <c r="AB15" s="14">
        <v>36.784999999999997</v>
      </c>
      <c r="AC15" s="14">
        <v>33.637500000000003</v>
      </c>
      <c r="AD15" s="14">
        <v>40.777500000000003</v>
      </c>
      <c r="AE15" s="14">
        <v>36.422499999999999</v>
      </c>
      <c r="AF15" s="14">
        <v>36.872500000000002</v>
      </c>
      <c r="AG15" s="14">
        <v>44.3125</v>
      </c>
      <c r="AH15" s="29">
        <f t="shared" si="7"/>
        <v>55.180319999999995</v>
      </c>
      <c r="AI15" s="29">
        <v>80</v>
      </c>
      <c r="AJ15" s="29">
        <f t="shared" si="8"/>
        <v>38.782499999999999</v>
      </c>
      <c r="AK15" s="14">
        <f t="shared" si="9"/>
        <v>1.9845209159524113</v>
      </c>
      <c r="AL15" s="14">
        <f t="shared" si="10"/>
        <v>1.2015335760204475</v>
      </c>
      <c r="AM15" s="14">
        <v>1981</v>
      </c>
      <c r="AN15" s="14">
        <f t="shared" si="15"/>
        <v>26.96865</v>
      </c>
      <c r="AO15" s="14">
        <f t="shared" si="11"/>
        <v>53.519849999999998</v>
      </c>
      <c r="AP15" s="14">
        <f t="shared" si="12"/>
        <v>26.551199999999998</v>
      </c>
      <c r="AQ15" s="14">
        <f t="shared" si="13"/>
        <v>0.26551199999999997</v>
      </c>
      <c r="AR15" s="14">
        <v>38.782499999999999</v>
      </c>
      <c r="AS15" s="14">
        <v>19.5425</v>
      </c>
    </row>
    <row r="16" spans="2:45" x14ac:dyDescent="0.2">
      <c r="B16" s="14">
        <v>1971</v>
      </c>
      <c r="C16" s="14">
        <v>13</v>
      </c>
      <c r="D16" s="14">
        <v>38.225000000000001</v>
      </c>
      <c r="F16" s="25" t="s">
        <v>125</v>
      </c>
      <c r="G16" s="14">
        <v>1982</v>
      </c>
      <c r="H16" s="14">
        <v>19.7225</v>
      </c>
      <c r="I16" s="14">
        <v>1982</v>
      </c>
      <c r="J16" s="121">
        <f t="shared" si="0"/>
        <v>31.107083333333335</v>
      </c>
      <c r="K16" s="14">
        <v>27.497499999999999</v>
      </c>
      <c r="L16" s="29">
        <f t="shared" si="1"/>
        <v>1847.8320000000001</v>
      </c>
      <c r="M16" s="32">
        <v>36.057499999999997</v>
      </c>
      <c r="N16" s="14">
        <v>32.82</v>
      </c>
      <c r="O16" s="14">
        <f t="shared" si="2"/>
        <v>2205.5040000000004</v>
      </c>
      <c r="P16" s="14">
        <v>32.729999999999997</v>
      </c>
      <c r="Q16" s="14">
        <f t="shared" si="3"/>
        <v>2199.4560000000001</v>
      </c>
      <c r="R16" s="14">
        <v>29.737500000000001</v>
      </c>
      <c r="S16" s="14">
        <v>27.8</v>
      </c>
      <c r="T16" s="14">
        <f t="shared" si="4"/>
        <v>1868.16</v>
      </c>
      <c r="V16" s="29">
        <f t="shared" si="5"/>
        <v>1868.16</v>
      </c>
      <c r="W16" s="29">
        <f t="shared" si="14"/>
        <v>1.0110010000909173</v>
      </c>
      <c r="X16" s="26">
        <f t="shared" si="16"/>
        <v>148209.86880000003</v>
      </c>
      <c r="Y16" s="29">
        <v>1868.16</v>
      </c>
      <c r="Z16" s="29">
        <f t="shared" si="6"/>
        <v>0.97167839999999883</v>
      </c>
      <c r="AA16" s="14">
        <v>16.88</v>
      </c>
      <c r="AB16" s="14">
        <v>26.164999999999999</v>
      </c>
      <c r="AC16" s="14">
        <v>33.82</v>
      </c>
      <c r="AD16" s="14">
        <v>34.392499999999998</v>
      </c>
      <c r="AE16" s="14">
        <v>28.282499999999999</v>
      </c>
      <c r="AF16" s="14">
        <v>33.122500000000002</v>
      </c>
      <c r="AG16" s="14">
        <v>30.4925</v>
      </c>
      <c r="AH16" s="29">
        <f t="shared" si="7"/>
        <v>0.86757000000000573</v>
      </c>
      <c r="AI16" s="29">
        <v>20</v>
      </c>
      <c r="AJ16" s="29">
        <f t="shared" si="8"/>
        <v>27.8</v>
      </c>
      <c r="AK16" s="14">
        <f t="shared" si="9"/>
        <v>1.0110010000909175</v>
      </c>
      <c r="AL16" s="14">
        <f t="shared" si="10"/>
        <v>0.84704448507007923</v>
      </c>
      <c r="AM16" s="14">
        <v>1982</v>
      </c>
      <c r="AN16" s="14">
        <f t="shared" si="15"/>
        <v>37.946549999999995</v>
      </c>
      <c r="AO16" s="14">
        <f t="shared" si="11"/>
        <v>38.363999999999997</v>
      </c>
      <c r="AP16" s="14">
        <f t="shared" si="12"/>
        <v>0.41745000000000232</v>
      </c>
      <c r="AQ16" s="14">
        <f t="shared" si="13"/>
        <v>4.1745000000000228E-3</v>
      </c>
      <c r="AR16" s="14">
        <v>27.8</v>
      </c>
      <c r="AS16" s="14">
        <v>27.497499999999999</v>
      </c>
    </row>
    <row r="17" spans="2:45" x14ac:dyDescent="0.2">
      <c r="B17" s="14">
        <v>1971</v>
      </c>
      <c r="C17" s="14">
        <v>14</v>
      </c>
      <c r="D17" s="14">
        <v>34.299999999999997</v>
      </c>
      <c r="F17" s="25" t="s">
        <v>125</v>
      </c>
      <c r="G17" s="14">
        <v>1983</v>
      </c>
      <c r="H17" s="14">
        <v>38.325000000000003</v>
      </c>
      <c r="I17" s="14">
        <v>1983</v>
      </c>
      <c r="J17" s="121">
        <f t="shared" si="0"/>
        <v>45.711666666666673</v>
      </c>
      <c r="K17" s="14">
        <v>38.537500000000001</v>
      </c>
      <c r="L17" s="29">
        <f t="shared" si="1"/>
        <v>2589.7200000000003</v>
      </c>
      <c r="M17" s="14">
        <v>48.097499999999997</v>
      </c>
      <c r="N17" s="32">
        <v>51.545000000000002</v>
      </c>
      <c r="O17" s="14">
        <f t="shared" si="2"/>
        <v>3463.8240000000005</v>
      </c>
      <c r="P17" s="14">
        <v>51.0625</v>
      </c>
      <c r="Q17" s="14">
        <f t="shared" si="3"/>
        <v>3431.4000000000005</v>
      </c>
      <c r="R17" s="14">
        <v>47.61</v>
      </c>
      <c r="S17" s="14">
        <v>37.417499999999997</v>
      </c>
      <c r="T17" s="14">
        <f t="shared" si="4"/>
        <v>2514.4560000000001</v>
      </c>
      <c r="V17" s="29">
        <f t="shared" si="5"/>
        <v>2514.4560000000001</v>
      </c>
      <c r="W17" s="29"/>
      <c r="X17" s="26"/>
      <c r="Y17" s="29">
        <v>2514.4560000000001</v>
      </c>
      <c r="Z17" s="29">
        <f t="shared" si="6"/>
        <v>-3.5976192000000062</v>
      </c>
      <c r="AA17" s="14">
        <v>44.377499999999998</v>
      </c>
      <c r="AB17" s="14">
        <v>46.3125</v>
      </c>
      <c r="AC17" s="14">
        <v>50.73</v>
      </c>
      <c r="AD17" s="14">
        <v>48.612499999999997</v>
      </c>
      <c r="AE17" s="14">
        <v>49.792499999999997</v>
      </c>
      <c r="AF17" s="14">
        <v>33.215000000000003</v>
      </c>
      <c r="AG17" s="14">
        <v>46.917499999999997</v>
      </c>
      <c r="AH17" s="29">
        <f t="shared" si="7"/>
        <v>0</v>
      </c>
      <c r="AI17" s="29">
        <v>40</v>
      </c>
      <c r="AJ17" s="29">
        <f t="shared" si="8"/>
        <v>37.417499999999997</v>
      </c>
      <c r="AK17" s="14">
        <f t="shared" si="9"/>
        <v>0.97093739863769046</v>
      </c>
      <c r="AL17" s="14">
        <f t="shared" si="10"/>
        <v>0.72591909981569491</v>
      </c>
      <c r="AM17" s="14">
        <v>1983</v>
      </c>
      <c r="AN17" s="14">
        <f t="shared" si="15"/>
        <v>53.181750000000001</v>
      </c>
      <c r="AO17" s="14">
        <f t="shared" si="11"/>
        <v>51.636149999999994</v>
      </c>
      <c r="AP17" s="14">
        <f t="shared" si="12"/>
        <v>-1.5456000000000074</v>
      </c>
      <c r="AQ17" s="14">
        <f t="shared" si="13"/>
        <v>-1.5456000000000074E-2</v>
      </c>
      <c r="AR17" s="14">
        <v>37.417499999999997</v>
      </c>
      <c r="AS17" s="14">
        <v>38.537500000000001</v>
      </c>
    </row>
    <row r="18" spans="2:45" x14ac:dyDescent="0.2">
      <c r="B18" s="14">
        <v>1972</v>
      </c>
      <c r="C18" s="14">
        <v>1</v>
      </c>
      <c r="D18" s="14">
        <v>27.98</v>
      </c>
      <c r="F18" s="25" t="s">
        <v>125</v>
      </c>
      <c r="G18" s="14">
        <v>1984</v>
      </c>
      <c r="H18" s="14">
        <v>32.945</v>
      </c>
      <c r="I18" s="14">
        <v>1984</v>
      </c>
      <c r="J18" s="121">
        <f t="shared" si="0"/>
        <v>41.138749999999995</v>
      </c>
      <c r="K18" s="14">
        <v>33.365000000000002</v>
      </c>
      <c r="L18" s="29">
        <f t="shared" si="1"/>
        <v>2242.1280000000002</v>
      </c>
      <c r="M18" s="32">
        <v>43.712499999999999</v>
      </c>
      <c r="N18" s="14">
        <v>42.56</v>
      </c>
      <c r="O18" s="14">
        <f t="shared" si="2"/>
        <v>2860.0320000000006</v>
      </c>
      <c r="P18" s="14">
        <v>44.6175</v>
      </c>
      <c r="Q18" s="14">
        <f t="shared" si="3"/>
        <v>2998.2960000000003</v>
      </c>
      <c r="R18" s="14">
        <v>42.227499999999999</v>
      </c>
      <c r="S18" s="14">
        <v>40.35</v>
      </c>
      <c r="T18" s="14">
        <f t="shared" si="4"/>
        <v>2711.5200000000004</v>
      </c>
      <c r="V18" s="29">
        <f t="shared" si="5"/>
        <v>2711.5200000000004</v>
      </c>
      <c r="W18" s="29">
        <f t="shared" ref="W18:W34" si="17">V18/L18</f>
        <v>1.2093511164393826</v>
      </c>
      <c r="X18" s="26">
        <f t="shared" si="16"/>
        <v>201485.49120000002</v>
      </c>
      <c r="Y18" s="29">
        <v>2711.5200000000004</v>
      </c>
      <c r="Z18" s="29">
        <f t="shared" si="6"/>
        <v>22.436937600000014</v>
      </c>
      <c r="AA18" s="14">
        <v>36.722499999999997</v>
      </c>
      <c r="AB18" s="14">
        <v>41.26</v>
      </c>
      <c r="AC18" s="14">
        <v>42.652500000000003</v>
      </c>
      <c r="AD18" s="14">
        <v>50.667499999999997</v>
      </c>
      <c r="AE18" s="14">
        <v>43.41</v>
      </c>
      <c r="AF18" s="14">
        <v>38.172499999999999</v>
      </c>
      <c r="AG18" s="14">
        <v>41.984999999999999</v>
      </c>
      <c r="AH18" s="29">
        <f t="shared" si="7"/>
        <v>20.032979999999998</v>
      </c>
      <c r="AI18" s="29">
        <v>20</v>
      </c>
      <c r="AJ18" s="29">
        <f t="shared" si="8"/>
        <v>40.35</v>
      </c>
      <c r="AK18" s="14">
        <f t="shared" si="9"/>
        <v>1.2093511164393826</v>
      </c>
      <c r="AL18" s="14">
        <f t="shared" si="10"/>
        <v>0.94807330827067671</v>
      </c>
      <c r="AM18" s="14">
        <v>1984</v>
      </c>
      <c r="AN18" s="14">
        <f t="shared" si="15"/>
        <v>46.043700000000001</v>
      </c>
      <c r="AO18" s="14">
        <f t="shared" si="11"/>
        <v>55.683</v>
      </c>
      <c r="AP18" s="14">
        <f t="shared" si="12"/>
        <v>9.6392999999999986</v>
      </c>
      <c r="AQ18" s="14">
        <f t="shared" si="13"/>
        <v>9.6392999999999993E-2</v>
      </c>
      <c r="AR18" s="14">
        <v>40.35</v>
      </c>
      <c r="AS18" s="14">
        <v>33.365000000000002</v>
      </c>
    </row>
    <row r="19" spans="2:45" x14ac:dyDescent="0.2">
      <c r="B19" s="14">
        <v>1972</v>
      </c>
      <c r="C19" s="14">
        <v>2</v>
      </c>
      <c r="D19" s="14">
        <v>27.95</v>
      </c>
      <c r="F19" s="25" t="s">
        <v>125</v>
      </c>
      <c r="G19" s="14">
        <v>1985</v>
      </c>
      <c r="H19" s="14">
        <v>22.807500000000001</v>
      </c>
      <c r="I19" s="14">
        <v>1985</v>
      </c>
      <c r="J19" s="121">
        <f t="shared" si="0"/>
        <v>30.5825</v>
      </c>
      <c r="K19" s="14">
        <v>20.4175</v>
      </c>
      <c r="L19" s="29">
        <f t="shared" si="1"/>
        <v>1372.056</v>
      </c>
      <c r="M19" s="14">
        <v>30.4925</v>
      </c>
      <c r="N19" s="32">
        <v>34.305</v>
      </c>
      <c r="O19" s="14">
        <f t="shared" si="2"/>
        <v>2305.2960000000003</v>
      </c>
      <c r="P19" s="14">
        <v>34.664999999999999</v>
      </c>
      <c r="Q19" s="14">
        <f t="shared" si="3"/>
        <v>2329.4880000000003</v>
      </c>
      <c r="R19" s="14">
        <v>33.395000000000003</v>
      </c>
      <c r="S19" s="14">
        <v>30.22</v>
      </c>
      <c r="T19" s="14">
        <f t="shared" si="4"/>
        <v>2030.7839999999999</v>
      </c>
      <c r="V19" s="29">
        <f t="shared" si="5"/>
        <v>2030.7839999999999</v>
      </c>
      <c r="W19" s="29">
        <f t="shared" si="17"/>
        <v>1.4801028529447777</v>
      </c>
      <c r="X19" s="26">
        <f t="shared" si="16"/>
        <v>156541.59360000005</v>
      </c>
      <c r="Y19" s="29">
        <v>2030.7839999999999</v>
      </c>
      <c r="Z19" s="29">
        <f t="shared" si="6"/>
        <v>31.487198399999993</v>
      </c>
      <c r="AA19" s="14">
        <v>30.672499999999999</v>
      </c>
      <c r="AB19" s="14">
        <v>35.027500000000003</v>
      </c>
      <c r="AC19" s="14">
        <v>35.270000000000003</v>
      </c>
      <c r="AD19" s="14">
        <v>34.817500000000003</v>
      </c>
      <c r="AE19" s="14">
        <v>35.695</v>
      </c>
      <c r="AF19" s="14">
        <v>27.86</v>
      </c>
      <c r="AG19" s="14">
        <v>35.057499999999997</v>
      </c>
      <c r="AH19" s="29">
        <f t="shared" si="7"/>
        <v>28.113569999999996</v>
      </c>
      <c r="AI19" s="29">
        <v>40</v>
      </c>
      <c r="AJ19" s="29">
        <f t="shared" si="8"/>
        <v>30.22</v>
      </c>
      <c r="AK19" s="14">
        <f t="shared" si="9"/>
        <v>1.4801028529447777</v>
      </c>
      <c r="AL19" s="14">
        <f t="shared" si="10"/>
        <v>0.88092114852062375</v>
      </c>
      <c r="AM19" s="14">
        <v>1985</v>
      </c>
      <c r="AN19" s="14">
        <f t="shared" si="15"/>
        <v>28.17615</v>
      </c>
      <c r="AO19" s="14">
        <f t="shared" si="11"/>
        <v>41.703599999999994</v>
      </c>
      <c r="AP19" s="14">
        <f t="shared" si="12"/>
        <v>13.527449999999995</v>
      </c>
      <c r="AQ19" s="14">
        <f t="shared" si="13"/>
        <v>0.13527449999999994</v>
      </c>
      <c r="AR19" s="14">
        <v>30.22</v>
      </c>
      <c r="AS19" s="14">
        <v>20.4175</v>
      </c>
    </row>
    <row r="20" spans="2:45" x14ac:dyDescent="0.2">
      <c r="B20" s="14">
        <v>1972</v>
      </c>
      <c r="C20" s="14">
        <v>3</v>
      </c>
      <c r="D20" s="14">
        <v>27.557500000000001</v>
      </c>
      <c r="F20" s="25" t="s">
        <v>125</v>
      </c>
      <c r="G20" s="14">
        <v>1986</v>
      </c>
      <c r="H20" s="14">
        <v>37.75</v>
      </c>
      <c r="I20" s="14">
        <v>1986</v>
      </c>
      <c r="J20" s="121">
        <f t="shared" si="0"/>
        <v>43.625416666666666</v>
      </c>
      <c r="K20" s="14">
        <v>40.3825</v>
      </c>
      <c r="L20" s="29">
        <f t="shared" si="1"/>
        <v>2713.7040000000002</v>
      </c>
      <c r="M20" s="32">
        <v>42.44</v>
      </c>
      <c r="N20" s="14">
        <v>43.077500000000001</v>
      </c>
      <c r="O20" s="14">
        <f t="shared" si="2"/>
        <v>2894.8080000000004</v>
      </c>
      <c r="P20" s="14">
        <v>44.467500000000001</v>
      </c>
      <c r="Q20" s="14">
        <f t="shared" si="3"/>
        <v>2988.2160000000003</v>
      </c>
      <c r="R20" s="14">
        <v>45.375</v>
      </c>
      <c r="S20" s="14">
        <v>46.01</v>
      </c>
      <c r="T20" s="14">
        <f t="shared" si="4"/>
        <v>3091.8720000000003</v>
      </c>
      <c r="V20" s="29">
        <f t="shared" si="5"/>
        <v>3091.8720000000003</v>
      </c>
      <c r="W20" s="29">
        <f t="shared" si="17"/>
        <v>1.1393549185909739</v>
      </c>
      <c r="X20" s="26">
        <f t="shared" si="16"/>
        <v>200808.11520000003</v>
      </c>
      <c r="Y20" s="29">
        <v>3091.8720000000003</v>
      </c>
      <c r="Z20" s="29">
        <f t="shared" si="6"/>
        <v>18.076430400000007</v>
      </c>
      <c r="AA20" s="14">
        <v>40.8675</v>
      </c>
      <c r="AB20" s="14">
        <v>43.65</v>
      </c>
      <c r="AC20" s="14">
        <v>44.192500000000003</v>
      </c>
      <c r="AD20" s="14">
        <v>46.402500000000003</v>
      </c>
      <c r="AE20" s="14">
        <v>43.317500000000003</v>
      </c>
      <c r="AF20" s="14">
        <v>43.32</v>
      </c>
      <c r="AG20" s="14">
        <v>45.372500000000002</v>
      </c>
      <c r="AH20" s="29">
        <f t="shared" si="7"/>
        <v>16.139669999999995</v>
      </c>
      <c r="AI20" s="29">
        <v>20</v>
      </c>
      <c r="AJ20" s="29">
        <f t="shared" si="8"/>
        <v>46.01</v>
      </c>
      <c r="AK20" s="14">
        <f t="shared" si="9"/>
        <v>1.1393549185909737</v>
      </c>
      <c r="AL20" s="14">
        <f t="shared" si="10"/>
        <v>1.0680749811386454</v>
      </c>
      <c r="AM20" s="14">
        <v>1986</v>
      </c>
      <c r="AN20" s="14">
        <f t="shared" si="15"/>
        <v>55.727849999999997</v>
      </c>
      <c r="AO20" s="14">
        <f t="shared" si="11"/>
        <v>63.4938</v>
      </c>
      <c r="AP20" s="14">
        <f t="shared" si="12"/>
        <v>7.7659500000000037</v>
      </c>
      <c r="AQ20" s="14">
        <f t="shared" si="13"/>
        <v>7.7659500000000034E-2</v>
      </c>
      <c r="AR20" s="14">
        <v>46.01</v>
      </c>
      <c r="AS20" s="14">
        <v>40.3825</v>
      </c>
    </row>
    <row r="21" spans="2:45" x14ac:dyDescent="0.2">
      <c r="B21" s="14">
        <v>1972</v>
      </c>
      <c r="C21" s="14">
        <v>4</v>
      </c>
      <c r="D21" s="14">
        <v>25.377500000000001</v>
      </c>
      <c r="F21" s="25" t="s">
        <v>125</v>
      </c>
      <c r="G21" s="14">
        <v>1987</v>
      </c>
      <c r="H21" s="14">
        <v>30.885000000000002</v>
      </c>
      <c r="I21" s="14">
        <v>1987</v>
      </c>
      <c r="J21" s="121">
        <f t="shared" si="0"/>
        <v>39.299583333333338</v>
      </c>
      <c r="K21" s="14">
        <v>30.4925</v>
      </c>
      <c r="L21" s="29">
        <f t="shared" si="1"/>
        <v>2049.096</v>
      </c>
      <c r="M21" s="14">
        <v>37.055</v>
      </c>
      <c r="N21" s="32">
        <v>41.112499999999997</v>
      </c>
      <c r="O21" s="14">
        <f t="shared" si="2"/>
        <v>2762.76</v>
      </c>
      <c r="P21" s="14">
        <v>42.652500000000003</v>
      </c>
      <c r="Q21" s="14">
        <f t="shared" si="3"/>
        <v>2866.2480000000005</v>
      </c>
      <c r="R21" s="14">
        <v>42.982500000000002</v>
      </c>
      <c r="S21" s="14">
        <v>41.502499999999998</v>
      </c>
      <c r="T21" s="14">
        <f t="shared" si="4"/>
        <v>2788.9679999999998</v>
      </c>
      <c r="V21" s="29">
        <f t="shared" si="5"/>
        <v>2788.9679999999998</v>
      </c>
      <c r="W21" s="29">
        <f t="shared" si="17"/>
        <v>1.3610723948511929</v>
      </c>
      <c r="X21" s="26">
        <f t="shared" si="16"/>
        <v>192611.86560000005</v>
      </c>
      <c r="Y21" s="29">
        <v>2788.9679999999998</v>
      </c>
      <c r="Z21" s="29">
        <f t="shared" si="6"/>
        <v>35.365881599999994</v>
      </c>
      <c r="AA21" s="14">
        <v>37.237499999999997</v>
      </c>
      <c r="AB21" s="14">
        <v>39.567500000000003</v>
      </c>
      <c r="AC21" s="14">
        <v>40.93</v>
      </c>
      <c r="AD21" s="14">
        <v>36.842500000000001</v>
      </c>
      <c r="AE21" s="14">
        <v>43.407499999999999</v>
      </c>
      <c r="AF21" s="14">
        <v>31.217500000000001</v>
      </c>
      <c r="AG21" s="14">
        <v>43.65</v>
      </c>
      <c r="AH21" s="29">
        <f t="shared" si="7"/>
        <v>31.576679999999996</v>
      </c>
      <c r="AI21" s="29">
        <v>40</v>
      </c>
      <c r="AJ21" s="29">
        <f t="shared" si="8"/>
        <v>41.502499999999998</v>
      </c>
      <c r="AK21" s="14">
        <f t="shared" si="9"/>
        <v>1.3610723948511929</v>
      </c>
      <c r="AL21" s="14">
        <f t="shared" si="10"/>
        <v>1.0094861660079051</v>
      </c>
      <c r="AM21" s="14">
        <v>1987</v>
      </c>
      <c r="AN21" s="14">
        <f t="shared" si="15"/>
        <v>42.079650000000001</v>
      </c>
      <c r="AO21" s="14">
        <f t="shared" si="11"/>
        <v>57.27344999999999</v>
      </c>
      <c r="AP21" s="14">
        <f t="shared" si="12"/>
        <v>15.193799999999989</v>
      </c>
      <c r="AQ21" s="14">
        <f t="shared" si="13"/>
        <v>0.15193799999999988</v>
      </c>
      <c r="AR21" s="14">
        <v>41.502499999999998</v>
      </c>
      <c r="AS21" s="14">
        <v>30.4925</v>
      </c>
    </row>
    <row r="22" spans="2:45" x14ac:dyDescent="0.2">
      <c r="B22" s="14">
        <v>1972</v>
      </c>
      <c r="C22" s="14">
        <v>5</v>
      </c>
      <c r="D22" s="14">
        <v>25.017499999999998</v>
      </c>
      <c r="F22" s="25" t="s">
        <v>125</v>
      </c>
      <c r="G22" s="14">
        <v>1988</v>
      </c>
      <c r="H22" s="14">
        <v>27.98</v>
      </c>
      <c r="I22" s="14">
        <v>1988</v>
      </c>
      <c r="J22" s="121">
        <f t="shared" si="0"/>
        <v>50.254166666666663</v>
      </c>
      <c r="K22" s="14">
        <v>27.072500000000002</v>
      </c>
      <c r="L22" s="29">
        <f t="shared" si="1"/>
        <v>1819.2720000000004</v>
      </c>
      <c r="M22" s="14">
        <v>40.957500000000003</v>
      </c>
      <c r="N22" s="14">
        <v>47.975000000000001</v>
      </c>
      <c r="O22" s="14">
        <f t="shared" si="2"/>
        <v>3223.9200000000005</v>
      </c>
      <c r="P22" s="14">
        <v>57.292499999999997</v>
      </c>
      <c r="Q22" s="14">
        <f t="shared" si="3"/>
        <v>3850.056</v>
      </c>
      <c r="R22" s="32">
        <v>65.067499999999995</v>
      </c>
      <c r="S22" s="14">
        <v>63.16</v>
      </c>
      <c r="T22" s="14">
        <f t="shared" si="4"/>
        <v>4244.3519999999999</v>
      </c>
      <c r="V22" s="29">
        <f t="shared" si="5"/>
        <v>4244.3519999999999</v>
      </c>
      <c r="W22" s="29">
        <f t="shared" si="17"/>
        <v>2.3329947363560803</v>
      </c>
      <c r="X22" s="26">
        <f t="shared" si="16"/>
        <v>258723.76320000004</v>
      </c>
      <c r="Y22" s="29">
        <v>4244.3519999999999</v>
      </c>
      <c r="Z22" s="29">
        <f t="shared" si="6"/>
        <v>115.91882399999999</v>
      </c>
      <c r="AA22" s="14">
        <v>62.92</v>
      </c>
      <c r="AB22" s="14">
        <v>60.41</v>
      </c>
      <c r="AC22" s="14">
        <v>59.35</v>
      </c>
      <c r="AD22" s="14">
        <v>61.012500000000003</v>
      </c>
      <c r="AE22" s="14">
        <v>62.947499999999998</v>
      </c>
      <c r="AF22" s="14">
        <v>68.002499999999998</v>
      </c>
      <c r="AG22" s="14">
        <v>64.007499999999993</v>
      </c>
      <c r="AH22" s="29">
        <f t="shared" si="7"/>
        <v>103.49894999999998</v>
      </c>
      <c r="AI22" s="29">
        <v>80</v>
      </c>
      <c r="AJ22" s="29">
        <f t="shared" si="8"/>
        <v>63.16</v>
      </c>
      <c r="AK22" s="14">
        <f t="shared" si="9"/>
        <v>2.3329947363560808</v>
      </c>
      <c r="AL22" s="14">
        <f t="shared" si="10"/>
        <v>1.3165190203230848</v>
      </c>
      <c r="AM22" s="14">
        <v>1988</v>
      </c>
      <c r="AN22" s="14">
        <f t="shared" si="15"/>
        <v>37.360050000000001</v>
      </c>
      <c r="AO22" s="14">
        <f t="shared" si="11"/>
        <v>87.160799999999995</v>
      </c>
      <c r="AP22" s="14">
        <f t="shared" si="12"/>
        <v>49.800749999999994</v>
      </c>
      <c r="AQ22" s="14">
        <f t="shared" si="13"/>
        <v>0.49800749999999994</v>
      </c>
      <c r="AR22" s="14">
        <v>63.16</v>
      </c>
      <c r="AS22" s="14">
        <v>27.072500000000002</v>
      </c>
    </row>
    <row r="23" spans="2:45" x14ac:dyDescent="0.2">
      <c r="B23" s="14">
        <v>1972</v>
      </c>
      <c r="C23" s="14">
        <v>6</v>
      </c>
      <c r="D23" s="14">
        <v>23.047499999999999</v>
      </c>
      <c r="F23" s="25" t="s">
        <v>125</v>
      </c>
      <c r="G23" s="14">
        <v>1989</v>
      </c>
      <c r="H23" s="14">
        <v>17.335000000000001</v>
      </c>
      <c r="I23" s="14">
        <v>1989</v>
      </c>
      <c r="J23" s="121">
        <f t="shared" si="0"/>
        <v>35.437083333333327</v>
      </c>
      <c r="K23" s="14">
        <v>18.09</v>
      </c>
      <c r="L23" s="29">
        <f t="shared" si="1"/>
        <v>1215.6480000000001</v>
      </c>
      <c r="M23" s="14">
        <v>34.727499999999999</v>
      </c>
      <c r="N23" s="14">
        <v>37.51</v>
      </c>
      <c r="O23" s="14">
        <f t="shared" si="2"/>
        <v>2520.672</v>
      </c>
      <c r="P23" s="14">
        <v>39.534999999999997</v>
      </c>
      <c r="Q23" s="14">
        <f t="shared" si="3"/>
        <v>2656.752</v>
      </c>
      <c r="R23" s="32">
        <v>42.4375</v>
      </c>
      <c r="S23" s="14">
        <v>40.322499999999998</v>
      </c>
      <c r="T23" s="14">
        <f t="shared" si="4"/>
        <v>2709.672</v>
      </c>
      <c r="V23" s="29">
        <f t="shared" si="5"/>
        <v>2709.672</v>
      </c>
      <c r="W23" s="29">
        <f t="shared" si="17"/>
        <v>2.2289939192924266</v>
      </c>
      <c r="X23" s="26">
        <f t="shared" si="16"/>
        <v>178533.73440000002</v>
      </c>
      <c r="Y23" s="29">
        <v>2709.672</v>
      </c>
      <c r="Z23" s="29">
        <f t="shared" si="6"/>
        <v>71.414347199999995</v>
      </c>
      <c r="AA23" s="14">
        <v>42.5</v>
      </c>
      <c r="AB23" s="14">
        <v>41.23</v>
      </c>
      <c r="AC23" s="14">
        <v>40.717500000000001</v>
      </c>
      <c r="AD23" s="14">
        <v>37.842500000000001</v>
      </c>
      <c r="AE23" s="14">
        <v>38.69</v>
      </c>
      <c r="AF23" s="14">
        <v>37.42</v>
      </c>
      <c r="AG23" s="14">
        <v>45.857500000000002</v>
      </c>
      <c r="AH23" s="29">
        <f t="shared" si="7"/>
        <v>63.762809999999995</v>
      </c>
      <c r="AI23" s="29">
        <v>80</v>
      </c>
      <c r="AJ23" s="29">
        <f t="shared" si="8"/>
        <v>40.322499999999998</v>
      </c>
      <c r="AK23" s="14">
        <f t="shared" si="9"/>
        <v>2.2289939192924266</v>
      </c>
      <c r="AL23" s="14">
        <f t="shared" si="10"/>
        <v>1.0749800053319114</v>
      </c>
      <c r="AM23" s="14">
        <v>1989</v>
      </c>
      <c r="AN23" s="14">
        <f t="shared" si="15"/>
        <v>24.964200000000002</v>
      </c>
      <c r="AO23" s="14">
        <f t="shared" si="11"/>
        <v>55.645049999999998</v>
      </c>
      <c r="AP23" s="14">
        <f t="shared" si="12"/>
        <v>30.680849999999996</v>
      </c>
      <c r="AQ23" s="14">
        <f t="shared" si="13"/>
        <v>0.30680849999999998</v>
      </c>
      <c r="AR23" s="14">
        <v>40.322499999999998</v>
      </c>
      <c r="AS23" s="14">
        <v>18.09</v>
      </c>
    </row>
    <row r="24" spans="2:45" x14ac:dyDescent="0.2">
      <c r="B24" s="14">
        <v>1972</v>
      </c>
      <c r="C24" s="14">
        <v>7</v>
      </c>
      <c r="D24" s="14">
        <v>21.84</v>
      </c>
      <c r="F24" s="25" t="s">
        <v>125</v>
      </c>
      <c r="G24" s="14">
        <v>1990</v>
      </c>
      <c r="H24" s="14">
        <v>27.377500000000001</v>
      </c>
      <c r="I24" s="14">
        <v>1990</v>
      </c>
      <c r="J24" s="121">
        <f t="shared" si="0"/>
        <v>43.024583333333339</v>
      </c>
      <c r="K24" s="14">
        <v>26.4375</v>
      </c>
      <c r="L24" s="29">
        <f t="shared" si="1"/>
        <v>1776.6000000000001</v>
      </c>
      <c r="M24" s="14">
        <v>41.832500000000003</v>
      </c>
      <c r="N24" s="32">
        <v>48.46</v>
      </c>
      <c r="O24" s="14">
        <f t="shared" si="2"/>
        <v>3256.5120000000002</v>
      </c>
      <c r="P24" s="14">
        <v>49.274999999999999</v>
      </c>
      <c r="Q24" s="14">
        <f t="shared" si="3"/>
        <v>3311.28</v>
      </c>
      <c r="R24" s="14">
        <v>48.28</v>
      </c>
      <c r="S24" s="14">
        <v>43.862499999999997</v>
      </c>
      <c r="T24" s="14">
        <f t="shared" si="4"/>
        <v>2947.5600000000004</v>
      </c>
      <c r="V24" s="29">
        <f t="shared" si="5"/>
        <v>2947.5600000000004</v>
      </c>
      <c r="W24" s="29">
        <f t="shared" si="17"/>
        <v>1.6591016548463358</v>
      </c>
      <c r="X24" s="26">
        <f t="shared" si="16"/>
        <v>222518.01600000003</v>
      </c>
      <c r="Y24" s="29">
        <v>2947.5600000000004</v>
      </c>
      <c r="Z24" s="29">
        <f t="shared" si="6"/>
        <v>55.971888000000014</v>
      </c>
      <c r="AA24" s="14">
        <v>50.91</v>
      </c>
      <c r="AB24" s="14">
        <v>50.85</v>
      </c>
      <c r="AC24" s="14">
        <v>53.875</v>
      </c>
      <c r="AD24" s="14">
        <v>48.672499999999999</v>
      </c>
      <c r="AE24" s="14">
        <v>52.18</v>
      </c>
      <c r="AF24" s="14">
        <v>33.487499999999997</v>
      </c>
      <c r="AG24" s="14">
        <v>53.327500000000001</v>
      </c>
      <c r="AH24" s="29">
        <f t="shared" si="7"/>
        <v>49.974899999999991</v>
      </c>
      <c r="AI24" s="29">
        <v>40</v>
      </c>
      <c r="AJ24" s="29">
        <f t="shared" si="8"/>
        <v>43.862499999999997</v>
      </c>
      <c r="AK24" s="14">
        <f t="shared" si="9"/>
        <v>1.6591016548463355</v>
      </c>
      <c r="AL24" s="14">
        <f t="shared" si="10"/>
        <v>0.90512794056954182</v>
      </c>
      <c r="AM24" s="14">
        <v>1990</v>
      </c>
      <c r="AN24" s="14">
        <f t="shared" si="15"/>
        <v>36.483750000000001</v>
      </c>
      <c r="AO24" s="14">
        <f t="shared" si="11"/>
        <v>60.530250000000002</v>
      </c>
      <c r="AP24" s="14">
        <f t="shared" si="12"/>
        <v>24.046500000000002</v>
      </c>
      <c r="AQ24" s="14">
        <f t="shared" si="13"/>
        <v>0.24046500000000001</v>
      </c>
      <c r="AR24" s="14">
        <v>43.862499999999997</v>
      </c>
      <c r="AS24" s="14">
        <v>26.4375</v>
      </c>
    </row>
    <row r="25" spans="2:45" x14ac:dyDescent="0.2">
      <c r="B25" s="14">
        <v>1972</v>
      </c>
      <c r="C25" s="14">
        <v>8</v>
      </c>
      <c r="D25" s="14">
        <v>27.4025</v>
      </c>
      <c r="F25" s="25" t="s">
        <v>125</v>
      </c>
      <c r="G25" s="14">
        <v>1991</v>
      </c>
      <c r="H25" s="14">
        <v>23.412500000000001</v>
      </c>
      <c r="I25" s="14">
        <v>1991</v>
      </c>
      <c r="J25" s="121">
        <f t="shared" si="0"/>
        <v>27.380416666666672</v>
      </c>
      <c r="K25" s="14">
        <v>22.655000000000001</v>
      </c>
      <c r="L25" s="29">
        <f t="shared" si="1"/>
        <v>1522.4160000000004</v>
      </c>
      <c r="M25" s="32">
        <v>27.195</v>
      </c>
      <c r="N25" s="14">
        <v>28.1325</v>
      </c>
      <c r="O25" s="14">
        <f t="shared" si="2"/>
        <v>1890.5040000000001</v>
      </c>
      <c r="P25" s="14">
        <v>28.98</v>
      </c>
      <c r="Q25" s="14">
        <f t="shared" si="3"/>
        <v>1947.4560000000001</v>
      </c>
      <c r="R25" s="14">
        <v>27.83</v>
      </c>
      <c r="S25" s="14">
        <v>29.49</v>
      </c>
      <c r="T25" s="14">
        <f t="shared" si="4"/>
        <v>1981.7280000000001</v>
      </c>
      <c r="V25" s="29">
        <f t="shared" si="5"/>
        <v>1981.7280000000001</v>
      </c>
      <c r="W25" s="29">
        <f t="shared" si="17"/>
        <v>1.3016994041050538</v>
      </c>
      <c r="X25" s="26">
        <f t="shared" si="16"/>
        <v>130869.04320000003</v>
      </c>
      <c r="Y25" s="29">
        <v>1981.7280000000001</v>
      </c>
      <c r="Z25" s="29">
        <f t="shared" si="6"/>
        <v>21.955113599999986</v>
      </c>
      <c r="AA25" s="14">
        <v>29.767499999999998</v>
      </c>
      <c r="AB25" s="14">
        <v>29.1</v>
      </c>
      <c r="AC25" s="14">
        <v>29.28</v>
      </c>
      <c r="AD25" s="14">
        <v>30.34</v>
      </c>
      <c r="AE25" s="14">
        <v>29.765000000000001</v>
      </c>
      <c r="AF25" s="14">
        <v>26.4375</v>
      </c>
      <c r="AG25" s="14">
        <v>31.22</v>
      </c>
      <c r="AH25" s="29">
        <f t="shared" si="7"/>
        <v>19.602779999999992</v>
      </c>
      <c r="AI25" s="29">
        <v>20</v>
      </c>
      <c r="AJ25" s="29">
        <f t="shared" si="8"/>
        <v>29.49</v>
      </c>
      <c r="AK25" s="14">
        <f t="shared" si="9"/>
        <v>1.301699404105054</v>
      </c>
      <c r="AL25" s="14">
        <f t="shared" si="10"/>
        <v>1.0482537989869367</v>
      </c>
      <c r="AM25" s="14">
        <v>1991</v>
      </c>
      <c r="AN25" s="14">
        <f t="shared" si="15"/>
        <v>31.263900000000003</v>
      </c>
      <c r="AO25" s="14">
        <f t="shared" si="11"/>
        <v>40.696199999999997</v>
      </c>
      <c r="AP25" s="14">
        <f t="shared" si="12"/>
        <v>9.4322999999999944</v>
      </c>
      <c r="AQ25" s="14">
        <f t="shared" si="13"/>
        <v>9.4322999999999949E-2</v>
      </c>
      <c r="AR25" s="14">
        <v>29.49</v>
      </c>
      <c r="AS25" s="14">
        <v>22.655000000000001</v>
      </c>
    </row>
    <row r="26" spans="2:45" x14ac:dyDescent="0.2">
      <c r="B26" s="14">
        <v>1972</v>
      </c>
      <c r="C26" s="14">
        <v>9</v>
      </c>
      <c r="D26" s="14">
        <v>25.5</v>
      </c>
      <c r="F26" s="25" t="s">
        <v>125</v>
      </c>
      <c r="G26" s="14">
        <v>1992</v>
      </c>
      <c r="H26" s="14">
        <v>20.161625000000001</v>
      </c>
      <c r="I26" s="14">
        <v>1992</v>
      </c>
      <c r="J26" s="121">
        <f t="shared" si="0"/>
        <v>33.136354166666671</v>
      </c>
      <c r="K26" s="14">
        <v>17.889849999999999</v>
      </c>
      <c r="L26" s="29">
        <f t="shared" si="1"/>
        <v>1202.1979199999998</v>
      </c>
      <c r="M26" s="14">
        <v>27.730174999999999</v>
      </c>
      <c r="N26" s="14">
        <v>34.530374999999999</v>
      </c>
      <c r="O26" s="14">
        <f t="shared" si="2"/>
        <v>2320.4411999999998</v>
      </c>
      <c r="P26" s="14">
        <v>38.242049999999999</v>
      </c>
      <c r="Q26" s="14">
        <f t="shared" si="3"/>
        <v>2569.8657600000006</v>
      </c>
      <c r="R26" s="32">
        <v>41.678449999999998</v>
      </c>
      <c r="S26" s="14">
        <v>38.747225</v>
      </c>
      <c r="T26" s="14">
        <f t="shared" si="4"/>
        <v>2603.8135200000006</v>
      </c>
      <c r="V26" s="29">
        <f t="shared" si="5"/>
        <v>2603.8135200000006</v>
      </c>
      <c r="W26" s="29">
        <f t="shared" si="17"/>
        <v>2.1658775786269877</v>
      </c>
      <c r="X26" s="26">
        <f t="shared" si="16"/>
        <v>172694.97907200005</v>
      </c>
      <c r="Y26" s="29">
        <v>2603.8135200000006</v>
      </c>
      <c r="Z26" s="29">
        <f t="shared" si="6"/>
        <v>66.997225680000042</v>
      </c>
      <c r="AA26" s="14">
        <v>42.582925000000003</v>
      </c>
      <c r="AB26" s="14">
        <v>39.122324999999996</v>
      </c>
      <c r="AC26" s="14">
        <v>37.473700000000001</v>
      </c>
      <c r="AD26" s="14">
        <v>40.45635</v>
      </c>
      <c r="AE26" s="14">
        <v>41.073450000000001</v>
      </c>
      <c r="AF26" s="14">
        <v>37.576549999999997</v>
      </c>
      <c r="AG26" s="14">
        <v>41.251925</v>
      </c>
      <c r="AH26" s="29">
        <f t="shared" si="7"/>
        <v>59.818951500000011</v>
      </c>
      <c r="AI26" s="29">
        <v>80</v>
      </c>
      <c r="AJ26" s="29">
        <f t="shared" si="8"/>
        <v>38.747225</v>
      </c>
      <c r="AK26" s="14">
        <f t="shared" si="9"/>
        <v>2.1658775786269868</v>
      </c>
      <c r="AL26" s="14">
        <f t="shared" si="10"/>
        <v>1.1221200175208059</v>
      </c>
      <c r="AM26" s="14">
        <v>1992</v>
      </c>
      <c r="AN26" s="14">
        <f t="shared" si="15"/>
        <v>24.687992999999995</v>
      </c>
      <c r="AO26" s="14">
        <f t="shared" si="11"/>
        <v>53.471170500000007</v>
      </c>
      <c r="AP26" s="14">
        <f t="shared" si="12"/>
        <v>28.783177500000011</v>
      </c>
      <c r="AQ26" s="14">
        <f t="shared" si="13"/>
        <v>0.28783177500000012</v>
      </c>
      <c r="AR26" s="14">
        <v>38.747225</v>
      </c>
      <c r="AS26" s="14">
        <v>17.889849999999999</v>
      </c>
    </row>
    <row r="27" spans="2:45" x14ac:dyDescent="0.2">
      <c r="B27" s="14">
        <v>1972</v>
      </c>
      <c r="C27" s="14">
        <v>10</v>
      </c>
      <c r="D27" s="14">
        <v>25.65</v>
      </c>
      <c r="F27" s="25" t="s">
        <v>126</v>
      </c>
      <c r="G27" s="14">
        <v>1993</v>
      </c>
      <c r="H27" s="14">
        <v>19.3721</v>
      </c>
      <c r="I27" s="14">
        <v>1993</v>
      </c>
      <c r="J27" s="121">
        <f t="shared" si="0"/>
        <v>31.682337500000003</v>
      </c>
      <c r="K27" s="14">
        <v>17.15175</v>
      </c>
      <c r="L27" s="29">
        <f t="shared" si="1"/>
        <v>1152.5976000000001</v>
      </c>
      <c r="M27" s="14">
        <v>24.438974999999999</v>
      </c>
      <c r="N27" s="14">
        <v>31.611249999999998</v>
      </c>
      <c r="O27" s="14">
        <f t="shared" si="2"/>
        <v>2124.2760000000003</v>
      </c>
      <c r="P27" s="14">
        <v>37.047175000000003</v>
      </c>
      <c r="Q27" s="14">
        <f t="shared" si="3"/>
        <v>2489.5701600000002</v>
      </c>
      <c r="R27" s="32">
        <v>43.526724999999999</v>
      </c>
      <c r="S27" s="14">
        <v>36.318150000000003</v>
      </c>
      <c r="T27" s="14">
        <f t="shared" si="4"/>
        <v>2440.5796800000003</v>
      </c>
      <c r="V27" s="29">
        <f t="shared" si="5"/>
        <v>2440.5796800000003</v>
      </c>
      <c r="W27" s="29">
        <f t="shared" si="17"/>
        <v>2.1174603174603175</v>
      </c>
      <c r="X27" s="26">
        <f t="shared" si="16"/>
        <v>167299.11475200002</v>
      </c>
      <c r="Y27" s="29">
        <v>2440.5796800000003</v>
      </c>
      <c r="Z27" s="29">
        <f t="shared" si="6"/>
        <v>61.565543424000012</v>
      </c>
      <c r="AA27" s="14">
        <v>38.841000000000001</v>
      </c>
      <c r="AB27" s="14">
        <v>36.154800000000002</v>
      </c>
      <c r="AC27" s="14">
        <v>35.501399999999997</v>
      </c>
      <c r="AD27" s="14">
        <v>33.964700000000001</v>
      </c>
      <c r="AE27" s="14">
        <v>36.572249999999997</v>
      </c>
      <c r="AF27" s="14">
        <v>36.076149999999998</v>
      </c>
      <c r="AG27" s="14">
        <v>37.083475</v>
      </c>
      <c r="AH27" s="29">
        <f t="shared" si="7"/>
        <v>54.969235200000007</v>
      </c>
      <c r="AI27" s="29">
        <v>80</v>
      </c>
      <c r="AJ27" s="29">
        <f t="shared" si="8"/>
        <v>36.318150000000003</v>
      </c>
      <c r="AK27" s="14">
        <f t="shared" si="9"/>
        <v>2.1174603174603175</v>
      </c>
      <c r="AL27" s="14">
        <f t="shared" si="10"/>
        <v>1.1488995215311006</v>
      </c>
      <c r="AM27" s="14">
        <v>1993</v>
      </c>
      <c r="AN27" s="14">
        <f t="shared" si="15"/>
        <v>23.669415000000001</v>
      </c>
      <c r="AO27" s="14">
        <f t="shared" si="11"/>
        <v>50.119046999999995</v>
      </c>
      <c r="AP27" s="14">
        <f t="shared" si="12"/>
        <v>26.449631999999994</v>
      </c>
      <c r="AQ27" s="14">
        <f t="shared" si="13"/>
        <v>0.26449631999999995</v>
      </c>
      <c r="AR27" s="14">
        <v>36.318150000000003</v>
      </c>
      <c r="AS27" s="14">
        <v>17.15175</v>
      </c>
    </row>
    <row r="28" spans="2:45" x14ac:dyDescent="0.2">
      <c r="B28" s="14">
        <v>1972</v>
      </c>
      <c r="C28" s="14">
        <v>11</v>
      </c>
      <c r="D28" s="14">
        <v>27.072500000000002</v>
      </c>
      <c r="F28" s="25" t="s">
        <v>126</v>
      </c>
      <c r="G28" s="14">
        <v>1994</v>
      </c>
      <c r="H28" s="14">
        <v>10.862774999999999</v>
      </c>
      <c r="I28" s="14">
        <v>1994</v>
      </c>
      <c r="J28" s="121">
        <f t="shared" si="0"/>
        <v>27.556741666666667</v>
      </c>
      <c r="K28" s="14">
        <v>11.092675</v>
      </c>
      <c r="L28" s="29">
        <f t="shared" si="1"/>
        <v>745.42776000000015</v>
      </c>
      <c r="M28" s="14">
        <v>16.952100000000002</v>
      </c>
      <c r="N28" s="14">
        <v>22.569524999999999</v>
      </c>
      <c r="O28" s="14">
        <f t="shared" si="2"/>
        <v>1516.6720800000001</v>
      </c>
      <c r="P28" s="14">
        <v>33.002749999999999</v>
      </c>
      <c r="Q28" s="14">
        <f t="shared" si="3"/>
        <v>2217.7848000000004</v>
      </c>
      <c r="R28" s="14">
        <v>36.408900000000003</v>
      </c>
      <c r="S28" s="32">
        <v>45.314500000000002</v>
      </c>
      <c r="T28" s="14">
        <f t="shared" si="4"/>
        <v>3045.1344000000008</v>
      </c>
      <c r="U28" s="32"/>
      <c r="V28" s="29">
        <f t="shared" si="5"/>
        <v>3045.1344000000008</v>
      </c>
      <c r="W28" s="29">
        <f t="shared" si="17"/>
        <v>4.0850831742568863</v>
      </c>
      <c r="X28" s="26">
        <f t="shared" si="16"/>
        <v>149035.13856000002</v>
      </c>
      <c r="Y28" s="29">
        <v>3045.1344000000008</v>
      </c>
      <c r="Z28" s="29">
        <f t="shared" si="6"/>
        <v>109.92597739200005</v>
      </c>
      <c r="AA28" s="14">
        <v>34.115949999999998</v>
      </c>
      <c r="AB28" s="14">
        <v>30.960875000000001</v>
      </c>
      <c r="AC28" s="14">
        <v>30.594850000000001</v>
      </c>
      <c r="AD28" s="14">
        <v>32.787975000000003</v>
      </c>
      <c r="AE28" s="14">
        <v>33.353650000000002</v>
      </c>
      <c r="AF28" s="14">
        <v>38.986199999999997</v>
      </c>
      <c r="AG28" s="14">
        <v>33.05115</v>
      </c>
      <c r="AH28" s="29">
        <f t="shared" si="7"/>
        <v>98.148194100000012</v>
      </c>
      <c r="AI28" s="29">
        <v>100</v>
      </c>
      <c r="AJ28" s="29">
        <f t="shared" si="8"/>
        <v>45.314500000000002</v>
      </c>
      <c r="AK28" s="14">
        <f t="shared" si="9"/>
        <v>4.0850831742568863</v>
      </c>
      <c r="AL28" s="14">
        <f t="shared" si="10"/>
        <v>2.0077737568690526</v>
      </c>
      <c r="AM28" s="14">
        <v>1994</v>
      </c>
      <c r="AN28" s="14">
        <f t="shared" si="15"/>
        <v>15.3078915</v>
      </c>
      <c r="AO28" s="14">
        <f t="shared" si="11"/>
        <v>62.534010000000009</v>
      </c>
      <c r="AP28" s="14">
        <f t="shared" si="12"/>
        <v>47.226118500000013</v>
      </c>
      <c r="AQ28" s="14">
        <f t="shared" si="13"/>
        <v>0.47226118500000014</v>
      </c>
      <c r="AR28" s="14">
        <v>45.314500000000002</v>
      </c>
      <c r="AS28" s="14">
        <v>11.092675</v>
      </c>
    </row>
    <row r="29" spans="2:45" x14ac:dyDescent="0.2">
      <c r="B29" s="14">
        <v>1972</v>
      </c>
      <c r="C29" s="14">
        <v>12</v>
      </c>
      <c r="D29" s="14">
        <v>24.8675</v>
      </c>
      <c r="F29" s="25" t="s">
        <v>127</v>
      </c>
      <c r="G29" s="14">
        <v>1995</v>
      </c>
      <c r="H29" s="14">
        <v>28.067793900000002</v>
      </c>
      <c r="I29" s="14">
        <v>1995</v>
      </c>
      <c r="J29" s="121">
        <f t="shared" si="0"/>
        <v>38.69734893333333</v>
      </c>
      <c r="K29" s="14">
        <v>29.3863178</v>
      </c>
      <c r="L29" s="29">
        <f t="shared" si="1"/>
        <v>1974.7605561600001</v>
      </c>
      <c r="M29" s="14">
        <v>34.151904199999997</v>
      </c>
      <c r="N29" s="14">
        <v>37.860841899999997</v>
      </c>
      <c r="O29" s="14">
        <f t="shared" si="2"/>
        <v>2544.2485756800002</v>
      </c>
      <c r="P29" s="32">
        <v>41.355914499999997</v>
      </c>
      <c r="Q29" s="14">
        <f t="shared" si="3"/>
        <v>2779.1174544</v>
      </c>
      <c r="R29" s="14">
        <v>43.472783399999997</v>
      </c>
      <c r="S29" s="14">
        <v>45.956331800000001</v>
      </c>
      <c r="T29" s="14">
        <f t="shared" si="4"/>
        <v>3088.2654969600003</v>
      </c>
      <c r="V29" s="29">
        <f t="shared" si="5"/>
        <v>3088.2654969600003</v>
      </c>
      <c r="W29" s="29">
        <f t="shared" si="17"/>
        <v>1.5638683319486868</v>
      </c>
      <c r="X29" s="26">
        <f t="shared" si="16"/>
        <v>186756.69293568001</v>
      </c>
      <c r="Y29" s="29">
        <v>3088.2654969600003</v>
      </c>
      <c r="Z29" s="29">
        <f t="shared" si="6"/>
        <v>53.225536170240012</v>
      </c>
      <c r="AA29" s="14">
        <v>36.012692399999999</v>
      </c>
      <c r="AB29" s="14">
        <v>41.966387699999999</v>
      </c>
      <c r="AC29" s="14">
        <v>42.7407836</v>
      </c>
      <c r="AD29" s="14">
        <v>41.160686499999997</v>
      </c>
      <c r="AE29" s="14">
        <v>43.152838799999998</v>
      </c>
      <c r="AF29" s="14">
        <v>44.522668099999997</v>
      </c>
      <c r="AG29" s="14">
        <v>42.404623299999997</v>
      </c>
      <c r="AH29" s="29">
        <f t="shared" si="7"/>
        <v>47.522800152000002</v>
      </c>
      <c r="AI29" s="29">
        <v>60</v>
      </c>
      <c r="AJ29" s="29">
        <f t="shared" si="8"/>
        <v>45.956331800000001</v>
      </c>
      <c r="AK29" s="14">
        <f t="shared" si="9"/>
        <v>1.5638683319486866</v>
      </c>
      <c r="AL29" s="14">
        <f t="shared" si="10"/>
        <v>1.2138222367421789</v>
      </c>
      <c r="AM29" s="14">
        <v>1995</v>
      </c>
      <c r="AN29" s="14">
        <f t="shared" si="15"/>
        <v>40.553118563999995</v>
      </c>
      <c r="AO29" s="14">
        <f t="shared" si="11"/>
        <v>63.419737883999993</v>
      </c>
      <c r="AP29" s="14">
        <f t="shared" si="12"/>
        <v>22.866619319999998</v>
      </c>
      <c r="AQ29" s="14">
        <f t="shared" si="13"/>
        <v>0.22866619319999998</v>
      </c>
      <c r="AR29" s="14">
        <v>45.956331800000001</v>
      </c>
      <c r="AS29" s="14">
        <v>29.3863178</v>
      </c>
    </row>
    <row r="30" spans="2:45" x14ac:dyDescent="0.2">
      <c r="B30" s="14">
        <v>1972</v>
      </c>
      <c r="C30" s="14">
        <v>13</v>
      </c>
      <c r="D30" s="14">
        <v>21.327500000000001</v>
      </c>
      <c r="F30" s="25" t="s">
        <v>127</v>
      </c>
      <c r="G30" s="14">
        <v>1996</v>
      </c>
      <c r="H30" s="14">
        <v>17.714815000000002</v>
      </c>
      <c r="I30" s="14">
        <v>1996</v>
      </c>
      <c r="J30" s="121">
        <f t="shared" si="0"/>
        <v>28.222481483333336</v>
      </c>
      <c r="K30" s="14">
        <v>18.013653699999999</v>
      </c>
      <c r="L30" s="29">
        <f t="shared" si="1"/>
        <v>1210.5175286399999</v>
      </c>
      <c r="M30" s="14">
        <v>23.828939500000001</v>
      </c>
      <c r="N30" s="14">
        <v>27.289170599999999</v>
      </c>
      <c r="O30" s="14">
        <f t="shared" si="2"/>
        <v>1833.8322643200001</v>
      </c>
      <c r="P30" s="14">
        <v>26.554293900000001</v>
      </c>
      <c r="Q30" s="14">
        <f t="shared" si="3"/>
        <v>1784.4485500800001</v>
      </c>
      <c r="R30" s="14">
        <v>34.885923200000001</v>
      </c>
      <c r="S30" s="32">
        <v>38.762908000000003</v>
      </c>
      <c r="T30" s="14">
        <f t="shared" si="4"/>
        <v>2604.8674176000004</v>
      </c>
      <c r="U30" s="32"/>
      <c r="V30" s="29">
        <f t="shared" si="5"/>
        <v>2604.8674176000004</v>
      </c>
      <c r="W30" s="29">
        <f t="shared" si="17"/>
        <v>2.1518626174100377</v>
      </c>
      <c r="X30" s="26">
        <f t="shared" si="16"/>
        <v>123233.52816230402</v>
      </c>
      <c r="Y30" s="29">
        <v>2604.8674176000004</v>
      </c>
      <c r="Z30" s="29">
        <f t="shared" si="6"/>
        <v>66.649924692288025</v>
      </c>
      <c r="AA30" s="14">
        <v>26.472024000000001</v>
      </c>
      <c r="AB30" s="14">
        <v>33.221748900000001</v>
      </c>
      <c r="AC30" s="14">
        <v>35.312904699999997</v>
      </c>
      <c r="AD30" s="14">
        <v>37.337943899999999</v>
      </c>
      <c r="AE30" s="14">
        <v>34.943121499999997</v>
      </c>
      <c r="AF30" s="14">
        <v>34.538043600000002</v>
      </c>
      <c r="AG30" s="14">
        <v>30.2102231</v>
      </c>
      <c r="AH30" s="29">
        <f t="shared" si="7"/>
        <v>59.508861332400009</v>
      </c>
      <c r="AI30" s="29">
        <v>100</v>
      </c>
      <c r="AJ30" s="29">
        <f t="shared" si="8"/>
        <v>38.762908000000003</v>
      </c>
      <c r="AK30" s="14">
        <f t="shared" si="9"/>
        <v>2.1518626174100373</v>
      </c>
      <c r="AL30" s="14">
        <f t="shared" si="10"/>
        <v>1.4204502059875723</v>
      </c>
      <c r="AM30" s="14">
        <v>1996</v>
      </c>
      <c r="AN30" s="14">
        <f t="shared" si="15"/>
        <v>24.858842105999997</v>
      </c>
      <c r="AO30" s="14">
        <f t="shared" si="11"/>
        <v>53.492813040000001</v>
      </c>
      <c r="AP30" s="14">
        <f t="shared" si="12"/>
        <v>28.633970934000004</v>
      </c>
      <c r="AQ30" s="14">
        <f t="shared" si="13"/>
        <v>0.28633970934000003</v>
      </c>
      <c r="AR30" s="14">
        <v>38.762908000000003</v>
      </c>
      <c r="AS30" s="14">
        <v>18.013653699999999</v>
      </c>
    </row>
    <row r="31" spans="2:45" x14ac:dyDescent="0.2">
      <c r="B31" s="14">
        <v>1972</v>
      </c>
      <c r="C31" s="14">
        <v>14</v>
      </c>
      <c r="D31" s="14">
        <v>25.44</v>
      </c>
      <c r="F31" s="25" t="s">
        <v>127</v>
      </c>
      <c r="G31" s="14">
        <v>1997</v>
      </c>
      <c r="H31" s="14">
        <v>21.2334341</v>
      </c>
      <c r="I31" s="14">
        <v>1997</v>
      </c>
      <c r="J31" s="121">
        <f t="shared" si="0"/>
        <v>35.192765466666664</v>
      </c>
      <c r="K31" s="14">
        <v>18.807725399999999</v>
      </c>
      <c r="L31" s="29">
        <f t="shared" si="1"/>
        <v>1263.8791468800002</v>
      </c>
      <c r="M31" s="14">
        <v>28.098376500000001</v>
      </c>
      <c r="N31" s="14">
        <v>29.164850399999999</v>
      </c>
      <c r="O31" s="14">
        <f t="shared" si="2"/>
        <v>1959.8779468800003</v>
      </c>
      <c r="P31" s="14">
        <v>37.790983799999999</v>
      </c>
      <c r="Q31" s="14">
        <f t="shared" si="3"/>
        <v>2539.5541113599998</v>
      </c>
      <c r="R31" s="14">
        <v>44.127016900000001</v>
      </c>
      <c r="S31" s="32">
        <v>53.167639800000003</v>
      </c>
      <c r="T31" s="14">
        <f t="shared" si="4"/>
        <v>3572.8653945600008</v>
      </c>
      <c r="U31" s="32"/>
      <c r="V31" s="29">
        <f t="shared" si="5"/>
        <v>3572.8653945600008</v>
      </c>
      <c r="W31" s="29">
        <f t="shared" si="17"/>
        <v>2.8269042996555025</v>
      </c>
      <c r="X31" s="26">
        <f t="shared" si="16"/>
        <v>170658.03628339202</v>
      </c>
      <c r="Y31" s="29">
        <v>3572.8653945600008</v>
      </c>
      <c r="Z31" s="29">
        <f t="shared" si="6"/>
        <v>110.36954263910404</v>
      </c>
      <c r="AA31" s="14">
        <v>43.230431799999998</v>
      </c>
      <c r="AB31" s="14">
        <v>42.328884899999998</v>
      </c>
      <c r="AC31" s="14">
        <v>36.354422300000003</v>
      </c>
      <c r="AD31" s="14">
        <v>37.647171800000002</v>
      </c>
      <c r="AE31" s="14">
        <v>41.439318200000002</v>
      </c>
      <c r="AF31" s="14">
        <v>52.249962699999998</v>
      </c>
      <c r="AG31" s="14">
        <v>40.570995699999997</v>
      </c>
      <c r="AH31" s="29">
        <f t="shared" si="7"/>
        <v>98.54423449920003</v>
      </c>
      <c r="AI31" s="29">
        <v>100</v>
      </c>
      <c r="AJ31" s="29">
        <f t="shared" si="8"/>
        <v>53.167639800000003</v>
      </c>
      <c r="AK31" s="14">
        <f t="shared" si="9"/>
        <v>2.8269042996555025</v>
      </c>
      <c r="AL31" s="14">
        <f t="shared" si="10"/>
        <v>1.8230040295354988</v>
      </c>
      <c r="AM31" s="14">
        <v>1997</v>
      </c>
      <c r="AN31" s="14">
        <f t="shared" si="15"/>
        <v>25.954661051999999</v>
      </c>
      <c r="AO31" s="14">
        <f t="shared" si="11"/>
        <v>73.371342924000004</v>
      </c>
      <c r="AP31" s="14">
        <f t="shared" si="12"/>
        <v>47.416681872000005</v>
      </c>
      <c r="AQ31" s="14">
        <f t="shared" si="13"/>
        <v>0.47416681872000005</v>
      </c>
      <c r="AR31" s="14">
        <v>53.167639800000003</v>
      </c>
      <c r="AS31" s="14">
        <v>18.807725399999999</v>
      </c>
    </row>
    <row r="32" spans="2:45" x14ac:dyDescent="0.2">
      <c r="B32" s="14">
        <v>1974</v>
      </c>
      <c r="C32" s="14">
        <v>1</v>
      </c>
      <c r="D32" s="14">
        <v>17.061</v>
      </c>
      <c r="F32" s="25" t="s">
        <v>127</v>
      </c>
      <c r="G32" s="14">
        <v>1998</v>
      </c>
      <c r="H32" s="14">
        <v>23.219042300000002</v>
      </c>
      <c r="I32" s="14">
        <v>1998</v>
      </c>
      <c r="J32" s="121">
        <f t="shared" si="0"/>
        <v>44.053908200000002</v>
      </c>
      <c r="K32" s="14">
        <v>28.463773799999998</v>
      </c>
      <c r="L32" s="29">
        <f t="shared" si="1"/>
        <v>1912.7655993600001</v>
      </c>
      <c r="M32" s="14">
        <v>32.7265467</v>
      </c>
      <c r="N32" s="14">
        <v>41.185587699999999</v>
      </c>
      <c r="O32" s="14">
        <f t="shared" si="2"/>
        <v>2767.6714934400002</v>
      </c>
      <c r="P32" s="32">
        <v>52.240373900000002</v>
      </c>
      <c r="Q32" s="14">
        <f t="shared" si="3"/>
        <v>3510.5531260800003</v>
      </c>
      <c r="R32" s="14">
        <v>53.455328000000002</v>
      </c>
      <c r="S32" s="14">
        <v>56.251839099999998</v>
      </c>
      <c r="T32" s="14">
        <f t="shared" si="4"/>
        <v>3780.1235875200005</v>
      </c>
      <c r="V32" s="29">
        <f t="shared" si="5"/>
        <v>3780.1235875200005</v>
      </c>
      <c r="W32" s="29">
        <f t="shared" si="17"/>
        <v>1.9762607549951794</v>
      </c>
      <c r="X32" s="26">
        <f t="shared" si="16"/>
        <v>235909.17007257606</v>
      </c>
      <c r="Y32" s="29">
        <v>3780.1235875200005</v>
      </c>
      <c r="Z32" s="29">
        <f t="shared" si="6"/>
        <v>89.259711834048019</v>
      </c>
      <c r="AA32" s="14">
        <v>40.863692100000002</v>
      </c>
      <c r="AB32" s="14">
        <v>48.0939032</v>
      </c>
      <c r="AC32" s="14">
        <v>52.806032399999999</v>
      </c>
      <c r="AD32" s="14">
        <v>54.654971400000001</v>
      </c>
      <c r="AE32" s="14">
        <v>53.522302600000003</v>
      </c>
      <c r="AF32" s="14">
        <v>58.929305599999999</v>
      </c>
      <c r="AG32" s="14">
        <v>48.263091099999997</v>
      </c>
      <c r="AH32" s="29">
        <f t="shared" si="7"/>
        <v>79.696171280400009</v>
      </c>
      <c r="AI32" s="29">
        <v>60</v>
      </c>
      <c r="AJ32" s="29">
        <f t="shared" si="8"/>
        <v>56.251839099999998</v>
      </c>
      <c r="AK32" s="14">
        <f t="shared" si="9"/>
        <v>1.9762607549951792</v>
      </c>
      <c r="AL32" s="14">
        <f t="shared" si="10"/>
        <v>1.3658136800121465</v>
      </c>
      <c r="AM32" s="14">
        <v>1998</v>
      </c>
      <c r="AN32" s="14">
        <f t="shared" si="15"/>
        <v>39.280007843999996</v>
      </c>
      <c r="AO32" s="14">
        <f t="shared" si="11"/>
        <v>77.627537957999991</v>
      </c>
      <c r="AP32" s="14">
        <f t="shared" si="12"/>
        <v>38.347530113999994</v>
      </c>
      <c r="AQ32" s="14">
        <f t="shared" si="13"/>
        <v>0.38347530113999995</v>
      </c>
      <c r="AR32" s="14">
        <v>56.251839099999998</v>
      </c>
      <c r="AS32" s="14">
        <v>28.463773799999998</v>
      </c>
    </row>
    <row r="33" spans="2:45" x14ac:dyDescent="0.2">
      <c r="B33" s="14">
        <v>1974</v>
      </c>
      <c r="C33" s="14">
        <v>2</v>
      </c>
      <c r="D33" s="14">
        <v>16.546749999999999</v>
      </c>
      <c r="F33" s="25" t="s">
        <v>127</v>
      </c>
      <c r="G33" s="14">
        <v>1999</v>
      </c>
      <c r="H33" s="14">
        <v>14.5428867</v>
      </c>
      <c r="I33" s="14">
        <v>1999</v>
      </c>
      <c r="J33" s="121">
        <f t="shared" si="0"/>
        <v>35.390916566666668</v>
      </c>
      <c r="K33" s="14">
        <v>19.1843906</v>
      </c>
      <c r="L33" s="29">
        <f t="shared" si="1"/>
        <v>1289.1910483199999</v>
      </c>
      <c r="M33" s="14">
        <v>23.560070799999998</v>
      </c>
      <c r="N33" s="14">
        <v>31.011738099999999</v>
      </c>
      <c r="O33" s="14">
        <f t="shared" si="2"/>
        <v>2083.9888003199999</v>
      </c>
      <c r="P33" s="14">
        <v>37.082539400000002</v>
      </c>
      <c r="Q33" s="14">
        <f t="shared" si="3"/>
        <v>2491.9466476800003</v>
      </c>
      <c r="R33" s="14">
        <v>47.479795299999999</v>
      </c>
      <c r="S33" s="32">
        <v>54.026965199999999</v>
      </c>
      <c r="T33" s="14">
        <f t="shared" si="4"/>
        <v>3630.6120614400006</v>
      </c>
      <c r="U33" s="32"/>
      <c r="V33" s="29">
        <f t="shared" si="5"/>
        <v>3630.6120614400006</v>
      </c>
      <c r="W33" s="29">
        <f t="shared" si="17"/>
        <v>2.8161939738653992</v>
      </c>
      <c r="X33" s="26">
        <f t="shared" si="16"/>
        <v>167458.81472409604</v>
      </c>
      <c r="Y33" s="29">
        <v>3630.6120614400006</v>
      </c>
      <c r="Z33" s="29">
        <f t="shared" si="6"/>
        <v>111.91992442713604</v>
      </c>
      <c r="AA33" s="14">
        <v>47.754686300000003</v>
      </c>
      <c r="AB33" s="14">
        <v>40.548317400000002</v>
      </c>
      <c r="AC33" s="14">
        <v>45.810821300000001</v>
      </c>
      <c r="AD33" s="14">
        <v>48.729201199999999</v>
      </c>
      <c r="AE33" s="14">
        <v>44.835222000000002</v>
      </c>
      <c r="AF33" s="14">
        <v>58.639101199999999</v>
      </c>
      <c r="AG33" s="14">
        <v>43.509873499999998</v>
      </c>
      <c r="AH33" s="29">
        <f t="shared" si="7"/>
        <v>99.9285039528</v>
      </c>
      <c r="AI33" s="29">
        <v>100</v>
      </c>
      <c r="AJ33" s="29">
        <f t="shared" si="8"/>
        <v>54.026965199999999</v>
      </c>
      <c r="AK33" s="14">
        <f t="shared" si="9"/>
        <v>2.8161939738653987</v>
      </c>
      <c r="AL33" s="14">
        <f t="shared" si="10"/>
        <v>1.7421456683848366</v>
      </c>
      <c r="AM33" s="14">
        <v>1999</v>
      </c>
      <c r="AN33" s="14">
        <f t="shared" si="15"/>
        <v>26.474459027999998</v>
      </c>
      <c r="AO33" s="14">
        <f t="shared" si="11"/>
        <v>74.557211976000005</v>
      </c>
      <c r="AP33" s="14">
        <f t="shared" si="12"/>
        <v>48.082752948000007</v>
      </c>
      <c r="AQ33" s="14">
        <f t="shared" si="13"/>
        <v>0.48082752948000007</v>
      </c>
      <c r="AR33" s="14">
        <v>54.026965199999999</v>
      </c>
      <c r="AS33" s="14">
        <v>19.1843906</v>
      </c>
    </row>
    <row r="34" spans="2:45" x14ac:dyDescent="0.2">
      <c r="B34" s="14">
        <v>1974</v>
      </c>
      <c r="C34" s="14">
        <v>3</v>
      </c>
      <c r="D34" s="14">
        <v>27.043500000000002</v>
      </c>
      <c r="F34" s="25" t="s">
        <v>128</v>
      </c>
      <c r="G34" s="14">
        <v>2000</v>
      </c>
      <c r="H34" s="14">
        <v>20.4757085</v>
      </c>
      <c r="I34" s="14">
        <v>2000</v>
      </c>
      <c r="J34" s="121">
        <f t="shared" si="0"/>
        <v>37.028016650000005</v>
      </c>
      <c r="K34" s="14">
        <v>24.206640199999999</v>
      </c>
      <c r="L34" s="29">
        <f t="shared" si="1"/>
        <v>1626.6862214400001</v>
      </c>
      <c r="M34" s="14">
        <v>32.9565634</v>
      </c>
      <c r="N34" s="14">
        <v>36.154504899999999</v>
      </c>
      <c r="O34" s="14">
        <f t="shared" si="2"/>
        <v>2429.58272928</v>
      </c>
      <c r="P34" s="14">
        <v>41.573239000000001</v>
      </c>
      <c r="Q34" s="14">
        <f t="shared" si="3"/>
        <v>2793.7216607999999</v>
      </c>
      <c r="R34" s="32">
        <v>47.880290199999997</v>
      </c>
      <c r="S34" s="14">
        <v>39.396862200000001</v>
      </c>
      <c r="T34" s="14">
        <f t="shared" si="4"/>
        <v>2647.4691398400005</v>
      </c>
      <c r="V34" s="29">
        <f t="shared" si="5"/>
        <v>2647.4691398400005</v>
      </c>
      <c r="W34" s="29">
        <f t="shared" si="17"/>
        <v>1.6275229389330952</v>
      </c>
      <c r="X34" s="26">
        <f t="shared" si="16"/>
        <v>187738.09560576</v>
      </c>
      <c r="Y34" s="29">
        <v>2647.4691398400005</v>
      </c>
      <c r="Z34" s="29">
        <f t="shared" si="6"/>
        <v>48.793423499520024</v>
      </c>
      <c r="AA34" s="14">
        <v>36.465415900000004</v>
      </c>
      <c r="AB34" s="14">
        <v>42.6836354</v>
      </c>
      <c r="AC34" s="14">
        <v>44.460269500000003</v>
      </c>
      <c r="AD34" s="14">
        <v>43.882863399999998</v>
      </c>
      <c r="AE34" s="14">
        <v>41.129080500000001</v>
      </c>
      <c r="AF34" s="14">
        <v>37.353732899999997</v>
      </c>
      <c r="AG34" s="14">
        <v>40.063099999999999</v>
      </c>
      <c r="AH34" s="29">
        <f t="shared" si="7"/>
        <v>43.565556696000009</v>
      </c>
      <c r="AI34" s="29">
        <v>80</v>
      </c>
      <c r="AJ34" s="29">
        <f t="shared" si="8"/>
        <v>39.396862200000001</v>
      </c>
      <c r="AK34" s="14">
        <f t="shared" si="9"/>
        <v>1.627522938933095</v>
      </c>
      <c r="AL34" s="14">
        <f t="shared" si="10"/>
        <v>1.0896805891539121</v>
      </c>
      <c r="AM34" s="14">
        <v>2000</v>
      </c>
      <c r="AN34" s="14">
        <f t="shared" si="15"/>
        <v>33.405163475999998</v>
      </c>
      <c r="AO34" s="14">
        <f t="shared" si="11"/>
        <v>54.367669836000005</v>
      </c>
      <c r="AP34" s="14">
        <f t="shared" si="12"/>
        <v>20.962506360000006</v>
      </c>
      <c r="AQ34" s="14">
        <f t="shared" si="13"/>
        <v>0.20962506360000005</v>
      </c>
      <c r="AR34" s="14">
        <v>39.396862200000001</v>
      </c>
      <c r="AS34" s="14">
        <v>24.206640199999999</v>
      </c>
    </row>
    <row r="35" spans="2:45" x14ac:dyDescent="0.2">
      <c r="B35" s="14">
        <v>1974</v>
      </c>
      <c r="C35" s="14">
        <v>4</v>
      </c>
      <c r="D35" s="14">
        <v>32.609499999999997</v>
      </c>
      <c r="F35" s="25" t="s">
        <v>128</v>
      </c>
      <c r="G35" s="14">
        <v>2001</v>
      </c>
      <c r="H35" s="14">
        <v>18.664729600000001</v>
      </c>
      <c r="I35" s="14">
        <v>2001</v>
      </c>
      <c r="J35" s="121">
        <f t="shared" si="0"/>
        <v>25.400118333333328</v>
      </c>
      <c r="K35" s="32">
        <v>27.5221804</v>
      </c>
      <c r="L35" s="29">
        <f t="shared" si="1"/>
        <v>1849.4905228800001</v>
      </c>
      <c r="M35" s="14">
        <v>22.608702399999999</v>
      </c>
      <c r="N35" s="14">
        <v>27.468674799999999</v>
      </c>
      <c r="O35" s="14">
        <f t="shared" si="2"/>
        <v>1845.8949465600001</v>
      </c>
      <c r="P35" s="14">
        <v>27.9365907</v>
      </c>
      <c r="Q35" s="14">
        <f t="shared" si="3"/>
        <v>1877.3388950400001</v>
      </c>
      <c r="R35" s="14">
        <v>25.700200800000001</v>
      </c>
      <c r="S35" s="14">
        <v>21.164360899999998</v>
      </c>
      <c r="T35" s="14">
        <f t="shared" si="4"/>
        <v>1422.2450524799999</v>
      </c>
      <c r="V35" s="29">
        <f t="shared" si="5"/>
        <v>1422.2450524799999</v>
      </c>
      <c r="W35" s="29"/>
      <c r="X35" s="26"/>
      <c r="Y35" s="29">
        <v>1422.2450524799999</v>
      </c>
      <c r="Z35" s="29">
        <f t="shared" si="6"/>
        <v>-20.42233348512001</v>
      </c>
      <c r="AA35" s="14">
        <v>22.302078099999999</v>
      </c>
      <c r="AB35" s="14">
        <v>25.070735200000001</v>
      </c>
      <c r="AC35" s="14">
        <v>31.390698</v>
      </c>
      <c r="AD35" s="14">
        <v>31.627083299999999</v>
      </c>
      <c r="AE35" s="14">
        <v>27.119907099999999</v>
      </c>
      <c r="AF35" s="14">
        <v>29.994284199999999</v>
      </c>
      <c r="AG35" s="14">
        <v>28.561717999999999</v>
      </c>
      <c r="AH35" s="29">
        <f t="shared" si="7"/>
        <v>0</v>
      </c>
      <c r="AI35" s="29">
        <v>0</v>
      </c>
      <c r="AJ35" s="29">
        <f t="shared" si="8"/>
        <v>21.164360899999998</v>
      </c>
      <c r="AK35" s="14">
        <f t="shared" si="9"/>
        <v>0.76899288473525151</v>
      </c>
      <c r="AL35" s="14">
        <f t="shared" si="10"/>
        <v>0.77049078829241513</v>
      </c>
      <c r="AM35" s="14">
        <v>2001</v>
      </c>
      <c r="AN35" s="14">
        <f t="shared" si="15"/>
        <v>37.980608951999997</v>
      </c>
      <c r="AO35" s="14">
        <f t="shared" si="11"/>
        <v>29.206818041999995</v>
      </c>
      <c r="AP35" s="14">
        <f t="shared" si="12"/>
        <v>-8.7737909100000024</v>
      </c>
      <c r="AQ35" s="14">
        <f t="shared" si="13"/>
        <v>-8.7737909100000025E-2</v>
      </c>
      <c r="AR35" s="14">
        <v>21.164360899999998</v>
      </c>
      <c r="AS35" s="14">
        <v>27.5221804</v>
      </c>
    </row>
    <row r="36" spans="2:45" x14ac:dyDescent="0.2">
      <c r="B36" s="14">
        <v>1974</v>
      </c>
      <c r="C36" s="14">
        <v>5</v>
      </c>
      <c r="D36" s="14">
        <v>30.310500000000001</v>
      </c>
      <c r="F36" s="25" t="s">
        <v>128</v>
      </c>
      <c r="G36" s="14">
        <v>2002</v>
      </c>
      <c r="H36" s="14">
        <v>32.217762499999999</v>
      </c>
      <c r="I36" s="14">
        <v>2002</v>
      </c>
      <c r="J36" s="121">
        <f t="shared" si="0"/>
        <v>43.727166916666668</v>
      </c>
      <c r="K36" s="14">
        <v>36.398688800000002</v>
      </c>
      <c r="L36" s="29">
        <f t="shared" si="1"/>
        <v>2445.9918873600004</v>
      </c>
      <c r="M36" s="32">
        <v>46.799952099999999</v>
      </c>
      <c r="N36" s="14">
        <v>48.093073199999999</v>
      </c>
      <c r="O36" s="14">
        <f t="shared" si="2"/>
        <v>3231.85451904</v>
      </c>
      <c r="P36" s="14">
        <v>44.606480300000001</v>
      </c>
      <c r="Q36" s="14">
        <f t="shared" si="3"/>
        <v>2997.5554761600001</v>
      </c>
      <c r="R36" s="14">
        <v>42.549199899999998</v>
      </c>
      <c r="S36" s="14">
        <v>43.915607199999997</v>
      </c>
      <c r="T36" s="14">
        <f t="shared" si="4"/>
        <v>2951.1288038400003</v>
      </c>
      <c r="V36" s="29">
        <f t="shared" si="5"/>
        <v>2951.1288038400003</v>
      </c>
      <c r="W36" s="29">
        <f t="shared" ref="W36:W42" si="18">V36/L36</f>
        <v>1.2065161863742739</v>
      </c>
      <c r="X36" s="26">
        <f t="shared" si="16"/>
        <v>217180.623679488</v>
      </c>
      <c r="Y36" s="29">
        <v>2951.1288038400003</v>
      </c>
      <c r="Z36" s="29">
        <f t="shared" si="6"/>
        <v>24.145544607743993</v>
      </c>
      <c r="AA36" s="14">
        <v>35.8446268</v>
      </c>
      <c r="AB36" s="14">
        <v>43.987912100000003</v>
      </c>
      <c r="AC36" s="14">
        <v>45.802919500000002</v>
      </c>
      <c r="AD36" s="14">
        <v>48.821596499999998</v>
      </c>
      <c r="AE36" s="14">
        <v>45.604081000000001</v>
      </c>
      <c r="AF36" s="14">
        <v>41.567764500000003</v>
      </c>
      <c r="AG36" s="14">
        <v>47.739244100000001</v>
      </c>
      <c r="AH36" s="29">
        <f t="shared" si="7"/>
        <v>21.558521971199983</v>
      </c>
      <c r="AI36" s="29">
        <v>20</v>
      </c>
      <c r="AJ36" s="29">
        <f t="shared" si="8"/>
        <v>43.915607199999997</v>
      </c>
      <c r="AK36" s="14">
        <f t="shared" si="9"/>
        <v>1.2065161863742739</v>
      </c>
      <c r="AL36" s="14">
        <f t="shared" si="10"/>
        <v>0.91313788614365354</v>
      </c>
      <c r="AM36" s="14">
        <v>2002</v>
      </c>
      <c r="AN36" s="14">
        <f t="shared" si="15"/>
        <v>50.23019054400001</v>
      </c>
      <c r="AO36" s="14">
        <f t="shared" si="11"/>
        <v>60.603537935999995</v>
      </c>
      <c r="AP36" s="14">
        <f t="shared" si="12"/>
        <v>10.373347391999985</v>
      </c>
      <c r="AQ36" s="14">
        <f t="shared" si="13"/>
        <v>0.10373347391999985</v>
      </c>
      <c r="AR36" s="14">
        <v>43.915607199999997</v>
      </c>
      <c r="AS36" s="14">
        <v>36.398688800000002</v>
      </c>
    </row>
    <row r="37" spans="2:45" x14ac:dyDescent="0.2">
      <c r="B37" s="14">
        <v>1974</v>
      </c>
      <c r="C37" s="14">
        <v>6</v>
      </c>
      <c r="D37" s="14">
        <v>29.645</v>
      </c>
      <c r="F37" s="25" t="s">
        <v>128</v>
      </c>
      <c r="G37" s="14">
        <v>2003</v>
      </c>
      <c r="H37" s="14">
        <v>30.365282000000001</v>
      </c>
      <c r="I37" s="14">
        <v>2003</v>
      </c>
      <c r="J37" s="121">
        <f t="shared" si="0"/>
        <v>69.238376516666662</v>
      </c>
      <c r="K37" s="14">
        <v>39.633955800000003</v>
      </c>
      <c r="L37" s="29">
        <f t="shared" si="1"/>
        <v>2663.4018297600005</v>
      </c>
      <c r="M37" s="14">
        <v>54.712842999999999</v>
      </c>
      <c r="N37" s="14">
        <v>67.785823199999996</v>
      </c>
      <c r="O37" s="14">
        <f t="shared" si="2"/>
        <v>4555.2073190400006</v>
      </c>
      <c r="P37" s="14">
        <v>75.740281999999993</v>
      </c>
      <c r="Q37" s="14">
        <f t="shared" si="3"/>
        <v>5089.7469504000001</v>
      </c>
      <c r="R37" s="32">
        <v>89.228277399999996</v>
      </c>
      <c r="S37" s="14">
        <v>88.329077699999999</v>
      </c>
      <c r="T37" s="14">
        <f t="shared" si="4"/>
        <v>5935.7140214400006</v>
      </c>
      <c r="V37" s="29">
        <f t="shared" si="5"/>
        <v>5935.7140214400006</v>
      </c>
      <c r="W37" s="29">
        <f t="shared" si="18"/>
        <v>2.2286212899293791</v>
      </c>
      <c r="X37" s="26">
        <f t="shared" si="16"/>
        <v>342030.99506688002</v>
      </c>
      <c r="Y37" s="29">
        <v>5935.7140214400006</v>
      </c>
      <c r="Z37" s="29">
        <f t="shared" si="6"/>
        <v>156.416522762304</v>
      </c>
      <c r="AA37" s="14">
        <v>79.475419200000005</v>
      </c>
      <c r="AB37" s="14">
        <v>82.518864300000004</v>
      </c>
      <c r="AC37" s="14">
        <v>91.372522900000007</v>
      </c>
      <c r="AD37" s="14">
        <v>84.178925300000003</v>
      </c>
      <c r="AE37" s="14">
        <v>93.5859375</v>
      </c>
      <c r="AF37" s="14">
        <v>72.350990899999999</v>
      </c>
      <c r="AG37" s="14">
        <v>89.159108200000006</v>
      </c>
      <c r="AH37" s="29">
        <f t="shared" si="7"/>
        <v>139.65760960919999</v>
      </c>
      <c r="AI37" s="29">
        <v>80</v>
      </c>
      <c r="AJ37" s="29">
        <f t="shared" si="8"/>
        <v>88.329077699999999</v>
      </c>
      <c r="AK37" s="14">
        <f t="shared" si="9"/>
        <v>2.2286212899293791</v>
      </c>
      <c r="AL37" s="14">
        <f t="shared" si="10"/>
        <v>1.3030612232795014</v>
      </c>
      <c r="AM37" s="14">
        <v>2003</v>
      </c>
      <c r="AN37" s="14">
        <f t="shared" si="15"/>
        <v>54.694859004000008</v>
      </c>
      <c r="AO37" s="14">
        <f t="shared" si="11"/>
        <v>121.89412722599999</v>
      </c>
      <c r="AP37" s="14">
        <f t="shared" si="12"/>
        <v>67.199268221999986</v>
      </c>
      <c r="AQ37" s="14">
        <f t="shared" si="13"/>
        <v>0.67199268221999986</v>
      </c>
      <c r="AR37" s="14">
        <v>88.329077699999999</v>
      </c>
      <c r="AS37" s="14">
        <v>39.633955800000003</v>
      </c>
    </row>
    <row r="38" spans="2:45" x14ac:dyDescent="0.2">
      <c r="B38" s="14">
        <v>1974</v>
      </c>
      <c r="C38" s="14">
        <v>7</v>
      </c>
      <c r="D38" s="14">
        <v>27.79975</v>
      </c>
      <c r="F38" s="25" t="s">
        <v>128</v>
      </c>
      <c r="G38" s="14">
        <v>2004</v>
      </c>
      <c r="H38" s="14">
        <v>25.4</v>
      </c>
      <c r="I38" s="14">
        <v>2004</v>
      </c>
      <c r="J38" s="121">
        <f t="shared" si="0"/>
        <v>42.533333333333331</v>
      </c>
      <c r="K38" s="14">
        <v>20</v>
      </c>
      <c r="L38" s="29">
        <f t="shared" si="1"/>
        <v>1344.0000000000002</v>
      </c>
      <c r="M38" s="14">
        <v>28.8</v>
      </c>
      <c r="N38" s="14">
        <v>36</v>
      </c>
      <c r="O38" s="14">
        <f t="shared" si="2"/>
        <v>2419.2000000000003</v>
      </c>
      <c r="P38" s="14">
        <v>53.7</v>
      </c>
      <c r="Q38" s="14">
        <f t="shared" si="3"/>
        <v>3608.6400000000003</v>
      </c>
      <c r="R38" s="14">
        <v>56</v>
      </c>
      <c r="S38" s="32">
        <v>60.7</v>
      </c>
      <c r="T38" s="14">
        <f t="shared" si="4"/>
        <v>4079.0400000000004</v>
      </c>
      <c r="U38" s="32"/>
      <c r="V38" s="29">
        <f t="shared" si="5"/>
        <v>4079.0400000000004</v>
      </c>
      <c r="W38" s="29">
        <f t="shared" si="18"/>
        <v>3.0349999999999997</v>
      </c>
      <c r="X38" s="26">
        <f t="shared" si="16"/>
        <v>242500.60800000004</v>
      </c>
      <c r="Y38" s="29">
        <v>4079.0400000000004</v>
      </c>
      <c r="Z38" s="29">
        <f t="shared" si="6"/>
        <v>130.73491200000001</v>
      </c>
      <c r="AA38" s="14">
        <v>60.8</v>
      </c>
      <c r="AB38" s="14">
        <v>57.7</v>
      </c>
      <c r="AC38" s="14">
        <v>57.5</v>
      </c>
      <c r="AD38" s="14">
        <v>63.4</v>
      </c>
      <c r="AE38" s="14">
        <v>63.6</v>
      </c>
      <c r="AF38" s="14">
        <v>51.8</v>
      </c>
      <c r="AG38" s="14">
        <v>61.8</v>
      </c>
      <c r="AH38" s="29">
        <f t="shared" si="7"/>
        <v>116.72760000000001</v>
      </c>
      <c r="AI38" s="29">
        <v>100</v>
      </c>
      <c r="AJ38" s="29">
        <f t="shared" si="8"/>
        <v>60.7</v>
      </c>
      <c r="AK38" s="14">
        <f t="shared" si="9"/>
        <v>3.0350000000000001</v>
      </c>
      <c r="AL38" s="14">
        <f t="shared" si="10"/>
        <v>1.6861111111111111</v>
      </c>
      <c r="AM38" s="14">
        <v>2004</v>
      </c>
      <c r="AN38" s="14">
        <f t="shared" si="15"/>
        <v>27.599999999999998</v>
      </c>
      <c r="AO38" s="14">
        <f t="shared" si="11"/>
        <v>83.766000000000005</v>
      </c>
      <c r="AP38" s="14">
        <f t="shared" si="12"/>
        <v>56.166000000000011</v>
      </c>
      <c r="AQ38" s="14">
        <f t="shared" si="13"/>
        <v>0.56166000000000016</v>
      </c>
      <c r="AR38" s="14">
        <v>60.7</v>
      </c>
      <c r="AS38" s="14">
        <v>20</v>
      </c>
    </row>
    <row r="39" spans="2:45" x14ac:dyDescent="0.2">
      <c r="B39" s="14">
        <v>1974</v>
      </c>
      <c r="C39" s="14">
        <v>8</v>
      </c>
      <c r="D39" s="14">
        <v>24.230250000000002</v>
      </c>
      <c r="F39" s="25" t="s">
        <v>27</v>
      </c>
      <c r="G39" s="14">
        <v>2005</v>
      </c>
      <c r="H39" s="14">
        <v>23.1956226</v>
      </c>
      <c r="I39" s="14">
        <v>2005</v>
      </c>
      <c r="J39" s="121">
        <f t="shared" si="0"/>
        <v>34.270861150000002</v>
      </c>
      <c r="K39" s="14">
        <v>23.916775000000001</v>
      </c>
      <c r="L39" s="29">
        <f t="shared" si="1"/>
        <v>1607.2072800000001</v>
      </c>
      <c r="M39" s="14">
        <v>28.694932099999999</v>
      </c>
      <c r="N39" s="14">
        <v>33.319544299999997</v>
      </c>
      <c r="O39" s="14">
        <f t="shared" si="2"/>
        <v>2239.0733769600001</v>
      </c>
      <c r="P39" s="14">
        <v>38.118406299999997</v>
      </c>
      <c r="Q39" s="14">
        <f t="shared" si="3"/>
        <v>2561.5569033600004</v>
      </c>
      <c r="R39" s="14">
        <v>38.795962899999999</v>
      </c>
      <c r="S39" s="32">
        <v>42.7795463</v>
      </c>
      <c r="T39" s="14">
        <f t="shared" si="4"/>
        <v>2874.7855113600003</v>
      </c>
      <c r="U39" s="32"/>
      <c r="V39" s="29">
        <f t="shared" si="5"/>
        <v>2874.7855113600003</v>
      </c>
      <c r="W39" s="29">
        <f t="shared" si="18"/>
        <v>1.7886837293071496</v>
      </c>
      <c r="X39" s="26">
        <f t="shared" si="16"/>
        <v>172136.62390579202</v>
      </c>
      <c r="Y39" s="29">
        <v>2874.7855113600003</v>
      </c>
      <c r="Z39" s="29">
        <f t="shared" si="6"/>
        <v>60.590239459008018</v>
      </c>
      <c r="AA39" s="14">
        <v>44.892849400000003</v>
      </c>
      <c r="AB39" s="14">
        <v>37.2725212</v>
      </c>
      <c r="AC39" s="14">
        <v>38.839226400000001</v>
      </c>
      <c r="AD39" s="14">
        <v>35.779789299999997</v>
      </c>
      <c r="AE39" s="14">
        <v>40.197429999999997</v>
      </c>
      <c r="AF39" s="14">
        <v>39.518718399999997</v>
      </c>
      <c r="AG39" s="14">
        <v>38.563002599999997</v>
      </c>
      <c r="AH39" s="29">
        <f t="shared" si="7"/>
        <v>54.098428088399992</v>
      </c>
      <c r="AI39" s="29">
        <v>100</v>
      </c>
      <c r="AJ39" s="29">
        <f t="shared" si="8"/>
        <v>42.7795463</v>
      </c>
      <c r="AK39" s="14">
        <f t="shared" si="9"/>
        <v>1.7886837293071494</v>
      </c>
      <c r="AL39" s="14">
        <f t="shared" si="10"/>
        <v>1.2839175084396339</v>
      </c>
      <c r="AM39" s="14">
        <v>2005</v>
      </c>
      <c r="AN39" s="14">
        <f t="shared" si="15"/>
        <v>33.005149500000002</v>
      </c>
      <c r="AO39" s="14">
        <f t="shared" si="11"/>
        <v>59.035773894000002</v>
      </c>
      <c r="AP39" s="14">
        <f t="shared" si="12"/>
        <v>26.030624394</v>
      </c>
      <c r="AQ39" s="14">
        <f t="shared" si="13"/>
        <v>0.26030624394000001</v>
      </c>
      <c r="AS39" s="14">
        <v>23.916775000000001</v>
      </c>
    </row>
    <row r="40" spans="2:45" x14ac:dyDescent="0.2">
      <c r="B40" s="14">
        <v>1974</v>
      </c>
      <c r="C40" s="14">
        <v>9</v>
      </c>
      <c r="D40" s="14">
        <v>31.823</v>
      </c>
      <c r="F40" s="25" t="s">
        <v>27</v>
      </c>
      <c r="G40" s="14">
        <v>2006</v>
      </c>
      <c r="H40" s="14">
        <v>41.5</v>
      </c>
      <c r="I40" s="14">
        <v>2006</v>
      </c>
      <c r="J40" s="121">
        <f t="shared" si="0"/>
        <v>37.266666666666673</v>
      </c>
      <c r="K40" s="14">
        <v>34.4</v>
      </c>
      <c r="L40" s="29">
        <f t="shared" si="1"/>
        <v>2311.6800000000003</v>
      </c>
      <c r="M40" s="14">
        <v>38.5</v>
      </c>
      <c r="N40" s="14">
        <v>35.9</v>
      </c>
      <c r="O40" s="14">
        <f t="shared" si="2"/>
        <v>2412.48</v>
      </c>
      <c r="P40" s="14">
        <v>33.799999999999997</v>
      </c>
      <c r="Q40" s="14">
        <f t="shared" si="3"/>
        <v>2271.36</v>
      </c>
      <c r="R40" s="32">
        <v>40.299999999999997</v>
      </c>
      <c r="S40" s="14">
        <v>40.700000000000003</v>
      </c>
      <c r="T40" s="14">
        <f t="shared" si="4"/>
        <v>2735.0400000000004</v>
      </c>
      <c r="V40" s="29">
        <f t="shared" si="5"/>
        <v>2735.0400000000004</v>
      </c>
      <c r="W40" s="29">
        <f t="shared" si="18"/>
        <v>1.183139534883721</v>
      </c>
      <c r="X40" s="26">
        <f t="shared" si="16"/>
        <v>162118.65599999999</v>
      </c>
      <c r="Y40" s="29">
        <v>2735.0400000000004</v>
      </c>
      <c r="Z40" s="29">
        <f t="shared" si="6"/>
        <v>20.236608000000007</v>
      </c>
      <c r="AA40" s="14">
        <v>53.1</v>
      </c>
      <c r="AB40" s="14">
        <v>45.2</v>
      </c>
      <c r="AC40" s="14">
        <v>36.700000000000003</v>
      </c>
      <c r="AD40" s="14">
        <v>35.5</v>
      </c>
      <c r="AE40" s="14">
        <v>40.5</v>
      </c>
      <c r="AF40" s="14">
        <v>24.4</v>
      </c>
      <c r="AG40" s="14">
        <v>43.6</v>
      </c>
      <c r="AH40" s="29">
        <f t="shared" si="7"/>
        <v>18.068400000000011</v>
      </c>
      <c r="AI40" s="29">
        <v>80</v>
      </c>
      <c r="AJ40" s="29">
        <f>S40</f>
        <v>40.700000000000003</v>
      </c>
      <c r="AK40" s="14">
        <f t="shared" si="9"/>
        <v>1.183139534883721</v>
      </c>
      <c r="AL40" s="14">
        <f t="shared" si="10"/>
        <v>1.1337047353760448</v>
      </c>
      <c r="AM40" s="14">
        <v>2006</v>
      </c>
      <c r="AN40" s="14">
        <f>MIN(AN6:AN39)</f>
        <v>15.3078915</v>
      </c>
      <c r="AO40" s="14">
        <f>MIN(AO6:AO39)</f>
        <v>29.206818041999995</v>
      </c>
      <c r="AP40" s="14">
        <f>MIN(AP6:AP39)</f>
        <v>-8.7737909100000024</v>
      </c>
      <c r="AQ40" s="14">
        <f>MIN(AQ6:AQ39)</f>
        <v>-8.7737909100000025E-2</v>
      </c>
    </row>
    <row r="41" spans="2:45" x14ac:dyDescent="0.2">
      <c r="B41" s="14">
        <v>1974</v>
      </c>
      <c r="C41" s="14">
        <v>10</v>
      </c>
      <c r="D41" s="14">
        <v>33.728749999999998</v>
      </c>
      <c r="F41" s="25" t="s">
        <v>27</v>
      </c>
      <c r="G41" s="14">
        <v>2007</v>
      </c>
      <c r="H41" s="14">
        <v>36.6</v>
      </c>
      <c r="I41" s="14">
        <v>2007</v>
      </c>
      <c r="J41" s="121">
        <f t="shared" si="0"/>
        <v>46.133333333333333</v>
      </c>
      <c r="K41" s="14">
        <v>38.700000000000003</v>
      </c>
      <c r="L41" s="29">
        <f t="shared" si="1"/>
        <v>2600.6400000000003</v>
      </c>
      <c r="M41" s="32">
        <v>47.3</v>
      </c>
      <c r="N41" s="14">
        <v>51.7</v>
      </c>
      <c r="O41" s="14">
        <f t="shared" si="2"/>
        <v>3474.2400000000002</v>
      </c>
      <c r="P41" s="14">
        <v>46.5</v>
      </c>
      <c r="Q41" s="14">
        <f t="shared" si="3"/>
        <v>3124.8</v>
      </c>
      <c r="R41" s="14">
        <v>42.3</v>
      </c>
      <c r="S41" s="14">
        <v>50.3</v>
      </c>
      <c r="T41" s="14">
        <f t="shared" si="4"/>
        <v>3380.1600000000003</v>
      </c>
      <c r="V41" s="29">
        <f t="shared" si="5"/>
        <v>3380.1600000000003</v>
      </c>
      <c r="W41" s="29">
        <f t="shared" si="18"/>
        <v>1.2997416020671835</v>
      </c>
      <c r="X41" s="26">
        <f t="shared" si="16"/>
        <v>233468.92800000004</v>
      </c>
      <c r="Y41" s="29">
        <v>3380.1600000000003</v>
      </c>
      <c r="Z41" s="29">
        <f t="shared" si="6"/>
        <v>37.261056000000004</v>
      </c>
      <c r="AA41" s="14" t="s">
        <v>17</v>
      </c>
      <c r="AB41" s="14" t="s">
        <v>17</v>
      </c>
      <c r="AC41" s="14" t="s">
        <v>17</v>
      </c>
      <c r="AD41" s="14" t="s">
        <v>17</v>
      </c>
      <c r="AE41" s="14" t="s">
        <v>17</v>
      </c>
      <c r="AF41" s="14" t="s">
        <v>17</v>
      </c>
      <c r="AG41" s="14" t="s">
        <v>17</v>
      </c>
      <c r="AH41" s="29">
        <f t="shared" si="7"/>
        <v>33.268799999999985</v>
      </c>
      <c r="AI41" s="29">
        <v>20</v>
      </c>
      <c r="AJ41" s="29">
        <f t="shared" si="8"/>
        <v>50.3</v>
      </c>
      <c r="AK41" s="14">
        <f t="shared" si="9"/>
        <v>1.2997416020671833</v>
      </c>
      <c r="AL41" s="14">
        <f t="shared" si="10"/>
        <v>0.97292069632495148</v>
      </c>
      <c r="AM41" s="14">
        <v>2007</v>
      </c>
    </row>
    <row r="42" spans="2:45" x14ac:dyDescent="0.2">
      <c r="B42" s="14">
        <v>1974</v>
      </c>
      <c r="C42" s="14">
        <v>11</v>
      </c>
      <c r="D42" s="14">
        <v>34.273249999999997</v>
      </c>
      <c r="F42" s="25" t="s">
        <v>27</v>
      </c>
      <c r="G42" s="14">
        <v>2008</v>
      </c>
      <c r="H42" s="14">
        <v>38.47</v>
      </c>
      <c r="I42" s="14">
        <v>2008</v>
      </c>
      <c r="J42" s="121">
        <f t="shared" si="0"/>
        <v>70.734999999999999</v>
      </c>
      <c r="K42" s="14">
        <v>42.28</v>
      </c>
      <c r="L42" s="29">
        <f t="shared" ref="L42:L47" si="19">K42*60*1.12</f>
        <v>2841.2160000000003</v>
      </c>
      <c r="M42" s="14">
        <v>55.89</v>
      </c>
      <c r="N42" s="14">
        <v>69.33</v>
      </c>
      <c r="O42" s="14">
        <f t="shared" si="2"/>
        <v>4658.9760000000006</v>
      </c>
      <c r="P42" s="14">
        <v>81.78</v>
      </c>
      <c r="Q42" s="14">
        <f t="shared" si="3"/>
        <v>5495.6160000000009</v>
      </c>
      <c r="R42" s="32">
        <v>86.81</v>
      </c>
      <c r="S42" s="14">
        <v>88.32</v>
      </c>
      <c r="T42" s="14">
        <f t="shared" si="4"/>
        <v>5935.1040000000003</v>
      </c>
      <c r="V42" s="29">
        <f t="shared" ref="V42:V47" si="20">S42*60*1.12</f>
        <v>5935.1040000000003</v>
      </c>
      <c r="W42" s="29">
        <f t="shared" si="18"/>
        <v>2.0889309366130555</v>
      </c>
      <c r="X42" s="26">
        <f t="shared" si="16"/>
        <v>369305.39520000014</v>
      </c>
      <c r="Y42" s="29">
        <v>5935.1040000000003</v>
      </c>
      <c r="Z42" s="29">
        <f t="shared" ref="Z42:Z47" si="21">((V42)-(L42))*0.0239/0.5</f>
        <v>147.8878464</v>
      </c>
      <c r="AA42" s="14">
        <v>76.680000000000007</v>
      </c>
      <c r="AB42" s="14">
        <v>67.87</v>
      </c>
      <c r="AC42" s="14">
        <v>84.46</v>
      </c>
      <c r="AD42" s="14">
        <v>86.09</v>
      </c>
      <c r="AE42" s="14">
        <v>84.16</v>
      </c>
      <c r="AF42" s="14">
        <v>88.65</v>
      </c>
      <c r="AG42" s="14">
        <v>82.98</v>
      </c>
      <c r="AH42" s="29">
        <f>MAX(((S42-K42)*60*0.0239)/0.5,0)</f>
        <v>132.04272</v>
      </c>
      <c r="AI42" s="29">
        <v>80</v>
      </c>
      <c r="AJ42" s="29">
        <f t="shared" si="8"/>
        <v>88.32</v>
      </c>
      <c r="AK42" s="14">
        <f t="shared" si="9"/>
        <v>2.0889309366130555</v>
      </c>
      <c r="AL42" s="14">
        <f t="shared" si="10"/>
        <v>1.2739073993942016</v>
      </c>
      <c r="AM42" s="14">
        <v>2008</v>
      </c>
    </row>
    <row r="43" spans="2:45" x14ac:dyDescent="0.2">
      <c r="F43" s="25" t="s">
        <v>134</v>
      </c>
      <c r="G43" s="14">
        <v>2009</v>
      </c>
      <c r="H43" s="14">
        <v>23.475000000000001</v>
      </c>
      <c r="I43" s="14">
        <v>2009</v>
      </c>
      <c r="J43" s="121">
        <f t="shared" si="0"/>
        <v>44.049583333333338</v>
      </c>
      <c r="K43" s="14">
        <v>23.14</v>
      </c>
      <c r="L43" s="29">
        <f t="shared" si="19"/>
        <v>1555.0080000000003</v>
      </c>
      <c r="M43" s="14">
        <v>29.647500000000001</v>
      </c>
      <c r="N43" s="14">
        <v>37.692500000000003</v>
      </c>
      <c r="O43" s="14">
        <f t="shared" si="2"/>
        <v>2532.9360000000006</v>
      </c>
      <c r="P43" s="14">
        <v>43.51</v>
      </c>
      <c r="Q43" s="14">
        <f t="shared" si="3"/>
        <v>2923.8720000000003</v>
      </c>
      <c r="R43" s="32">
        <v>57.272500000000008</v>
      </c>
      <c r="S43" s="14">
        <v>73.034999999999997</v>
      </c>
      <c r="T43" s="14">
        <f t="shared" si="4"/>
        <v>4907.9520000000002</v>
      </c>
      <c r="V43" s="29">
        <f t="shared" si="20"/>
        <v>4907.9520000000002</v>
      </c>
      <c r="W43" s="29">
        <f>V43/L43</f>
        <v>3.1562229904926529</v>
      </c>
      <c r="X43" s="26">
        <f>((MAX(M43:S43)*60*1.12))</f>
        <v>196484.19840000002</v>
      </c>
      <c r="Y43" s="29">
        <v>4907.9520000000002</v>
      </c>
      <c r="Z43" s="29">
        <f t="shared" si="21"/>
        <v>160.27072319999999</v>
      </c>
      <c r="AA43" s="14">
        <v>44.08</v>
      </c>
      <c r="AB43" s="14">
        <v>46.41</v>
      </c>
      <c r="AC43" s="14">
        <v>51.09</v>
      </c>
      <c r="AD43" s="14">
        <v>50.2</v>
      </c>
      <c r="AE43" s="14">
        <v>52.3</v>
      </c>
      <c r="AF43" s="14">
        <v>69.5</v>
      </c>
      <c r="AG43" s="14">
        <v>44</v>
      </c>
      <c r="AH43" s="29">
        <f>MAX(((S43-K43)*60*0.0239)/0.5,0)</f>
        <v>143.09886</v>
      </c>
      <c r="AI43" s="29">
        <v>100</v>
      </c>
      <c r="AJ43" s="29">
        <f t="shared" si="8"/>
        <v>73.034999999999997</v>
      </c>
      <c r="AK43" s="14">
        <f t="shared" si="9"/>
        <v>3.1562229904926533</v>
      </c>
      <c r="AL43" s="14">
        <f t="shared" si="10"/>
        <v>1.937653379319493</v>
      </c>
      <c r="AM43" s="14">
        <v>2009</v>
      </c>
    </row>
    <row r="44" spans="2:45" x14ac:dyDescent="0.2">
      <c r="B44" s="14">
        <v>1974</v>
      </c>
      <c r="C44" s="14">
        <v>12</v>
      </c>
      <c r="D44" s="14">
        <v>30.824750000000002</v>
      </c>
      <c r="F44" s="14" t="s">
        <v>153</v>
      </c>
      <c r="G44" s="14">
        <v>2010</v>
      </c>
      <c r="H44" s="14">
        <v>13.69</v>
      </c>
      <c r="I44" s="14">
        <v>2010</v>
      </c>
      <c r="J44" s="14">
        <f t="shared" si="0"/>
        <v>22.048333333333332</v>
      </c>
      <c r="K44" s="14">
        <v>13.02</v>
      </c>
      <c r="L44" s="14">
        <f t="shared" si="19"/>
        <v>874.94399999999996</v>
      </c>
      <c r="M44" s="14">
        <v>15.38</v>
      </c>
      <c r="N44" s="14">
        <v>20.64</v>
      </c>
      <c r="O44" s="14">
        <f t="shared" si="2"/>
        <v>1387.0080000000003</v>
      </c>
      <c r="P44" s="14">
        <v>23.4</v>
      </c>
      <c r="Q44" s="14">
        <f t="shared" si="3"/>
        <v>1572.4800000000002</v>
      </c>
      <c r="R44" s="14">
        <v>28.53</v>
      </c>
      <c r="S44" s="14">
        <v>31.32</v>
      </c>
      <c r="T44" s="14">
        <f t="shared" si="4"/>
        <v>2104.7040000000002</v>
      </c>
      <c r="V44" s="29">
        <f t="shared" si="20"/>
        <v>2104.7040000000002</v>
      </c>
      <c r="W44" s="29">
        <f>V44/L44</f>
        <v>2.4055299539170512</v>
      </c>
      <c r="X44" s="26">
        <f>((MAX(M44:S44)*60*1.12))</f>
        <v>105670.65600000003</v>
      </c>
      <c r="Y44" s="29">
        <v>4908.9520000000002</v>
      </c>
      <c r="Z44" s="29">
        <f t="shared" si="21"/>
        <v>58.782528000000013</v>
      </c>
      <c r="AA44" s="31">
        <v>24.7</v>
      </c>
      <c r="AB44" s="31">
        <v>24.2</v>
      </c>
      <c r="AC44" s="31">
        <v>24.4</v>
      </c>
      <c r="AD44" s="31">
        <v>23.1</v>
      </c>
      <c r="AE44" s="31">
        <v>24.8</v>
      </c>
      <c r="AF44" s="31">
        <v>31.2</v>
      </c>
      <c r="AG44" s="14">
        <v>23.2</v>
      </c>
      <c r="AH44" s="29">
        <f>MAX(((S44-K44)*60*0.0239)/0.5,0)</f>
        <v>52.484400000000001</v>
      </c>
      <c r="AI44" s="29">
        <v>100</v>
      </c>
      <c r="AJ44" s="29">
        <f t="shared" si="8"/>
        <v>31.32</v>
      </c>
      <c r="AK44" s="14">
        <f t="shared" si="9"/>
        <v>2.4055299539170507</v>
      </c>
      <c r="AL44" s="14">
        <f t="shared" si="10"/>
        <v>1.5174418604651163</v>
      </c>
    </row>
    <row r="45" spans="2:45" x14ac:dyDescent="0.2">
      <c r="B45" s="14">
        <v>1974</v>
      </c>
      <c r="C45" s="14">
        <v>13</v>
      </c>
      <c r="D45" s="14">
        <v>29.130749999999999</v>
      </c>
      <c r="F45" s="14" t="s">
        <v>153</v>
      </c>
      <c r="G45" s="14">
        <v>2011</v>
      </c>
      <c r="H45" s="14">
        <v>29.27</v>
      </c>
      <c r="I45" s="14">
        <v>2011</v>
      </c>
      <c r="J45" s="14">
        <f>AVERAGE(K45,M45,N45,P45,R45,S45)</f>
        <v>35.746666666666663</v>
      </c>
      <c r="K45" s="14">
        <v>27.51</v>
      </c>
      <c r="L45" s="14">
        <f t="shared" si="19"/>
        <v>1848.6720000000003</v>
      </c>
      <c r="M45" s="14">
        <v>30.29</v>
      </c>
      <c r="N45" s="14">
        <v>36.29</v>
      </c>
      <c r="O45" s="14">
        <f t="shared" si="2"/>
        <v>2438.6880000000006</v>
      </c>
      <c r="P45" s="14">
        <v>35.26</v>
      </c>
      <c r="Q45" s="14">
        <f t="shared" si="3"/>
        <v>2369.4720000000002</v>
      </c>
      <c r="R45" s="14">
        <v>40.44</v>
      </c>
      <c r="S45" s="14">
        <v>44.69</v>
      </c>
      <c r="T45" s="14">
        <f t="shared" si="4"/>
        <v>3003.1679999999997</v>
      </c>
      <c r="V45" s="29">
        <f t="shared" si="20"/>
        <v>3003.1679999999997</v>
      </c>
      <c r="W45" s="29">
        <f>V45/L45</f>
        <v>1.6245001817520897</v>
      </c>
      <c r="X45" s="26">
        <f>((MAX(M45:S45)*60*1.12))</f>
        <v>163879.83360000004</v>
      </c>
      <c r="Y45" s="29">
        <v>4909.9520000000002</v>
      </c>
      <c r="Z45" s="29">
        <f t="shared" si="21"/>
        <v>55.184908799999974</v>
      </c>
      <c r="AA45" s="31">
        <v>45.12</v>
      </c>
      <c r="AB45" s="31">
        <v>39.74</v>
      </c>
      <c r="AC45" s="31">
        <v>39.880000000000003</v>
      </c>
      <c r="AD45" s="31">
        <v>48.56</v>
      </c>
      <c r="AE45" s="31">
        <v>40.119999999999997</v>
      </c>
      <c r="AF45" s="31">
        <v>36.299999999999997</v>
      </c>
      <c r="AG45" s="31">
        <v>44.59</v>
      </c>
      <c r="AH45" s="29">
        <f>MAX(((S45-K45)*60*0.0239)/0.5,0)</f>
        <v>49.272239999999989</v>
      </c>
      <c r="AI45" s="29">
        <v>100</v>
      </c>
      <c r="AJ45" s="29">
        <f t="shared" si="8"/>
        <v>44.69</v>
      </c>
      <c r="AK45" s="14">
        <f t="shared" si="9"/>
        <v>1.6245001817520899</v>
      </c>
      <c r="AL45" s="14">
        <f t="shared" si="10"/>
        <v>1.231468724166437</v>
      </c>
    </row>
    <row r="46" spans="2:45" x14ac:dyDescent="0.2">
      <c r="B46" s="14">
        <v>1974</v>
      </c>
      <c r="C46" s="14">
        <v>14</v>
      </c>
      <c r="D46" s="14">
        <v>31.943999999999999</v>
      </c>
      <c r="F46" s="14" t="s">
        <v>197</v>
      </c>
      <c r="G46" s="14">
        <v>2012</v>
      </c>
      <c r="H46" s="14">
        <v>25.81</v>
      </c>
      <c r="I46" s="14">
        <v>2012</v>
      </c>
      <c r="J46" s="14">
        <f>AVERAGE(K46,M46,N46,P46,R46,S46)</f>
        <v>47.976666666666667</v>
      </c>
      <c r="K46" s="14">
        <v>27.07</v>
      </c>
      <c r="L46" s="14">
        <f t="shared" si="19"/>
        <v>1819.1040000000003</v>
      </c>
      <c r="M46" s="14">
        <v>35.15</v>
      </c>
      <c r="N46" s="14">
        <v>48.39</v>
      </c>
      <c r="O46" s="14">
        <f t="shared" si="2"/>
        <v>3251.8080000000004</v>
      </c>
      <c r="P46" s="14">
        <v>55.38</v>
      </c>
      <c r="Q46" s="14">
        <f t="shared" si="3"/>
        <v>3721.5360000000005</v>
      </c>
      <c r="R46" s="14">
        <v>60.65</v>
      </c>
      <c r="S46" s="14">
        <v>61.22</v>
      </c>
      <c r="T46" s="14">
        <f t="shared" si="4"/>
        <v>4113.9840000000004</v>
      </c>
      <c r="V46" s="14">
        <f t="shared" si="20"/>
        <v>4113.9840000000004</v>
      </c>
      <c r="W46" s="14">
        <f>V46/L46</f>
        <v>2.2615441448097524</v>
      </c>
      <c r="X46" s="14">
        <f>((MAX(M46:S46)*60*1.12))</f>
        <v>250087.21920000005</v>
      </c>
      <c r="Z46" s="14">
        <f t="shared" si="21"/>
        <v>109.69526400000001</v>
      </c>
      <c r="AH46" s="14">
        <f>MAX(((S46-K46)*60*0.0239)/0.5,0)</f>
        <v>97.9422</v>
      </c>
      <c r="AJ46" s="14">
        <f t="shared" si="8"/>
        <v>61.22</v>
      </c>
      <c r="AK46" s="14">
        <f>S46/K46</f>
        <v>2.2615441448097524</v>
      </c>
      <c r="AL46" s="14">
        <f t="shared" si="10"/>
        <v>1.265137425087828</v>
      </c>
    </row>
    <row r="47" spans="2:45" x14ac:dyDescent="0.2">
      <c r="B47" s="14">
        <v>1975</v>
      </c>
      <c r="C47" s="14">
        <v>1</v>
      </c>
      <c r="D47" s="14">
        <v>28.797999999999998</v>
      </c>
      <c r="F47" s="14" t="s">
        <v>213</v>
      </c>
      <c r="G47" s="14">
        <v>2013</v>
      </c>
      <c r="H47" s="14">
        <v>24.14</v>
      </c>
      <c r="I47" s="14">
        <v>2013</v>
      </c>
      <c r="J47" s="14">
        <f>AVERAGE(K47,M47,N47,P47,R47,S47)</f>
        <v>34.101666666666667</v>
      </c>
      <c r="K47" s="14">
        <v>23.01</v>
      </c>
      <c r="L47" s="14">
        <f t="shared" si="19"/>
        <v>1546.2720000000004</v>
      </c>
      <c r="M47" s="14">
        <v>28.05</v>
      </c>
      <c r="N47" s="14">
        <v>35.5</v>
      </c>
      <c r="O47" s="14">
        <f t="shared" si="2"/>
        <v>2385.6000000000004</v>
      </c>
      <c r="P47" s="14">
        <v>40.049999999999997</v>
      </c>
      <c r="Q47" s="14">
        <f t="shared" si="3"/>
        <v>2691.36</v>
      </c>
      <c r="R47" s="14">
        <v>38.1</v>
      </c>
      <c r="S47" s="14">
        <v>39.9</v>
      </c>
      <c r="T47" s="14">
        <f t="shared" si="4"/>
        <v>2681.28</v>
      </c>
      <c r="V47" s="14">
        <f t="shared" si="20"/>
        <v>2681.28</v>
      </c>
      <c r="W47" s="14">
        <f>V47/L47</f>
        <v>1.7340286831812253</v>
      </c>
      <c r="Z47" s="14">
        <f t="shared" si="21"/>
        <v>54.253382399999992</v>
      </c>
      <c r="AK47" s="14">
        <f>S47/K47</f>
        <v>1.7340286831812253</v>
      </c>
      <c r="AL47" s="14">
        <f t="shared" si="10"/>
        <v>1.123943661971831</v>
      </c>
    </row>
    <row r="48" spans="2:45" x14ac:dyDescent="0.2">
      <c r="B48" s="14">
        <v>1975</v>
      </c>
      <c r="C48" s="14">
        <v>2</v>
      </c>
      <c r="D48" s="14">
        <v>26.861999999999998</v>
      </c>
    </row>
    <row r="49" spans="2:43" x14ac:dyDescent="0.2">
      <c r="B49" s="14">
        <v>1975</v>
      </c>
      <c r="C49" s="14">
        <v>3</v>
      </c>
      <c r="D49" s="14">
        <v>34.878250000000001</v>
      </c>
      <c r="S49" s="14">
        <f>AVERAGE(S6:S47)</f>
        <v>44.758553885714292</v>
      </c>
      <c r="V49" s="31" t="s">
        <v>116</v>
      </c>
      <c r="Y49" s="31">
        <f>MIN(Y6:Y43)</f>
        <v>1422.2450524799999</v>
      </c>
      <c r="Z49" s="31">
        <f>MIN(Z6:Z47)</f>
        <v>-20.42233348512001</v>
      </c>
      <c r="AG49" s="31"/>
      <c r="AH49" s="31">
        <f>MAX(AH6:AH46)</f>
        <v>143.09886</v>
      </c>
      <c r="AI49" s="31">
        <f>MAX(AI6:AI45)</f>
        <v>100</v>
      </c>
      <c r="AJ49" s="31">
        <f>MAX(AJ6:AJ46)</f>
        <v>88.329077699999999</v>
      </c>
      <c r="AM49" s="14" t="s">
        <v>118</v>
      </c>
      <c r="AN49" s="14">
        <f>MAX(AN6:AN39)</f>
        <v>55.727849999999997</v>
      </c>
      <c r="AO49" s="14">
        <f>MAX(AO6:AO39)</f>
        <v>121.89412722599999</v>
      </c>
      <c r="AP49" s="14">
        <f>MAX(AP6:AP39)</f>
        <v>67.199268221999986</v>
      </c>
      <c r="AQ49" s="14">
        <f>MAX(AQ6:AQ39)</f>
        <v>0.67199268221999986</v>
      </c>
    </row>
    <row r="50" spans="2:43" x14ac:dyDescent="0.2">
      <c r="B50" s="14">
        <v>1975</v>
      </c>
      <c r="C50" s="14">
        <v>4</v>
      </c>
      <c r="D50" s="14">
        <v>39.718249999999998</v>
      </c>
      <c r="S50" s="14">
        <f>STDEV(S6:S47)</f>
        <v>14.768367644367032</v>
      </c>
      <c r="V50" s="31" t="s">
        <v>118</v>
      </c>
      <c r="Y50" s="31">
        <f>MAX(Y6:Y43)</f>
        <v>5935.7140214400006</v>
      </c>
      <c r="Z50" s="31">
        <f>MAX(Z6:Z47)</f>
        <v>160.27072319999999</v>
      </c>
      <c r="AH50" s="14">
        <f>AVERAGE(AH6:AH46)</f>
        <v>54.82172949711218</v>
      </c>
      <c r="AI50" s="14">
        <f>AVERAGE(AI6:AI45)</f>
        <v>61.5</v>
      </c>
      <c r="AJ50" s="14">
        <f>AVERAGE(AJ6:AJ46)</f>
        <v>44.877055200000001</v>
      </c>
      <c r="AM50" s="14" t="s">
        <v>120</v>
      </c>
      <c r="AN50" s="14">
        <f>AVERAGE(AN6:AN39)</f>
        <v>35.056601752058818</v>
      </c>
      <c r="AO50" s="14">
        <f>AVERAGE(AO6:AO39)</f>
        <v>58.86813185929411</v>
      </c>
      <c r="AP50" s="14">
        <f>AVERAGE(AP6:AP39)</f>
        <v>23.811530107235296</v>
      </c>
      <c r="AQ50" s="14">
        <f>AVERAGE(AQ6:AQ39)</f>
        <v>0.23811530107235288</v>
      </c>
    </row>
    <row r="51" spans="2:43" x14ac:dyDescent="0.2">
      <c r="B51" s="14">
        <v>1975</v>
      </c>
      <c r="C51" s="14">
        <v>5</v>
      </c>
      <c r="D51" s="14">
        <v>46.857250000000001</v>
      </c>
      <c r="V51" s="14" t="s">
        <v>133</v>
      </c>
      <c r="Y51" s="14">
        <f>AVERAGE(Y6:Y43)</f>
        <v>3011.142275974737</v>
      </c>
      <c r="Z51" s="14">
        <f>AVERAGE(Z6:Z47)</f>
        <v>60.190975014816004</v>
      </c>
      <c r="AG51" s="31" t="s">
        <v>117</v>
      </c>
      <c r="AH51" s="14">
        <f>AVERAGE(AH8:AH45)</f>
        <v>56.519502878463143</v>
      </c>
    </row>
    <row r="52" spans="2:43" x14ac:dyDescent="0.2">
      <c r="B52" s="14">
        <v>1975</v>
      </c>
      <c r="C52" s="14">
        <v>6</v>
      </c>
      <c r="D52" s="14">
        <v>51.27375</v>
      </c>
      <c r="V52" s="14" t="s">
        <v>180</v>
      </c>
      <c r="Y52" s="14">
        <f>STDEV(Y6:Y44)</f>
        <v>1048.1186676235648</v>
      </c>
      <c r="Z52" s="14">
        <f>STDEV(Z6:Z47)</f>
        <v>46.023227979827439</v>
      </c>
      <c r="AG52" s="31" t="s">
        <v>119</v>
      </c>
      <c r="AH52" s="14">
        <f>STDEV(AH6:AH45)</f>
        <v>40.003505818581154</v>
      </c>
      <c r="AI52" s="14">
        <f>STDEV(AI6:AI45)</f>
        <v>34.009802508492555</v>
      </c>
      <c r="AJ52" s="14">
        <f>STDEV(AJ6:AJ46)</f>
        <v>14.931602984245609</v>
      </c>
    </row>
    <row r="53" spans="2:43" x14ac:dyDescent="0.2">
      <c r="B53" s="14">
        <v>1975</v>
      </c>
      <c r="C53" s="14">
        <v>7</v>
      </c>
      <c r="D53" s="14">
        <v>50.547750000000001</v>
      </c>
    </row>
    <row r="54" spans="2:43" x14ac:dyDescent="0.2">
      <c r="B54" s="14">
        <v>1975</v>
      </c>
      <c r="C54" s="14">
        <v>8</v>
      </c>
      <c r="D54" s="14">
        <v>51.183</v>
      </c>
      <c r="X54" s="14" t="s">
        <v>181</v>
      </c>
      <c r="Y54" s="14">
        <f>Y51/1.12/60</f>
        <v>44.808664821052631</v>
      </c>
    </row>
    <row r="55" spans="2:43" x14ac:dyDescent="0.2">
      <c r="B55" s="14">
        <v>1975</v>
      </c>
      <c r="C55" s="14">
        <v>9</v>
      </c>
      <c r="D55" s="14">
        <v>43.862499999999997</v>
      </c>
      <c r="X55" s="14" t="s">
        <v>182</v>
      </c>
      <c r="Y55" s="14">
        <f>Y52/1.12/60</f>
        <v>15.597003982493522</v>
      </c>
    </row>
    <row r="56" spans="2:43" x14ac:dyDescent="0.2">
      <c r="B56" s="14">
        <v>1975</v>
      </c>
      <c r="C56" s="14">
        <v>10</v>
      </c>
      <c r="D56" s="14">
        <v>45.223750000000003</v>
      </c>
    </row>
    <row r="57" spans="2:43" x14ac:dyDescent="0.2">
      <c r="B57" s="14">
        <v>1975</v>
      </c>
      <c r="C57" s="14">
        <v>11</v>
      </c>
      <c r="D57" s="14">
        <v>46.826999999999998</v>
      </c>
    </row>
    <row r="58" spans="2:43" x14ac:dyDescent="0.2">
      <c r="B58" s="14">
        <v>1975</v>
      </c>
      <c r="C58" s="14">
        <v>12</v>
      </c>
      <c r="D58" s="14">
        <v>47.19</v>
      </c>
    </row>
    <row r="59" spans="2:43" x14ac:dyDescent="0.2">
      <c r="B59" s="14">
        <v>1975</v>
      </c>
      <c r="C59" s="14">
        <v>13</v>
      </c>
      <c r="D59" s="14">
        <v>48.732750000000003</v>
      </c>
    </row>
    <row r="60" spans="2:43" x14ac:dyDescent="0.2">
      <c r="B60" s="14">
        <v>1975</v>
      </c>
      <c r="C60" s="14">
        <v>14</v>
      </c>
      <c r="D60" s="14">
        <v>47.915999999999997</v>
      </c>
    </row>
    <row r="61" spans="2:43" x14ac:dyDescent="0.2">
      <c r="B61" s="14">
        <v>1976</v>
      </c>
      <c r="C61" s="14">
        <v>1</v>
      </c>
      <c r="D61" s="14">
        <v>25.440249999999999</v>
      </c>
    </row>
    <row r="62" spans="2:43" x14ac:dyDescent="0.2">
      <c r="B62" s="14">
        <v>1976</v>
      </c>
      <c r="C62" s="14">
        <v>2</v>
      </c>
      <c r="D62" s="14">
        <v>23.262250000000002</v>
      </c>
    </row>
    <row r="63" spans="2:43" x14ac:dyDescent="0.2">
      <c r="B63" s="14">
        <v>1976</v>
      </c>
      <c r="C63" s="14">
        <v>3</v>
      </c>
      <c r="D63" s="14">
        <v>27.497250000000001</v>
      </c>
    </row>
    <row r="64" spans="2:43" x14ac:dyDescent="0.2">
      <c r="B64" s="14">
        <v>1976</v>
      </c>
      <c r="C64" s="14">
        <v>4</v>
      </c>
      <c r="D64" s="14">
        <v>32.064999999999998</v>
      </c>
    </row>
    <row r="65" spans="2:50" x14ac:dyDescent="0.2">
      <c r="B65" s="14">
        <v>1976</v>
      </c>
      <c r="C65" s="14">
        <v>5</v>
      </c>
      <c r="D65" s="14">
        <v>40.111499999999999</v>
      </c>
    </row>
    <row r="66" spans="2:50" x14ac:dyDescent="0.2">
      <c r="B66" s="14">
        <v>1976</v>
      </c>
      <c r="C66" s="14">
        <v>6</v>
      </c>
      <c r="D66" s="14">
        <v>44.588500000000003</v>
      </c>
    </row>
    <row r="67" spans="2:50" x14ac:dyDescent="0.2">
      <c r="B67" s="14">
        <v>1976</v>
      </c>
      <c r="C67" s="14">
        <v>7</v>
      </c>
      <c r="D67" s="14">
        <v>46.736249999999998</v>
      </c>
    </row>
    <row r="68" spans="2:50" x14ac:dyDescent="0.2">
      <c r="B68" s="14">
        <v>1976</v>
      </c>
      <c r="C68" s="14">
        <v>8</v>
      </c>
      <c r="D68" s="14">
        <v>39.960250000000002</v>
      </c>
    </row>
    <row r="69" spans="2:50" x14ac:dyDescent="0.2">
      <c r="B69" s="14">
        <v>1976</v>
      </c>
      <c r="C69" s="14">
        <v>9</v>
      </c>
      <c r="D69" s="14">
        <v>39.506500000000003</v>
      </c>
    </row>
    <row r="70" spans="2:50" x14ac:dyDescent="0.2">
      <c r="B70" s="14">
        <v>1976</v>
      </c>
      <c r="C70" s="14">
        <v>10</v>
      </c>
      <c r="D70" s="14">
        <v>37.90325</v>
      </c>
    </row>
    <row r="71" spans="2:50" x14ac:dyDescent="0.2">
      <c r="B71" s="14">
        <v>1976</v>
      </c>
      <c r="C71" s="14">
        <v>11</v>
      </c>
      <c r="D71" s="14">
        <v>39.294750000000001</v>
      </c>
    </row>
    <row r="72" spans="2:50" x14ac:dyDescent="0.2">
      <c r="B72" s="14">
        <v>1976</v>
      </c>
      <c r="C72" s="14">
        <v>12</v>
      </c>
      <c r="D72" s="14">
        <v>39.234250000000003</v>
      </c>
    </row>
    <row r="73" spans="2:50" x14ac:dyDescent="0.2">
      <c r="B73" s="14">
        <v>1976</v>
      </c>
      <c r="C73" s="14">
        <v>13</v>
      </c>
      <c r="D73" s="14">
        <v>46.070749999999997</v>
      </c>
    </row>
    <row r="74" spans="2:50" ht="14.25" x14ac:dyDescent="0.3">
      <c r="B74" s="14">
        <v>1976</v>
      </c>
      <c r="C74" s="14">
        <v>14</v>
      </c>
      <c r="D74" s="14">
        <v>43.015500000000003</v>
      </c>
      <c r="M74" s="33"/>
      <c r="N74" s="33"/>
      <c r="O74" s="33"/>
      <c r="R74" s="33"/>
      <c r="AA74" s="33"/>
      <c r="AW74" s="14">
        <v>0</v>
      </c>
      <c r="AX74" s="14">
        <v>112</v>
      </c>
    </row>
    <row r="75" spans="2:50" ht="14.25" x14ac:dyDescent="0.3">
      <c r="B75" s="14">
        <v>1977</v>
      </c>
      <c r="C75" s="14">
        <v>1</v>
      </c>
      <c r="D75" s="14">
        <v>15.609</v>
      </c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U75" s="14">
        <v>36.725000000000001</v>
      </c>
      <c r="AV75" s="14">
        <v>37.424999999999997</v>
      </c>
      <c r="AW75" s="14">
        <f>AU75*60*1.12</f>
        <v>2467.92</v>
      </c>
      <c r="AX75" s="14">
        <f>AV75*60*1.12</f>
        <v>2514.96</v>
      </c>
    </row>
    <row r="76" spans="2:50" ht="14.25" x14ac:dyDescent="0.3">
      <c r="B76" s="14">
        <v>1977</v>
      </c>
      <c r="C76" s="14">
        <v>2</v>
      </c>
      <c r="D76" s="14">
        <v>16.97025</v>
      </c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U76" s="14">
        <v>27.95</v>
      </c>
      <c r="AV76" s="14">
        <v>21.84</v>
      </c>
      <c r="AW76" s="14">
        <f t="shared" ref="AW76:AX109" si="22">AU76*60*1.12</f>
        <v>1878.2400000000002</v>
      </c>
      <c r="AX76" s="14">
        <f t="shared" si="22"/>
        <v>1467.6480000000001</v>
      </c>
    </row>
    <row r="77" spans="2:50" ht="14.25" x14ac:dyDescent="0.3">
      <c r="B77" s="14">
        <v>1977</v>
      </c>
      <c r="C77" s="14">
        <v>3</v>
      </c>
      <c r="D77" s="14">
        <v>26.861999999999998</v>
      </c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U77" s="14">
        <v>16.546749999999999</v>
      </c>
      <c r="AV77" s="14">
        <v>27.79975</v>
      </c>
      <c r="AW77" s="14">
        <f t="shared" si="22"/>
        <v>1111.9416000000001</v>
      </c>
      <c r="AX77" s="14">
        <f t="shared" si="22"/>
        <v>1868.1432</v>
      </c>
    </row>
    <row r="78" spans="2:50" ht="14.25" x14ac:dyDescent="0.3">
      <c r="B78" s="14">
        <v>1977</v>
      </c>
      <c r="C78" s="14">
        <v>4</v>
      </c>
      <c r="D78" s="14">
        <v>28.1325</v>
      </c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U78" s="14">
        <v>26.861999999999998</v>
      </c>
      <c r="AV78" s="14">
        <v>50.547750000000001</v>
      </c>
      <c r="AW78" s="14">
        <f t="shared" si="22"/>
        <v>1805.1263999999999</v>
      </c>
      <c r="AX78" s="14">
        <f t="shared" si="22"/>
        <v>3396.8088000000007</v>
      </c>
    </row>
    <row r="79" spans="2:50" ht="14.25" x14ac:dyDescent="0.3">
      <c r="B79" s="14">
        <v>1977</v>
      </c>
      <c r="C79" s="14">
        <v>5</v>
      </c>
      <c r="D79" s="14">
        <v>28.737500000000001</v>
      </c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U79" s="14">
        <v>23.262250000000002</v>
      </c>
      <c r="AV79" s="14">
        <v>46.736249999999998</v>
      </c>
      <c r="AW79" s="14">
        <f t="shared" si="22"/>
        <v>1563.2232000000004</v>
      </c>
      <c r="AX79" s="14">
        <f t="shared" si="22"/>
        <v>3140.6759999999999</v>
      </c>
    </row>
    <row r="80" spans="2:50" ht="14.25" x14ac:dyDescent="0.3">
      <c r="B80" s="14">
        <v>1977</v>
      </c>
      <c r="C80" s="14">
        <v>6</v>
      </c>
      <c r="D80" s="14">
        <v>29.493749999999999</v>
      </c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U80" s="14">
        <v>16.97025</v>
      </c>
      <c r="AV80" s="14">
        <v>28.828250000000001</v>
      </c>
      <c r="AW80" s="14">
        <f t="shared" si="22"/>
        <v>1140.4008000000001</v>
      </c>
      <c r="AX80" s="14">
        <f t="shared" si="22"/>
        <v>1937.2584000000002</v>
      </c>
    </row>
    <row r="81" spans="2:50" ht="14.25" x14ac:dyDescent="0.3">
      <c r="B81" s="14">
        <v>1977</v>
      </c>
      <c r="C81" s="14">
        <v>7</v>
      </c>
      <c r="D81" s="14">
        <v>28.828250000000001</v>
      </c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U81" s="14">
        <v>20.721250000000001</v>
      </c>
      <c r="AV81" s="14">
        <v>38.568750000000001</v>
      </c>
      <c r="AW81" s="14">
        <f t="shared" si="22"/>
        <v>1392.4680000000003</v>
      </c>
      <c r="AX81" s="14">
        <f t="shared" si="22"/>
        <v>2591.8200000000002</v>
      </c>
    </row>
    <row r="82" spans="2:50" ht="14.25" x14ac:dyDescent="0.3">
      <c r="B82" s="14">
        <v>1977</v>
      </c>
      <c r="C82" s="14">
        <v>8</v>
      </c>
      <c r="D82" s="14">
        <v>26.075500000000002</v>
      </c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U82" s="14">
        <v>37.674999999999997</v>
      </c>
      <c r="AV82" s="14">
        <v>39.582500000000003</v>
      </c>
      <c r="AW82" s="14">
        <f t="shared" si="22"/>
        <v>2531.7600000000002</v>
      </c>
      <c r="AX82" s="14">
        <f t="shared" si="22"/>
        <v>2659.9440000000004</v>
      </c>
    </row>
    <row r="83" spans="2:50" ht="14.25" x14ac:dyDescent="0.3">
      <c r="B83" s="14">
        <v>1977</v>
      </c>
      <c r="C83" s="14">
        <v>9</v>
      </c>
      <c r="D83" s="14">
        <v>31.762499999999999</v>
      </c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U83" s="14">
        <v>20.842500000000001</v>
      </c>
      <c r="AV83" s="14">
        <v>55.297499999999999</v>
      </c>
      <c r="AW83" s="14">
        <f t="shared" si="22"/>
        <v>1400.6160000000004</v>
      </c>
      <c r="AX83" s="14">
        <f t="shared" si="22"/>
        <v>3715.9920000000002</v>
      </c>
    </row>
    <row r="84" spans="2:50" ht="14.25" x14ac:dyDescent="0.3">
      <c r="B84" s="14">
        <v>1977</v>
      </c>
      <c r="C84" s="14">
        <v>10</v>
      </c>
      <c r="D84" s="14">
        <v>30.673500000000001</v>
      </c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U84" s="14">
        <v>19.5425</v>
      </c>
      <c r="AV84" s="14">
        <v>38.782499999999999</v>
      </c>
      <c r="AW84" s="14">
        <f t="shared" si="22"/>
        <v>1313.2560000000001</v>
      </c>
      <c r="AX84" s="14">
        <f t="shared" si="22"/>
        <v>2606.1840000000002</v>
      </c>
    </row>
    <row r="85" spans="2:50" ht="14.25" x14ac:dyDescent="0.3">
      <c r="B85" s="14">
        <v>1977</v>
      </c>
      <c r="C85" s="14">
        <v>11</v>
      </c>
      <c r="D85" s="14">
        <v>33.154000000000003</v>
      </c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U85" s="14">
        <v>27.497499999999999</v>
      </c>
      <c r="AV85" s="14">
        <v>27.8</v>
      </c>
      <c r="AW85" s="14">
        <f t="shared" si="22"/>
        <v>1847.8320000000001</v>
      </c>
      <c r="AX85" s="14">
        <f t="shared" si="22"/>
        <v>1868.16</v>
      </c>
    </row>
    <row r="86" spans="2:50" ht="14.25" x14ac:dyDescent="0.3">
      <c r="B86" s="14">
        <v>1977</v>
      </c>
      <c r="C86" s="14">
        <v>12</v>
      </c>
      <c r="D86" s="14">
        <v>30.0685</v>
      </c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U86" s="14">
        <v>38.537500000000001</v>
      </c>
      <c r="AV86" s="14">
        <v>37.417499999999997</v>
      </c>
      <c r="AW86" s="14">
        <f t="shared" si="22"/>
        <v>2589.7200000000003</v>
      </c>
      <c r="AX86" s="14">
        <f t="shared" si="22"/>
        <v>2514.4560000000001</v>
      </c>
    </row>
    <row r="87" spans="2:50" ht="14.25" x14ac:dyDescent="0.3">
      <c r="B87" s="14">
        <v>1977</v>
      </c>
      <c r="C87" s="14">
        <v>13</v>
      </c>
      <c r="D87" s="14">
        <v>25.893999999999998</v>
      </c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U87" s="14">
        <v>33.365000000000002</v>
      </c>
      <c r="AV87" s="14">
        <v>40.35</v>
      </c>
      <c r="AW87" s="14">
        <f t="shared" si="22"/>
        <v>2242.1280000000002</v>
      </c>
      <c r="AX87" s="14">
        <f t="shared" si="22"/>
        <v>2711.5200000000004</v>
      </c>
    </row>
    <row r="88" spans="2:50" x14ac:dyDescent="0.2">
      <c r="B88" s="14">
        <v>1977</v>
      </c>
      <c r="C88" s="14">
        <v>14</v>
      </c>
      <c r="D88" s="14">
        <v>34.636249999999997</v>
      </c>
      <c r="AU88" s="14">
        <v>20.4175</v>
      </c>
      <c r="AV88" s="14">
        <v>30.22</v>
      </c>
      <c r="AW88" s="14">
        <f t="shared" si="22"/>
        <v>1372.056</v>
      </c>
      <c r="AX88" s="14">
        <f t="shared" si="22"/>
        <v>2030.7839999999999</v>
      </c>
    </row>
    <row r="89" spans="2:50" x14ac:dyDescent="0.2">
      <c r="B89" s="14">
        <v>1978</v>
      </c>
      <c r="C89" s="14">
        <v>1</v>
      </c>
      <c r="D89" s="14">
        <v>20.721250000000001</v>
      </c>
      <c r="AU89" s="14">
        <v>40.3825</v>
      </c>
      <c r="AV89" s="14">
        <v>46.01</v>
      </c>
      <c r="AW89" s="14">
        <f t="shared" si="22"/>
        <v>2713.7040000000002</v>
      </c>
      <c r="AX89" s="14">
        <f t="shared" si="22"/>
        <v>3091.8720000000003</v>
      </c>
    </row>
    <row r="90" spans="2:50" x14ac:dyDescent="0.2">
      <c r="B90" s="14">
        <v>1978</v>
      </c>
      <c r="C90" s="14">
        <v>2</v>
      </c>
      <c r="D90" s="14">
        <v>20.721250000000001</v>
      </c>
      <c r="AU90" s="14">
        <v>30.4925</v>
      </c>
      <c r="AV90" s="14">
        <v>41.502499999999998</v>
      </c>
      <c r="AW90" s="14">
        <f t="shared" si="22"/>
        <v>2049.096</v>
      </c>
      <c r="AX90" s="14">
        <f t="shared" si="22"/>
        <v>2788.9679999999998</v>
      </c>
    </row>
    <row r="91" spans="2:50" x14ac:dyDescent="0.2">
      <c r="B91" s="14">
        <v>1978</v>
      </c>
      <c r="C91" s="14">
        <v>3</v>
      </c>
      <c r="D91" s="14">
        <v>26.28725</v>
      </c>
      <c r="AU91" s="14">
        <v>27.072500000000002</v>
      </c>
      <c r="AV91" s="14">
        <v>63.16</v>
      </c>
      <c r="AW91" s="14">
        <f t="shared" si="22"/>
        <v>1819.2720000000004</v>
      </c>
      <c r="AX91" s="14">
        <f t="shared" si="22"/>
        <v>4244.3519999999999</v>
      </c>
    </row>
    <row r="92" spans="2:50" x14ac:dyDescent="0.2">
      <c r="B92" s="14">
        <v>1978</v>
      </c>
      <c r="C92" s="14">
        <v>4</v>
      </c>
      <c r="D92" s="14">
        <v>33.637999999999998</v>
      </c>
      <c r="AU92" s="14">
        <v>18.09</v>
      </c>
      <c r="AV92" s="14">
        <v>40.322499999999998</v>
      </c>
      <c r="AW92" s="14">
        <f t="shared" si="22"/>
        <v>1215.6480000000001</v>
      </c>
      <c r="AX92" s="14">
        <f t="shared" si="22"/>
        <v>2709.672</v>
      </c>
    </row>
    <row r="93" spans="2:50" x14ac:dyDescent="0.2">
      <c r="B93" s="14">
        <v>1978</v>
      </c>
      <c r="C93" s="14">
        <v>5</v>
      </c>
      <c r="D93" s="14">
        <v>39.688000000000002</v>
      </c>
      <c r="AU93" s="14">
        <v>26.4375</v>
      </c>
      <c r="AV93" s="14">
        <v>43.862499999999997</v>
      </c>
      <c r="AW93" s="14">
        <f t="shared" si="22"/>
        <v>1776.6000000000001</v>
      </c>
      <c r="AX93" s="14">
        <f t="shared" si="22"/>
        <v>2947.5600000000004</v>
      </c>
    </row>
    <row r="94" spans="2:50" x14ac:dyDescent="0.2">
      <c r="B94" s="14">
        <v>1978</v>
      </c>
      <c r="C94" s="14">
        <v>6</v>
      </c>
      <c r="D94" s="14">
        <v>44.346499999999999</v>
      </c>
      <c r="AU94" s="14">
        <v>22.655000000000001</v>
      </c>
      <c r="AV94" s="14">
        <v>29.49</v>
      </c>
      <c r="AW94" s="14">
        <f t="shared" si="22"/>
        <v>1522.4160000000004</v>
      </c>
      <c r="AX94" s="14">
        <f t="shared" si="22"/>
        <v>1981.7280000000001</v>
      </c>
    </row>
    <row r="95" spans="2:50" x14ac:dyDescent="0.2">
      <c r="B95" s="14">
        <v>1978</v>
      </c>
      <c r="C95" s="14">
        <v>7</v>
      </c>
      <c r="D95" s="14">
        <v>38.568750000000001</v>
      </c>
      <c r="AU95" s="14">
        <v>17.889849999999999</v>
      </c>
      <c r="AV95" s="14">
        <v>38.747225</v>
      </c>
      <c r="AW95" s="14">
        <f t="shared" si="22"/>
        <v>1202.1979199999998</v>
      </c>
      <c r="AX95" s="14">
        <f t="shared" si="22"/>
        <v>2603.8135200000006</v>
      </c>
    </row>
    <row r="96" spans="2:50" x14ac:dyDescent="0.2">
      <c r="B96" s="14">
        <v>1978</v>
      </c>
      <c r="C96" s="14">
        <v>8</v>
      </c>
      <c r="D96" s="14">
        <v>37.419249999999998</v>
      </c>
      <c r="AU96" s="14">
        <v>17.15175</v>
      </c>
      <c r="AV96" s="14">
        <v>36.318150000000003</v>
      </c>
      <c r="AW96" s="14">
        <f t="shared" si="22"/>
        <v>1152.5976000000001</v>
      </c>
      <c r="AX96" s="14">
        <f t="shared" si="22"/>
        <v>2440.5796800000003</v>
      </c>
    </row>
    <row r="97" spans="2:50" x14ac:dyDescent="0.2">
      <c r="B97" s="14">
        <v>1978</v>
      </c>
      <c r="C97" s="14">
        <v>9</v>
      </c>
      <c r="D97" s="14">
        <v>34.878250000000001</v>
      </c>
      <c r="AU97" s="14">
        <v>11.092675</v>
      </c>
      <c r="AV97" s="14">
        <v>45.314500000000002</v>
      </c>
      <c r="AW97" s="14">
        <f t="shared" si="22"/>
        <v>745.42776000000015</v>
      </c>
      <c r="AX97" s="14">
        <f t="shared" si="22"/>
        <v>3045.1344000000008</v>
      </c>
    </row>
    <row r="98" spans="2:50" x14ac:dyDescent="0.2">
      <c r="B98" s="14">
        <v>1978</v>
      </c>
      <c r="C98" s="14">
        <v>10</v>
      </c>
      <c r="D98" s="14">
        <v>39.627499999999998</v>
      </c>
      <c r="AU98" s="14">
        <v>29.3863178</v>
      </c>
      <c r="AV98" s="14">
        <v>45.956331800000001</v>
      </c>
      <c r="AW98" s="14">
        <f t="shared" si="22"/>
        <v>1974.7605561600001</v>
      </c>
      <c r="AX98" s="14">
        <f t="shared" si="22"/>
        <v>3088.2654969600003</v>
      </c>
    </row>
    <row r="99" spans="2:50" x14ac:dyDescent="0.2">
      <c r="B99" s="14">
        <v>1978</v>
      </c>
      <c r="C99" s="14">
        <v>11</v>
      </c>
      <c r="D99" s="14">
        <v>39.536749999999998</v>
      </c>
      <c r="AU99" s="14">
        <v>18.013653699999999</v>
      </c>
      <c r="AV99" s="14">
        <v>38.762908000000003</v>
      </c>
      <c r="AW99" s="14">
        <f t="shared" si="22"/>
        <v>1210.5175286399999</v>
      </c>
      <c r="AX99" s="14">
        <f t="shared" si="22"/>
        <v>2604.8674176000004</v>
      </c>
    </row>
    <row r="100" spans="2:50" x14ac:dyDescent="0.2">
      <c r="B100" s="14">
        <v>1978</v>
      </c>
      <c r="C100" s="14">
        <v>12</v>
      </c>
      <c r="D100" s="14">
        <v>40.262749999999997</v>
      </c>
      <c r="AU100" s="14">
        <v>18.807725399999999</v>
      </c>
      <c r="AV100" s="14">
        <v>53.167639800000003</v>
      </c>
      <c r="AW100" s="14">
        <f t="shared" si="22"/>
        <v>1263.8791468800002</v>
      </c>
      <c r="AX100" s="14">
        <f t="shared" si="22"/>
        <v>3572.8653945600008</v>
      </c>
    </row>
    <row r="101" spans="2:50" x14ac:dyDescent="0.2">
      <c r="B101" s="14">
        <v>1978</v>
      </c>
      <c r="C101" s="14">
        <v>13</v>
      </c>
      <c r="D101" s="14">
        <v>47.40175</v>
      </c>
      <c r="AU101" s="14">
        <v>28.463773799999998</v>
      </c>
      <c r="AV101" s="14">
        <v>56.251839099999998</v>
      </c>
      <c r="AW101" s="14">
        <f t="shared" si="22"/>
        <v>1912.7655993600001</v>
      </c>
      <c r="AX101" s="14">
        <f t="shared" si="22"/>
        <v>3780.1235875200005</v>
      </c>
    </row>
    <row r="102" spans="2:50" x14ac:dyDescent="0.2">
      <c r="B102" s="14">
        <v>1978</v>
      </c>
      <c r="C102" s="14">
        <v>14</v>
      </c>
      <c r="D102" s="14">
        <v>38.780500000000004</v>
      </c>
      <c r="AU102" s="14">
        <v>19.1843906</v>
      </c>
      <c r="AV102" s="14">
        <v>54.026965199999999</v>
      </c>
      <c r="AW102" s="14">
        <f t="shared" si="22"/>
        <v>1289.1910483199999</v>
      </c>
      <c r="AX102" s="14">
        <f t="shared" si="22"/>
        <v>3630.6120614400006</v>
      </c>
    </row>
    <row r="103" spans="2:50" x14ac:dyDescent="0.2">
      <c r="B103" s="14">
        <v>1979</v>
      </c>
      <c r="C103" s="14">
        <v>1</v>
      </c>
      <c r="D103" s="14">
        <v>42.177500000000002</v>
      </c>
      <c r="AU103" s="14">
        <v>24.206640199999999</v>
      </c>
      <c r="AV103" s="14">
        <v>39.396862200000001</v>
      </c>
      <c r="AW103" s="14">
        <f t="shared" si="22"/>
        <v>1626.6862214400001</v>
      </c>
      <c r="AX103" s="14">
        <f t="shared" si="22"/>
        <v>2647.4691398400005</v>
      </c>
    </row>
    <row r="104" spans="2:50" x14ac:dyDescent="0.2">
      <c r="B104" s="14">
        <v>1979</v>
      </c>
      <c r="C104" s="14">
        <v>2</v>
      </c>
      <c r="D104" s="14">
        <v>37.674999999999997</v>
      </c>
      <c r="AU104" s="14">
        <v>27.5221804</v>
      </c>
      <c r="AV104" s="14">
        <v>21.164360899999998</v>
      </c>
      <c r="AW104" s="14">
        <f t="shared" si="22"/>
        <v>1849.4905228800001</v>
      </c>
      <c r="AX104" s="14">
        <f t="shared" si="22"/>
        <v>1422.2450524799999</v>
      </c>
    </row>
    <row r="105" spans="2:50" x14ac:dyDescent="0.2">
      <c r="B105" s="14">
        <v>1979</v>
      </c>
      <c r="C105" s="14">
        <v>3</v>
      </c>
      <c r="D105" s="14">
        <v>44.68</v>
      </c>
      <c r="AU105" s="14">
        <v>36.398688800000002</v>
      </c>
      <c r="AV105" s="14">
        <v>43.915607199999997</v>
      </c>
      <c r="AW105" s="14">
        <f t="shared" si="22"/>
        <v>2445.9918873600004</v>
      </c>
      <c r="AX105" s="14">
        <f t="shared" si="22"/>
        <v>2951.1288038400003</v>
      </c>
    </row>
    <row r="106" spans="2:50" x14ac:dyDescent="0.2">
      <c r="B106" s="14">
        <v>1979</v>
      </c>
      <c r="C106" s="14">
        <v>4</v>
      </c>
      <c r="D106" s="14">
        <v>35.807499999999997</v>
      </c>
      <c r="AU106" s="14">
        <v>39.633955800000003</v>
      </c>
      <c r="AV106" s="14">
        <v>88.329077699999999</v>
      </c>
      <c r="AW106" s="14">
        <f t="shared" si="22"/>
        <v>2663.4018297600005</v>
      </c>
      <c r="AX106" s="14">
        <f t="shared" si="22"/>
        <v>5935.7140214400006</v>
      </c>
    </row>
    <row r="107" spans="2:50" x14ac:dyDescent="0.2">
      <c r="B107" s="14">
        <v>1979</v>
      </c>
      <c r="C107" s="14">
        <v>5</v>
      </c>
      <c r="D107" s="14">
        <v>38.357500000000002</v>
      </c>
      <c r="AU107" s="14">
        <v>20</v>
      </c>
      <c r="AV107" s="14">
        <v>60.7</v>
      </c>
      <c r="AW107" s="14">
        <f t="shared" si="22"/>
        <v>1344.0000000000002</v>
      </c>
      <c r="AX107" s="14">
        <f t="shared" si="22"/>
        <v>4079.0400000000004</v>
      </c>
    </row>
    <row r="108" spans="2:50" x14ac:dyDescent="0.2">
      <c r="B108" s="14">
        <v>1979</v>
      </c>
      <c r="C108" s="14">
        <v>6</v>
      </c>
      <c r="D108" s="14">
        <v>42.177500000000002</v>
      </c>
      <c r="AU108" s="14">
        <v>23.916775000000001</v>
      </c>
      <c r="AV108" s="14">
        <v>42.7795463</v>
      </c>
      <c r="AW108" s="14">
        <f t="shared" si="22"/>
        <v>1607.2072800000001</v>
      </c>
      <c r="AX108" s="14">
        <f t="shared" si="22"/>
        <v>2874.7855113600003</v>
      </c>
    </row>
    <row r="109" spans="2:50" x14ac:dyDescent="0.2">
      <c r="B109" s="14">
        <v>1979</v>
      </c>
      <c r="C109" s="14">
        <v>7</v>
      </c>
      <c r="D109" s="14">
        <v>39.582500000000003</v>
      </c>
      <c r="AU109" s="14">
        <v>34.4</v>
      </c>
      <c r="AV109" s="14">
        <v>40.6</v>
      </c>
      <c r="AW109" s="14">
        <f t="shared" si="22"/>
        <v>2311.6800000000003</v>
      </c>
      <c r="AX109" s="14">
        <f t="shared" si="22"/>
        <v>2728.32</v>
      </c>
    </row>
    <row r="110" spans="2:50" x14ac:dyDescent="0.2">
      <c r="B110" s="14">
        <v>1979</v>
      </c>
      <c r="C110" s="14">
        <v>8</v>
      </c>
      <c r="D110" s="14">
        <v>35.67</v>
      </c>
    </row>
    <row r="111" spans="2:50" x14ac:dyDescent="0.2">
      <c r="B111" s="14">
        <v>1979</v>
      </c>
      <c r="C111" s="14">
        <v>9</v>
      </c>
      <c r="D111" s="14">
        <v>46.045000000000002</v>
      </c>
    </row>
    <row r="112" spans="2:50" x14ac:dyDescent="0.2">
      <c r="B112" s="14">
        <v>1979</v>
      </c>
      <c r="C112" s="14">
        <v>10</v>
      </c>
      <c r="D112" s="14">
        <v>32.762500000000003</v>
      </c>
    </row>
    <row r="113" spans="2:4" x14ac:dyDescent="0.2">
      <c r="B113" s="14">
        <v>1979</v>
      </c>
      <c r="C113" s="14">
        <v>11</v>
      </c>
      <c r="D113" s="14">
        <v>38.585000000000001</v>
      </c>
    </row>
    <row r="114" spans="2:4" x14ac:dyDescent="0.2">
      <c r="B114" s="14">
        <v>1979</v>
      </c>
      <c r="C114" s="14">
        <v>12</v>
      </c>
      <c r="D114" s="14">
        <v>31.987500000000001</v>
      </c>
    </row>
    <row r="115" spans="2:4" x14ac:dyDescent="0.2">
      <c r="B115" s="14">
        <v>1979</v>
      </c>
      <c r="C115" s="14">
        <v>13</v>
      </c>
      <c r="D115" s="14">
        <v>39.765000000000001</v>
      </c>
    </row>
    <row r="116" spans="2:4" x14ac:dyDescent="0.2">
      <c r="B116" s="14">
        <v>1979</v>
      </c>
      <c r="C116" s="14">
        <v>14</v>
      </c>
      <c r="D116" s="14">
        <v>45.865000000000002</v>
      </c>
    </row>
    <row r="117" spans="2:4" x14ac:dyDescent="0.2">
      <c r="B117" s="14">
        <v>1980</v>
      </c>
      <c r="C117" s="14">
        <v>1</v>
      </c>
      <c r="D117" s="14">
        <v>18.997499999999999</v>
      </c>
    </row>
    <row r="118" spans="2:4" x14ac:dyDescent="0.2">
      <c r="B118" s="14">
        <v>1980</v>
      </c>
      <c r="C118" s="14">
        <v>2</v>
      </c>
      <c r="D118" s="14">
        <v>20.842500000000001</v>
      </c>
    </row>
    <row r="119" spans="2:4" x14ac:dyDescent="0.2">
      <c r="B119" s="14">
        <v>1980</v>
      </c>
      <c r="C119" s="14">
        <v>3</v>
      </c>
      <c r="D119" s="14">
        <v>28.405000000000001</v>
      </c>
    </row>
    <row r="120" spans="2:4" x14ac:dyDescent="0.2">
      <c r="B120" s="14">
        <v>1980</v>
      </c>
      <c r="C120" s="14">
        <v>4</v>
      </c>
      <c r="D120" s="14">
        <v>37.417499999999997</v>
      </c>
    </row>
    <row r="121" spans="2:4" x14ac:dyDescent="0.2">
      <c r="B121" s="14">
        <v>1980</v>
      </c>
      <c r="C121" s="14">
        <v>5</v>
      </c>
      <c r="D121" s="14">
        <v>52.302500000000002</v>
      </c>
    </row>
    <row r="122" spans="2:4" x14ac:dyDescent="0.2">
      <c r="B122" s="14">
        <v>1980</v>
      </c>
      <c r="C122" s="14">
        <v>6</v>
      </c>
      <c r="D122" s="14">
        <v>60.712499999999999</v>
      </c>
    </row>
    <row r="123" spans="2:4" x14ac:dyDescent="0.2">
      <c r="B123" s="14">
        <v>1980</v>
      </c>
      <c r="C123" s="14">
        <v>7</v>
      </c>
      <c r="D123" s="14">
        <v>55.297499999999999</v>
      </c>
    </row>
    <row r="124" spans="2:4" x14ac:dyDescent="0.2">
      <c r="B124" s="14">
        <v>1980</v>
      </c>
      <c r="C124" s="14">
        <v>8</v>
      </c>
      <c r="D124" s="14">
        <v>42.505000000000003</v>
      </c>
    </row>
    <row r="125" spans="2:4" x14ac:dyDescent="0.2">
      <c r="B125" s="14">
        <v>1980</v>
      </c>
      <c r="C125" s="14">
        <v>9</v>
      </c>
      <c r="D125" s="14">
        <v>47.914999999999999</v>
      </c>
    </row>
    <row r="126" spans="2:4" x14ac:dyDescent="0.2">
      <c r="B126" s="14">
        <v>1980</v>
      </c>
      <c r="C126" s="14">
        <v>10</v>
      </c>
      <c r="D126" s="14">
        <v>51.092500000000001</v>
      </c>
    </row>
    <row r="127" spans="2:4" x14ac:dyDescent="0.2">
      <c r="B127" s="14">
        <v>1980</v>
      </c>
      <c r="C127" s="14">
        <v>11</v>
      </c>
      <c r="D127" s="14">
        <v>52.994999999999997</v>
      </c>
    </row>
    <row r="128" spans="2:4" x14ac:dyDescent="0.2">
      <c r="B128" s="14">
        <v>1980</v>
      </c>
      <c r="C128" s="14">
        <v>12</v>
      </c>
      <c r="D128" s="14">
        <v>51.667499999999997</v>
      </c>
    </row>
    <row r="129" spans="2:4" x14ac:dyDescent="0.2">
      <c r="B129" s="14">
        <v>1980</v>
      </c>
      <c r="C129" s="14">
        <v>13</v>
      </c>
      <c r="D129" s="14">
        <v>56.292499999999997</v>
      </c>
    </row>
    <row r="130" spans="2:4" x14ac:dyDescent="0.2">
      <c r="B130" s="14">
        <v>1980</v>
      </c>
      <c r="C130" s="14">
        <v>14</v>
      </c>
      <c r="D130" s="14">
        <v>52.06</v>
      </c>
    </row>
    <row r="131" spans="2:4" x14ac:dyDescent="0.2">
      <c r="B131" s="14">
        <v>1981</v>
      </c>
      <c r="C131" s="14">
        <v>1</v>
      </c>
      <c r="D131" s="14">
        <v>21.66</v>
      </c>
    </row>
    <row r="132" spans="2:4" x14ac:dyDescent="0.2">
      <c r="B132" s="14">
        <v>1981</v>
      </c>
      <c r="C132" s="14">
        <v>2</v>
      </c>
      <c r="D132" s="14">
        <v>19.5425</v>
      </c>
    </row>
    <row r="133" spans="2:4" x14ac:dyDescent="0.2">
      <c r="B133" s="14">
        <v>1981</v>
      </c>
      <c r="C133" s="14">
        <v>3</v>
      </c>
      <c r="D133" s="14">
        <v>31.704999999999998</v>
      </c>
    </row>
    <row r="134" spans="2:4" x14ac:dyDescent="0.2">
      <c r="B134" s="14">
        <v>1981</v>
      </c>
      <c r="C134" s="14">
        <v>4</v>
      </c>
      <c r="D134" s="14">
        <v>32.277500000000003</v>
      </c>
    </row>
    <row r="135" spans="2:4" x14ac:dyDescent="0.2">
      <c r="B135" s="14">
        <v>1981</v>
      </c>
      <c r="C135" s="14">
        <v>5</v>
      </c>
      <c r="D135" s="14">
        <v>34.905000000000001</v>
      </c>
    </row>
    <row r="136" spans="2:4" x14ac:dyDescent="0.2">
      <c r="B136" s="14">
        <v>1981</v>
      </c>
      <c r="C136" s="14">
        <v>6</v>
      </c>
      <c r="D136" s="14">
        <v>37.54</v>
      </c>
    </row>
    <row r="137" spans="2:4" x14ac:dyDescent="0.2">
      <c r="B137" s="14">
        <v>1981</v>
      </c>
      <c r="C137" s="14">
        <v>7</v>
      </c>
      <c r="D137" s="14">
        <v>38.782499999999999</v>
      </c>
    </row>
    <row r="138" spans="2:4" x14ac:dyDescent="0.2">
      <c r="B138" s="14">
        <v>1981</v>
      </c>
      <c r="C138" s="14">
        <v>8</v>
      </c>
      <c r="D138" s="14">
        <v>34.817500000000003</v>
      </c>
    </row>
    <row r="139" spans="2:4" x14ac:dyDescent="0.2">
      <c r="B139" s="14">
        <v>1981</v>
      </c>
      <c r="C139" s="14">
        <v>9</v>
      </c>
      <c r="D139" s="14">
        <v>36.784999999999997</v>
      </c>
    </row>
    <row r="140" spans="2:4" x14ac:dyDescent="0.2">
      <c r="B140" s="14">
        <v>1981</v>
      </c>
      <c r="C140" s="14">
        <v>10</v>
      </c>
      <c r="D140" s="14">
        <v>33.637500000000003</v>
      </c>
    </row>
    <row r="141" spans="2:4" x14ac:dyDescent="0.2">
      <c r="B141" s="14">
        <v>1981</v>
      </c>
      <c r="C141" s="14">
        <v>11</v>
      </c>
      <c r="D141" s="14">
        <v>40.777500000000003</v>
      </c>
    </row>
    <row r="142" spans="2:4" x14ac:dyDescent="0.2">
      <c r="B142" s="14">
        <v>1981</v>
      </c>
      <c r="C142" s="14">
        <v>12</v>
      </c>
      <c r="D142" s="14">
        <v>36.422499999999999</v>
      </c>
    </row>
    <row r="143" spans="2:4" x14ac:dyDescent="0.2">
      <c r="B143" s="14">
        <v>1981</v>
      </c>
      <c r="C143" s="14">
        <v>13</v>
      </c>
      <c r="D143" s="14">
        <v>36.872500000000002</v>
      </c>
    </row>
    <row r="144" spans="2:4" x14ac:dyDescent="0.2">
      <c r="B144" s="14">
        <v>1981</v>
      </c>
      <c r="C144" s="14">
        <v>14</v>
      </c>
      <c r="D144" s="14">
        <v>44.3125</v>
      </c>
    </row>
    <row r="145" spans="2:4" x14ac:dyDescent="0.2">
      <c r="B145" s="14">
        <v>1982</v>
      </c>
      <c r="C145" s="14">
        <v>1</v>
      </c>
      <c r="D145" s="14">
        <v>19.7225</v>
      </c>
    </row>
    <row r="146" spans="2:4" x14ac:dyDescent="0.2">
      <c r="B146" s="14">
        <v>1982</v>
      </c>
      <c r="C146" s="14">
        <v>2</v>
      </c>
      <c r="D146" s="14">
        <v>27.497499999999999</v>
      </c>
    </row>
    <row r="147" spans="2:4" x14ac:dyDescent="0.2">
      <c r="B147" s="14">
        <v>1982</v>
      </c>
      <c r="C147" s="14">
        <v>3</v>
      </c>
      <c r="D147" s="14">
        <v>36.057499999999997</v>
      </c>
    </row>
    <row r="148" spans="2:4" x14ac:dyDescent="0.2">
      <c r="B148" s="14">
        <v>1982</v>
      </c>
      <c r="C148" s="14">
        <v>4</v>
      </c>
      <c r="D148" s="14">
        <v>32.82</v>
      </c>
    </row>
    <row r="149" spans="2:4" x14ac:dyDescent="0.2">
      <c r="B149" s="14">
        <v>1982</v>
      </c>
      <c r="C149" s="14">
        <v>5</v>
      </c>
      <c r="D149" s="14">
        <v>32.729999999999997</v>
      </c>
    </row>
    <row r="150" spans="2:4" x14ac:dyDescent="0.2">
      <c r="B150" s="14">
        <v>1982</v>
      </c>
      <c r="C150" s="14">
        <v>6</v>
      </c>
      <c r="D150" s="14">
        <v>29.737500000000001</v>
      </c>
    </row>
    <row r="151" spans="2:4" x14ac:dyDescent="0.2">
      <c r="B151" s="14">
        <v>1982</v>
      </c>
      <c r="C151" s="14">
        <v>7</v>
      </c>
      <c r="D151" s="14">
        <v>27.8</v>
      </c>
    </row>
    <row r="152" spans="2:4" x14ac:dyDescent="0.2">
      <c r="B152" s="14">
        <v>1982</v>
      </c>
      <c r="C152" s="14">
        <v>8</v>
      </c>
      <c r="D152" s="14">
        <v>16.88</v>
      </c>
    </row>
    <row r="153" spans="2:4" x14ac:dyDescent="0.2">
      <c r="B153" s="14">
        <v>1982</v>
      </c>
      <c r="C153" s="14">
        <v>9</v>
      </c>
      <c r="D153" s="14">
        <v>26.164999999999999</v>
      </c>
    </row>
    <row r="154" spans="2:4" x14ac:dyDescent="0.2">
      <c r="B154" s="14">
        <v>1982</v>
      </c>
      <c r="C154" s="14">
        <v>10</v>
      </c>
      <c r="D154" s="14">
        <v>33.82</v>
      </c>
    </row>
    <row r="155" spans="2:4" x14ac:dyDescent="0.2">
      <c r="B155" s="14">
        <v>1982</v>
      </c>
      <c r="C155" s="14">
        <v>11</v>
      </c>
      <c r="D155" s="14">
        <v>34.392499999999998</v>
      </c>
    </row>
    <row r="156" spans="2:4" x14ac:dyDescent="0.2">
      <c r="B156" s="14">
        <v>1982</v>
      </c>
      <c r="C156" s="14">
        <v>12</v>
      </c>
      <c r="D156" s="14">
        <v>28.282499999999999</v>
      </c>
    </row>
    <row r="157" spans="2:4" x14ac:dyDescent="0.2">
      <c r="B157" s="14">
        <v>1982</v>
      </c>
      <c r="C157" s="14">
        <v>13</v>
      </c>
      <c r="D157" s="14">
        <v>33.122500000000002</v>
      </c>
    </row>
    <row r="158" spans="2:4" x14ac:dyDescent="0.2">
      <c r="B158" s="14">
        <v>1982</v>
      </c>
      <c r="C158" s="14">
        <v>14</v>
      </c>
      <c r="D158" s="14">
        <v>30.4925</v>
      </c>
    </row>
    <row r="159" spans="2:4" x14ac:dyDescent="0.2">
      <c r="B159" s="14">
        <v>1983</v>
      </c>
      <c r="C159" s="14">
        <v>1</v>
      </c>
      <c r="D159" s="14">
        <v>38.325000000000003</v>
      </c>
    </row>
    <row r="160" spans="2:4" x14ac:dyDescent="0.2">
      <c r="B160" s="14">
        <v>1983</v>
      </c>
      <c r="C160" s="14">
        <v>2</v>
      </c>
      <c r="D160" s="14">
        <v>38.537500000000001</v>
      </c>
    </row>
    <row r="161" spans="2:4" x14ac:dyDescent="0.2">
      <c r="B161" s="14">
        <v>1983</v>
      </c>
      <c r="C161" s="14">
        <v>3</v>
      </c>
      <c r="D161" s="14">
        <v>48.097499999999997</v>
      </c>
    </row>
    <row r="162" spans="2:4" x14ac:dyDescent="0.2">
      <c r="B162" s="14">
        <v>1983</v>
      </c>
      <c r="C162" s="14">
        <v>4</v>
      </c>
      <c r="D162" s="14">
        <v>51.545000000000002</v>
      </c>
    </row>
    <row r="163" spans="2:4" x14ac:dyDescent="0.2">
      <c r="B163" s="14">
        <v>1983</v>
      </c>
      <c r="C163" s="14">
        <v>5</v>
      </c>
      <c r="D163" s="14">
        <v>51.0625</v>
      </c>
    </row>
    <row r="164" spans="2:4" x14ac:dyDescent="0.2">
      <c r="B164" s="14">
        <v>1983</v>
      </c>
      <c r="C164" s="14">
        <v>6</v>
      </c>
      <c r="D164" s="14">
        <v>47.61</v>
      </c>
    </row>
    <row r="165" spans="2:4" x14ac:dyDescent="0.2">
      <c r="B165" s="14">
        <v>1983</v>
      </c>
      <c r="C165" s="14">
        <v>7</v>
      </c>
      <c r="D165" s="14">
        <v>37.417499999999997</v>
      </c>
    </row>
    <row r="166" spans="2:4" x14ac:dyDescent="0.2">
      <c r="B166" s="14">
        <v>1983</v>
      </c>
      <c r="C166" s="14">
        <v>8</v>
      </c>
      <c r="D166" s="14">
        <v>44.377499999999998</v>
      </c>
    </row>
    <row r="167" spans="2:4" x14ac:dyDescent="0.2">
      <c r="B167" s="14">
        <v>1983</v>
      </c>
      <c r="C167" s="14">
        <v>9</v>
      </c>
      <c r="D167" s="14">
        <v>46.3125</v>
      </c>
    </row>
    <row r="168" spans="2:4" x14ac:dyDescent="0.2">
      <c r="B168" s="14">
        <v>1983</v>
      </c>
      <c r="C168" s="14">
        <v>10</v>
      </c>
      <c r="D168" s="14">
        <v>50.73</v>
      </c>
    </row>
    <row r="169" spans="2:4" x14ac:dyDescent="0.2">
      <c r="B169" s="14">
        <v>1983</v>
      </c>
      <c r="C169" s="14">
        <v>11</v>
      </c>
      <c r="D169" s="14">
        <v>48.612499999999997</v>
      </c>
    </row>
    <row r="170" spans="2:4" x14ac:dyDescent="0.2">
      <c r="B170" s="14">
        <v>1983</v>
      </c>
      <c r="C170" s="14">
        <v>12</v>
      </c>
      <c r="D170" s="14">
        <v>49.792499999999997</v>
      </c>
    </row>
    <row r="171" spans="2:4" x14ac:dyDescent="0.2">
      <c r="B171" s="14">
        <v>1983</v>
      </c>
      <c r="C171" s="14">
        <v>13</v>
      </c>
      <c r="D171" s="14">
        <v>33.215000000000003</v>
      </c>
    </row>
    <row r="172" spans="2:4" x14ac:dyDescent="0.2">
      <c r="B172" s="14">
        <v>1983</v>
      </c>
      <c r="C172" s="14">
        <v>14</v>
      </c>
      <c r="D172" s="14">
        <v>46.917499999999997</v>
      </c>
    </row>
    <row r="173" spans="2:4" x14ac:dyDescent="0.2">
      <c r="B173" s="14">
        <v>1984</v>
      </c>
      <c r="C173" s="14">
        <v>1</v>
      </c>
      <c r="D173" s="14">
        <v>32.945</v>
      </c>
    </row>
    <row r="174" spans="2:4" x14ac:dyDescent="0.2">
      <c r="B174" s="14">
        <v>1984</v>
      </c>
      <c r="C174" s="14">
        <v>2</v>
      </c>
      <c r="D174" s="14">
        <v>33.365000000000002</v>
      </c>
    </row>
    <row r="175" spans="2:4" x14ac:dyDescent="0.2">
      <c r="B175" s="14">
        <v>1984</v>
      </c>
      <c r="C175" s="14">
        <v>3</v>
      </c>
      <c r="D175" s="14">
        <v>43.712499999999999</v>
      </c>
    </row>
    <row r="176" spans="2:4" x14ac:dyDescent="0.2">
      <c r="B176" s="14">
        <v>1984</v>
      </c>
      <c r="C176" s="14">
        <v>4</v>
      </c>
      <c r="D176" s="14">
        <v>42.56</v>
      </c>
    </row>
    <row r="177" spans="2:4" x14ac:dyDescent="0.2">
      <c r="B177" s="14">
        <v>1984</v>
      </c>
      <c r="C177" s="14">
        <v>5</v>
      </c>
      <c r="D177" s="14">
        <v>44.6175</v>
      </c>
    </row>
    <row r="178" spans="2:4" x14ac:dyDescent="0.2">
      <c r="B178" s="14">
        <v>1984</v>
      </c>
      <c r="C178" s="14">
        <v>6</v>
      </c>
      <c r="D178" s="14">
        <v>42.227499999999999</v>
      </c>
    </row>
    <row r="179" spans="2:4" x14ac:dyDescent="0.2">
      <c r="B179" s="14">
        <v>1984</v>
      </c>
      <c r="C179" s="14">
        <v>7</v>
      </c>
      <c r="D179" s="14">
        <v>40.35</v>
      </c>
    </row>
    <row r="180" spans="2:4" x14ac:dyDescent="0.2">
      <c r="B180" s="14">
        <v>1984</v>
      </c>
      <c r="C180" s="14">
        <v>8</v>
      </c>
      <c r="D180" s="14">
        <v>36.722499999999997</v>
      </c>
    </row>
    <row r="181" spans="2:4" x14ac:dyDescent="0.2">
      <c r="B181" s="14">
        <v>1984</v>
      </c>
      <c r="C181" s="14">
        <v>9</v>
      </c>
      <c r="D181" s="14">
        <v>41.26</v>
      </c>
    </row>
    <row r="182" spans="2:4" x14ac:dyDescent="0.2">
      <c r="B182" s="14">
        <v>1984</v>
      </c>
      <c r="C182" s="14">
        <v>10</v>
      </c>
      <c r="D182" s="14">
        <v>42.652500000000003</v>
      </c>
    </row>
    <row r="183" spans="2:4" x14ac:dyDescent="0.2">
      <c r="B183" s="14">
        <v>1984</v>
      </c>
      <c r="C183" s="14">
        <v>11</v>
      </c>
      <c r="D183" s="14">
        <v>50.667499999999997</v>
      </c>
    </row>
    <row r="184" spans="2:4" x14ac:dyDescent="0.2">
      <c r="B184" s="14">
        <v>1984</v>
      </c>
      <c r="C184" s="14">
        <v>12</v>
      </c>
      <c r="D184" s="14">
        <v>43.41</v>
      </c>
    </row>
    <row r="185" spans="2:4" x14ac:dyDescent="0.2">
      <c r="B185" s="14">
        <v>1984</v>
      </c>
      <c r="C185" s="14">
        <v>13</v>
      </c>
      <c r="D185" s="14">
        <v>38.172499999999999</v>
      </c>
    </row>
    <row r="186" spans="2:4" x14ac:dyDescent="0.2">
      <c r="B186" s="14">
        <v>1984</v>
      </c>
      <c r="C186" s="14">
        <v>14</v>
      </c>
      <c r="D186" s="14">
        <v>41.984999999999999</v>
      </c>
    </row>
    <row r="187" spans="2:4" x14ac:dyDescent="0.2">
      <c r="B187" s="14">
        <v>1985</v>
      </c>
      <c r="C187" s="14">
        <v>1</v>
      </c>
      <c r="D187" s="14">
        <v>22.807500000000001</v>
      </c>
    </row>
    <row r="188" spans="2:4" x14ac:dyDescent="0.2">
      <c r="B188" s="14">
        <v>1985</v>
      </c>
      <c r="C188" s="14">
        <v>2</v>
      </c>
      <c r="D188" s="14">
        <v>20.4175</v>
      </c>
    </row>
    <row r="189" spans="2:4" x14ac:dyDescent="0.2">
      <c r="B189" s="14">
        <v>1985</v>
      </c>
      <c r="C189" s="14">
        <v>3</v>
      </c>
      <c r="D189" s="14">
        <v>30.4925</v>
      </c>
    </row>
    <row r="190" spans="2:4" x14ac:dyDescent="0.2">
      <c r="B190" s="14">
        <v>1985</v>
      </c>
      <c r="C190" s="14">
        <v>4</v>
      </c>
      <c r="D190" s="14">
        <v>34.305</v>
      </c>
    </row>
    <row r="191" spans="2:4" x14ac:dyDescent="0.2">
      <c r="B191" s="14">
        <v>1985</v>
      </c>
      <c r="C191" s="14">
        <v>5</v>
      </c>
      <c r="D191" s="14">
        <v>34.664999999999999</v>
      </c>
    </row>
    <row r="192" spans="2:4" x14ac:dyDescent="0.2">
      <c r="B192" s="14">
        <v>1985</v>
      </c>
      <c r="C192" s="14">
        <v>6</v>
      </c>
      <c r="D192" s="14">
        <v>33.395000000000003</v>
      </c>
    </row>
    <row r="193" spans="2:4" x14ac:dyDescent="0.2">
      <c r="B193" s="14">
        <v>1985</v>
      </c>
      <c r="C193" s="14">
        <v>7</v>
      </c>
      <c r="D193" s="14">
        <v>30.22</v>
      </c>
    </row>
    <row r="194" spans="2:4" x14ac:dyDescent="0.2">
      <c r="B194" s="14">
        <v>1985</v>
      </c>
      <c r="C194" s="14">
        <v>8</v>
      </c>
      <c r="D194" s="14">
        <v>30.672499999999999</v>
      </c>
    </row>
    <row r="195" spans="2:4" x14ac:dyDescent="0.2">
      <c r="B195" s="14">
        <v>1985</v>
      </c>
      <c r="C195" s="14">
        <v>9</v>
      </c>
      <c r="D195" s="14">
        <v>35.027500000000003</v>
      </c>
    </row>
    <row r="196" spans="2:4" x14ac:dyDescent="0.2">
      <c r="B196" s="14">
        <v>1985</v>
      </c>
      <c r="C196" s="14">
        <v>10</v>
      </c>
      <c r="D196" s="14">
        <v>35.270000000000003</v>
      </c>
    </row>
    <row r="197" spans="2:4" x14ac:dyDescent="0.2">
      <c r="B197" s="14">
        <v>1985</v>
      </c>
      <c r="C197" s="14">
        <v>11</v>
      </c>
      <c r="D197" s="14">
        <v>34.817500000000003</v>
      </c>
    </row>
    <row r="198" spans="2:4" x14ac:dyDescent="0.2">
      <c r="B198" s="14">
        <v>1985</v>
      </c>
      <c r="C198" s="14">
        <v>12</v>
      </c>
      <c r="D198" s="14">
        <v>35.695</v>
      </c>
    </row>
    <row r="199" spans="2:4" x14ac:dyDescent="0.2">
      <c r="B199" s="14">
        <v>1985</v>
      </c>
      <c r="C199" s="14">
        <v>13</v>
      </c>
      <c r="D199" s="14">
        <v>27.86</v>
      </c>
    </row>
    <row r="200" spans="2:4" x14ac:dyDescent="0.2">
      <c r="B200" s="14">
        <v>1985</v>
      </c>
      <c r="C200" s="14">
        <v>14</v>
      </c>
      <c r="D200" s="14">
        <v>35.057499999999997</v>
      </c>
    </row>
    <row r="201" spans="2:4" x14ac:dyDescent="0.2">
      <c r="B201" s="14">
        <v>1986</v>
      </c>
      <c r="C201" s="14">
        <v>1</v>
      </c>
      <c r="D201" s="14">
        <v>37.75</v>
      </c>
    </row>
    <row r="202" spans="2:4" x14ac:dyDescent="0.2">
      <c r="B202" s="14">
        <v>1986</v>
      </c>
      <c r="C202" s="14">
        <v>2</v>
      </c>
      <c r="D202" s="14">
        <v>40.3825</v>
      </c>
    </row>
    <row r="203" spans="2:4" x14ac:dyDescent="0.2">
      <c r="B203" s="14">
        <v>1986</v>
      </c>
      <c r="C203" s="14">
        <v>3</v>
      </c>
      <c r="D203" s="14">
        <v>42.44</v>
      </c>
    </row>
    <row r="204" spans="2:4" x14ac:dyDescent="0.2">
      <c r="B204" s="14">
        <v>1986</v>
      </c>
      <c r="C204" s="14">
        <v>4</v>
      </c>
      <c r="D204" s="14">
        <v>43.077500000000001</v>
      </c>
    </row>
    <row r="205" spans="2:4" x14ac:dyDescent="0.2">
      <c r="B205" s="14">
        <v>1986</v>
      </c>
      <c r="C205" s="14">
        <v>5</v>
      </c>
      <c r="D205" s="14">
        <v>44.467500000000001</v>
      </c>
    </row>
    <row r="206" spans="2:4" x14ac:dyDescent="0.2">
      <c r="B206" s="14">
        <v>1986</v>
      </c>
      <c r="C206" s="14">
        <v>6</v>
      </c>
      <c r="D206" s="14">
        <v>45.375</v>
      </c>
    </row>
    <row r="207" spans="2:4" x14ac:dyDescent="0.2">
      <c r="B207" s="14">
        <v>1986</v>
      </c>
      <c r="C207" s="14">
        <v>7</v>
      </c>
      <c r="D207" s="14">
        <v>46.01</v>
      </c>
    </row>
    <row r="208" spans="2:4" x14ac:dyDescent="0.2">
      <c r="B208" s="14">
        <v>1986</v>
      </c>
      <c r="C208" s="14">
        <v>8</v>
      </c>
      <c r="D208" s="14">
        <v>40.8675</v>
      </c>
    </row>
    <row r="209" spans="2:4" x14ac:dyDescent="0.2">
      <c r="B209" s="14">
        <v>1986</v>
      </c>
      <c r="C209" s="14">
        <v>9</v>
      </c>
      <c r="D209" s="14">
        <v>43.65</v>
      </c>
    </row>
    <row r="210" spans="2:4" x14ac:dyDescent="0.2">
      <c r="B210" s="14">
        <v>1986</v>
      </c>
      <c r="C210" s="14">
        <v>10</v>
      </c>
      <c r="D210" s="14">
        <v>44.192500000000003</v>
      </c>
    </row>
    <row r="211" spans="2:4" x14ac:dyDescent="0.2">
      <c r="B211" s="14">
        <v>1986</v>
      </c>
      <c r="C211" s="14">
        <v>11</v>
      </c>
      <c r="D211" s="14">
        <v>46.402500000000003</v>
      </c>
    </row>
    <row r="212" spans="2:4" x14ac:dyDescent="0.2">
      <c r="B212" s="14">
        <v>1986</v>
      </c>
      <c r="C212" s="14">
        <v>12</v>
      </c>
      <c r="D212" s="14">
        <v>43.317500000000003</v>
      </c>
    </row>
    <row r="213" spans="2:4" x14ac:dyDescent="0.2">
      <c r="B213" s="14">
        <v>1986</v>
      </c>
      <c r="C213" s="14">
        <v>13</v>
      </c>
      <c r="D213" s="14">
        <v>43.32</v>
      </c>
    </row>
    <row r="214" spans="2:4" x14ac:dyDescent="0.2">
      <c r="B214" s="14">
        <v>1986</v>
      </c>
      <c r="C214" s="14">
        <v>14</v>
      </c>
      <c r="D214" s="14">
        <v>45.372500000000002</v>
      </c>
    </row>
    <row r="215" spans="2:4" x14ac:dyDescent="0.2">
      <c r="B215" s="14">
        <v>1987</v>
      </c>
      <c r="C215" s="14">
        <v>1</v>
      </c>
      <c r="D215" s="14">
        <v>30.885000000000002</v>
      </c>
    </row>
    <row r="216" spans="2:4" x14ac:dyDescent="0.2">
      <c r="B216" s="14">
        <v>1987</v>
      </c>
      <c r="C216" s="14">
        <v>2</v>
      </c>
      <c r="D216" s="14">
        <v>30.4925</v>
      </c>
    </row>
    <row r="217" spans="2:4" x14ac:dyDescent="0.2">
      <c r="B217" s="14">
        <v>1987</v>
      </c>
      <c r="C217" s="14">
        <v>3</v>
      </c>
      <c r="D217" s="14">
        <v>37.055</v>
      </c>
    </row>
    <row r="218" spans="2:4" x14ac:dyDescent="0.2">
      <c r="B218" s="14">
        <v>1987</v>
      </c>
      <c r="C218" s="14">
        <v>4</v>
      </c>
      <c r="D218" s="14">
        <v>41.112499999999997</v>
      </c>
    </row>
    <row r="219" spans="2:4" x14ac:dyDescent="0.2">
      <c r="B219" s="14">
        <v>1987</v>
      </c>
      <c r="C219" s="14">
        <v>5</v>
      </c>
      <c r="D219" s="14">
        <v>42.652500000000003</v>
      </c>
    </row>
    <row r="220" spans="2:4" x14ac:dyDescent="0.2">
      <c r="B220" s="14">
        <v>1987</v>
      </c>
      <c r="C220" s="14">
        <v>6</v>
      </c>
      <c r="D220" s="14">
        <v>42.982500000000002</v>
      </c>
    </row>
    <row r="221" spans="2:4" x14ac:dyDescent="0.2">
      <c r="B221" s="14">
        <v>1987</v>
      </c>
      <c r="C221" s="14">
        <v>7</v>
      </c>
      <c r="D221" s="14">
        <v>41.502499999999998</v>
      </c>
    </row>
    <row r="222" spans="2:4" x14ac:dyDescent="0.2">
      <c r="B222" s="14">
        <v>1987</v>
      </c>
      <c r="C222" s="14">
        <v>8</v>
      </c>
      <c r="D222" s="14">
        <v>37.237499999999997</v>
      </c>
    </row>
    <row r="223" spans="2:4" x14ac:dyDescent="0.2">
      <c r="B223" s="14">
        <v>1987</v>
      </c>
      <c r="C223" s="14">
        <v>9</v>
      </c>
      <c r="D223" s="14">
        <v>39.567500000000003</v>
      </c>
    </row>
    <row r="224" spans="2:4" x14ac:dyDescent="0.2">
      <c r="B224" s="14">
        <v>1987</v>
      </c>
      <c r="C224" s="14">
        <v>10</v>
      </c>
      <c r="D224" s="14">
        <v>40.93</v>
      </c>
    </row>
    <row r="225" spans="2:4" x14ac:dyDescent="0.2">
      <c r="B225" s="14">
        <v>1987</v>
      </c>
      <c r="C225" s="14">
        <v>11</v>
      </c>
      <c r="D225" s="14">
        <v>36.842500000000001</v>
      </c>
    </row>
    <row r="226" spans="2:4" x14ac:dyDescent="0.2">
      <c r="B226" s="14">
        <v>1987</v>
      </c>
      <c r="C226" s="14">
        <v>12</v>
      </c>
      <c r="D226" s="14">
        <v>43.407499999999999</v>
      </c>
    </row>
    <row r="227" spans="2:4" x14ac:dyDescent="0.2">
      <c r="B227" s="14">
        <v>1987</v>
      </c>
      <c r="C227" s="14">
        <v>13</v>
      </c>
      <c r="D227" s="14">
        <v>31.217500000000001</v>
      </c>
    </row>
    <row r="228" spans="2:4" x14ac:dyDescent="0.2">
      <c r="B228" s="14">
        <v>1987</v>
      </c>
      <c r="C228" s="14">
        <v>14</v>
      </c>
      <c r="D228" s="14">
        <v>43.65</v>
      </c>
    </row>
    <row r="229" spans="2:4" x14ac:dyDescent="0.2">
      <c r="B229" s="14">
        <v>1988</v>
      </c>
      <c r="C229" s="14">
        <v>1</v>
      </c>
      <c r="D229" s="14">
        <v>27.98</v>
      </c>
    </row>
    <row r="230" spans="2:4" x14ac:dyDescent="0.2">
      <c r="B230" s="14">
        <v>1988</v>
      </c>
      <c r="C230" s="14">
        <v>2</v>
      </c>
      <c r="D230" s="14">
        <v>27.072500000000002</v>
      </c>
    </row>
    <row r="231" spans="2:4" x14ac:dyDescent="0.2">
      <c r="B231" s="14">
        <v>1988</v>
      </c>
      <c r="C231" s="14">
        <v>3</v>
      </c>
      <c r="D231" s="14">
        <v>40.957500000000003</v>
      </c>
    </row>
    <row r="232" spans="2:4" x14ac:dyDescent="0.2">
      <c r="B232" s="14">
        <v>1988</v>
      </c>
      <c r="C232" s="14">
        <v>4</v>
      </c>
      <c r="D232" s="14">
        <v>47.975000000000001</v>
      </c>
    </row>
    <row r="233" spans="2:4" x14ac:dyDescent="0.2">
      <c r="B233" s="14">
        <v>1988</v>
      </c>
      <c r="C233" s="14">
        <v>5</v>
      </c>
      <c r="D233" s="14">
        <v>57.292499999999997</v>
      </c>
    </row>
    <row r="234" spans="2:4" x14ac:dyDescent="0.2">
      <c r="B234" s="14">
        <v>1988</v>
      </c>
      <c r="C234" s="14">
        <v>6</v>
      </c>
      <c r="D234" s="14">
        <v>65.067499999999995</v>
      </c>
    </row>
    <row r="235" spans="2:4" x14ac:dyDescent="0.2">
      <c r="B235" s="14">
        <v>1988</v>
      </c>
      <c r="C235" s="14">
        <v>7</v>
      </c>
      <c r="D235" s="14">
        <v>63.16</v>
      </c>
    </row>
    <row r="236" spans="2:4" x14ac:dyDescent="0.2">
      <c r="B236" s="14">
        <v>1988</v>
      </c>
      <c r="C236" s="14">
        <v>8</v>
      </c>
      <c r="D236" s="14">
        <v>62.92</v>
      </c>
    </row>
    <row r="237" spans="2:4" x14ac:dyDescent="0.2">
      <c r="B237" s="14">
        <v>1988</v>
      </c>
      <c r="C237" s="14">
        <v>9</v>
      </c>
      <c r="D237" s="14">
        <v>60.41</v>
      </c>
    </row>
    <row r="238" spans="2:4" x14ac:dyDescent="0.2">
      <c r="B238" s="14">
        <v>1988</v>
      </c>
      <c r="C238" s="14">
        <v>10</v>
      </c>
      <c r="D238" s="14">
        <v>59.35</v>
      </c>
    </row>
    <row r="239" spans="2:4" x14ac:dyDescent="0.2">
      <c r="B239" s="14">
        <v>1988</v>
      </c>
      <c r="C239" s="14">
        <v>11</v>
      </c>
      <c r="D239" s="14">
        <v>61.012500000000003</v>
      </c>
    </row>
    <row r="240" spans="2:4" x14ac:dyDescent="0.2">
      <c r="B240" s="14">
        <v>1988</v>
      </c>
      <c r="C240" s="14">
        <v>12</v>
      </c>
      <c r="D240" s="14">
        <v>62.947499999999998</v>
      </c>
    </row>
    <row r="241" spans="2:4" x14ac:dyDescent="0.2">
      <c r="B241" s="14">
        <v>1988</v>
      </c>
      <c r="C241" s="14">
        <v>13</v>
      </c>
      <c r="D241" s="14">
        <v>68.002499999999998</v>
      </c>
    </row>
    <row r="242" spans="2:4" x14ac:dyDescent="0.2">
      <c r="B242" s="14">
        <v>1988</v>
      </c>
      <c r="C242" s="14">
        <v>14</v>
      </c>
      <c r="D242" s="14">
        <v>64.007499999999993</v>
      </c>
    </row>
    <row r="243" spans="2:4" x14ac:dyDescent="0.2">
      <c r="B243" s="14">
        <v>1989</v>
      </c>
      <c r="C243" s="14">
        <v>1</v>
      </c>
      <c r="D243" s="14">
        <v>17.335000000000001</v>
      </c>
    </row>
    <row r="244" spans="2:4" x14ac:dyDescent="0.2">
      <c r="B244" s="14">
        <v>1989</v>
      </c>
      <c r="C244" s="14">
        <v>2</v>
      </c>
      <c r="D244" s="14">
        <v>18.09</v>
      </c>
    </row>
    <row r="245" spans="2:4" x14ac:dyDescent="0.2">
      <c r="B245" s="14">
        <v>1989</v>
      </c>
      <c r="C245" s="14">
        <v>3</v>
      </c>
      <c r="D245" s="14">
        <v>34.727499999999999</v>
      </c>
    </row>
    <row r="246" spans="2:4" x14ac:dyDescent="0.2">
      <c r="B246" s="14">
        <v>1989</v>
      </c>
      <c r="C246" s="14">
        <v>4</v>
      </c>
      <c r="D246" s="14">
        <v>37.51</v>
      </c>
    </row>
    <row r="247" spans="2:4" x14ac:dyDescent="0.2">
      <c r="B247" s="14">
        <v>1989</v>
      </c>
      <c r="C247" s="14">
        <v>5</v>
      </c>
      <c r="D247" s="14">
        <v>39.534999999999997</v>
      </c>
    </row>
    <row r="248" spans="2:4" x14ac:dyDescent="0.2">
      <c r="B248" s="14">
        <v>1989</v>
      </c>
      <c r="C248" s="14">
        <v>6</v>
      </c>
      <c r="D248" s="14">
        <v>42.4375</v>
      </c>
    </row>
    <row r="249" spans="2:4" x14ac:dyDescent="0.2">
      <c r="B249" s="14">
        <v>1989</v>
      </c>
      <c r="C249" s="14">
        <v>7</v>
      </c>
      <c r="D249" s="14">
        <v>40.322499999999998</v>
      </c>
    </row>
    <row r="250" spans="2:4" x14ac:dyDescent="0.2">
      <c r="B250" s="14">
        <v>1989</v>
      </c>
      <c r="C250" s="14">
        <v>8</v>
      </c>
      <c r="D250" s="14">
        <v>42.5</v>
      </c>
    </row>
    <row r="251" spans="2:4" x14ac:dyDescent="0.2">
      <c r="B251" s="14">
        <v>1989</v>
      </c>
      <c r="C251" s="14">
        <v>9</v>
      </c>
      <c r="D251" s="14">
        <v>41.23</v>
      </c>
    </row>
    <row r="252" spans="2:4" x14ac:dyDescent="0.2">
      <c r="B252" s="14">
        <v>1989</v>
      </c>
      <c r="C252" s="14">
        <v>10</v>
      </c>
      <c r="D252" s="14">
        <v>40.717500000000001</v>
      </c>
    </row>
    <row r="253" spans="2:4" x14ac:dyDescent="0.2">
      <c r="B253" s="14">
        <v>1989</v>
      </c>
      <c r="C253" s="14">
        <v>11</v>
      </c>
      <c r="D253" s="14">
        <v>37.842500000000001</v>
      </c>
    </row>
    <row r="254" spans="2:4" x14ac:dyDescent="0.2">
      <c r="B254" s="14">
        <v>1989</v>
      </c>
      <c r="C254" s="14">
        <v>12</v>
      </c>
      <c r="D254" s="14">
        <v>38.69</v>
      </c>
    </row>
    <row r="255" spans="2:4" x14ac:dyDescent="0.2">
      <c r="B255" s="14">
        <v>1989</v>
      </c>
      <c r="C255" s="14">
        <v>13</v>
      </c>
      <c r="D255" s="14">
        <v>37.42</v>
      </c>
    </row>
    <row r="256" spans="2:4" x14ac:dyDescent="0.2">
      <c r="B256" s="14">
        <v>1989</v>
      </c>
      <c r="C256" s="14">
        <v>14</v>
      </c>
      <c r="D256" s="14">
        <v>45.857500000000002</v>
      </c>
    </row>
    <row r="257" spans="2:4" x14ac:dyDescent="0.2">
      <c r="B257" s="14">
        <v>1990</v>
      </c>
      <c r="C257" s="14">
        <v>1</v>
      </c>
      <c r="D257" s="14">
        <v>27.377500000000001</v>
      </c>
    </row>
    <row r="258" spans="2:4" x14ac:dyDescent="0.2">
      <c r="B258" s="14">
        <v>1990</v>
      </c>
      <c r="C258" s="14">
        <v>2</v>
      </c>
      <c r="D258" s="14">
        <v>26.4375</v>
      </c>
    </row>
    <row r="259" spans="2:4" x14ac:dyDescent="0.2">
      <c r="B259" s="14">
        <v>1990</v>
      </c>
      <c r="C259" s="14">
        <v>3</v>
      </c>
      <c r="D259" s="14">
        <v>41.832500000000003</v>
      </c>
    </row>
    <row r="260" spans="2:4" x14ac:dyDescent="0.2">
      <c r="B260" s="14">
        <v>1990</v>
      </c>
      <c r="C260" s="14">
        <v>4</v>
      </c>
      <c r="D260" s="14">
        <v>48.46</v>
      </c>
    </row>
    <row r="261" spans="2:4" x14ac:dyDescent="0.2">
      <c r="B261" s="14">
        <v>1990</v>
      </c>
      <c r="C261" s="14">
        <v>5</v>
      </c>
      <c r="D261" s="14">
        <v>49.274999999999999</v>
      </c>
    </row>
    <row r="262" spans="2:4" x14ac:dyDescent="0.2">
      <c r="B262" s="14">
        <v>1990</v>
      </c>
      <c r="C262" s="14">
        <v>6</v>
      </c>
      <c r="D262" s="14">
        <v>48.28</v>
      </c>
    </row>
    <row r="263" spans="2:4" x14ac:dyDescent="0.2">
      <c r="B263" s="14">
        <v>1990</v>
      </c>
      <c r="C263" s="14">
        <v>7</v>
      </c>
      <c r="D263" s="14">
        <v>43.862499999999997</v>
      </c>
    </row>
    <row r="264" spans="2:4" x14ac:dyDescent="0.2">
      <c r="B264" s="14">
        <v>1990</v>
      </c>
      <c r="C264" s="14">
        <v>8</v>
      </c>
      <c r="D264" s="14">
        <v>50.91</v>
      </c>
    </row>
    <row r="265" spans="2:4" x14ac:dyDescent="0.2">
      <c r="B265" s="14">
        <v>1990</v>
      </c>
      <c r="C265" s="14">
        <v>9</v>
      </c>
      <c r="D265" s="14">
        <v>50.85</v>
      </c>
    </row>
    <row r="266" spans="2:4" x14ac:dyDescent="0.2">
      <c r="B266" s="14">
        <v>1990</v>
      </c>
      <c r="C266" s="14">
        <v>10</v>
      </c>
      <c r="D266" s="14">
        <v>53.875</v>
      </c>
    </row>
    <row r="267" spans="2:4" x14ac:dyDescent="0.2">
      <c r="B267" s="14">
        <v>1990</v>
      </c>
      <c r="C267" s="14">
        <v>11</v>
      </c>
      <c r="D267" s="14">
        <v>48.672499999999999</v>
      </c>
    </row>
    <row r="268" spans="2:4" x14ac:dyDescent="0.2">
      <c r="B268" s="14">
        <v>1990</v>
      </c>
      <c r="C268" s="14">
        <v>12</v>
      </c>
      <c r="D268" s="14">
        <v>52.18</v>
      </c>
    </row>
    <row r="269" spans="2:4" x14ac:dyDescent="0.2">
      <c r="B269" s="14">
        <v>1990</v>
      </c>
      <c r="C269" s="14">
        <v>13</v>
      </c>
      <c r="D269" s="14">
        <v>33.487499999999997</v>
      </c>
    </row>
    <row r="270" spans="2:4" x14ac:dyDescent="0.2">
      <c r="B270" s="14">
        <v>1990</v>
      </c>
      <c r="C270" s="14">
        <v>14</v>
      </c>
      <c r="D270" s="14">
        <v>53.327500000000001</v>
      </c>
    </row>
    <row r="271" spans="2:4" x14ac:dyDescent="0.2">
      <c r="B271" s="14">
        <v>1991</v>
      </c>
      <c r="C271" s="14">
        <v>1</v>
      </c>
      <c r="D271" s="14">
        <v>23.412500000000001</v>
      </c>
    </row>
    <row r="272" spans="2:4" x14ac:dyDescent="0.2">
      <c r="B272" s="14">
        <v>1991</v>
      </c>
      <c r="C272" s="14">
        <v>2</v>
      </c>
      <c r="D272" s="14">
        <v>22.655000000000001</v>
      </c>
    </row>
    <row r="273" spans="2:4" x14ac:dyDescent="0.2">
      <c r="B273" s="14">
        <v>1991</v>
      </c>
      <c r="C273" s="14">
        <v>3</v>
      </c>
      <c r="D273" s="14">
        <v>27.195</v>
      </c>
    </row>
    <row r="274" spans="2:4" x14ac:dyDescent="0.2">
      <c r="B274" s="14">
        <v>1991</v>
      </c>
      <c r="C274" s="14">
        <v>4</v>
      </c>
      <c r="D274" s="14">
        <v>28.1325</v>
      </c>
    </row>
    <row r="275" spans="2:4" x14ac:dyDescent="0.2">
      <c r="B275" s="14">
        <v>1991</v>
      </c>
      <c r="C275" s="14">
        <v>5</v>
      </c>
      <c r="D275" s="14">
        <v>28.98</v>
      </c>
    </row>
    <row r="276" spans="2:4" x14ac:dyDescent="0.2">
      <c r="B276" s="14">
        <v>1991</v>
      </c>
      <c r="C276" s="14">
        <v>6</v>
      </c>
      <c r="D276" s="14">
        <v>27.83</v>
      </c>
    </row>
    <row r="277" spans="2:4" x14ac:dyDescent="0.2">
      <c r="B277" s="14">
        <v>1991</v>
      </c>
      <c r="C277" s="14">
        <v>7</v>
      </c>
      <c r="D277" s="14">
        <v>29.49</v>
      </c>
    </row>
    <row r="278" spans="2:4" x14ac:dyDescent="0.2">
      <c r="B278" s="14">
        <v>1991</v>
      </c>
      <c r="C278" s="14">
        <v>8</v>
      </c>
      <c r="D278" s="14">
        <v>29.767499999999998</v>
      </c>
    </row>
    <row r="279" spans="2:4" x14ac:dyDescent="0.2">
      <c r="B279" s="14">
        <v>1991</v>
      </c>
      <c r="C279" s="14">
        <v>9</v>
      </c>
      <c r="D279" s="14">
        <v>29.1</v>
      </c>
    </row>
    <row r="280" spans="2:4" x14ac:dyDescent="0.2">
      <c r="B280" s="14">
        <v>1991</v>
      </c>
      <c r="C280" s="14">
        <v>10</v>
      </c>
      <c r="D280" s="14">
        <v>29.28</v>
      </c>
    </row>
    <row r="281" spans="2:4" x14ac:dyDescent="0.2">
      <c r="B281" s="14">
        <v>1991</v>
      </c>
      <c r="C281" s="14">
        <v>11</v>
      </c>
      <c r="D281" s="14">
        <v>30.34</v>
      </c>
    </row>
    <row r="282" spans="2:4" x14ac:dyDescent="0.2">
      <c r="B282" s="14">
        <v>1991</v>
      </c>
      <c r="C282" s="14">
        <v>12</v>
      </c>
      <c r="D282" s="14">
        <v>29.765000000000001</v>
      </c>
    </row>
    <row r="283" spans="2:4" x14ac:dyDescent="0.2">
      <c r="B283" s="14">
        <v>1991</v>
      </c>
      <c r="C283" s="14">
        <v>13</v>
      </c>
      <c r="D283" s="14">
        <v>26.4375</v>
      </c>
    </row>
    <row r="284" spans="2:4" x14ac:dyDescent="0.2">
      <c r="B284" s="14">
        <v>1991</v>
      </c>
      <c r="C284" s="14">
        <v>14</v>
      </c>
      <c r="D284" s="14">
        <v>31.22</v>
      </c>
    </row>
    <row r="285" spans="2:4" x14ac:dyDescent="0.2">
      <c r="B285" s="14">
        <v>1992</v>
      </c>
      <c r="C285" s="14">
        <v>1</v>
      </c>
      <c r="D285" s="14">
        <v>20.161625000000001</v>
      </c>
    </row>
    <row r="286" spans="2:4" x14ac:dyDescent="0.2">
      <c r="B286" s="14">
        <v>1992</v>
      </c>
      <c r="C286" s="14">
        <v>2</v>
      </c>
      <c r="D286" s="14">
        <v>17.889849999999999</v>
      </c>
    </row>
    <row r="287" spans="2:4" x14ac:dyDescent="0.2">
      <c r="B287" s="14">
        <v>1992</v>
      </c>
      <c r="C287" s="14">
        <v>3</v>
      </c>
      <c r="D287" s="14">
        <v>27.730174999999999</v>
      </c>
    </row>
    <row r="288" spans="2:4" x14ac:dyDescent="0.2">
      <c r="B288" s="14">
        <v>1992</v>
      </c>
      <c r="C288" s="14">
        <v>4</v>
      </c>
      <c r="D288" s="14">
        <v>34.530374999999999</v>
      </c>
    </row>
    <row r="289" spans="2:4" x14ac:dyDescent="0.2">
      <c r="B289" s="14">
        <v>1992</v>
      </c>
      <c r="C289" s="14">
        <v>5</v>
      </c>
      <c r="D289" s="14">
        <v>38.242049999999999</v>
      </c>
    </row>
    <row r="290" spans="2:4" x14ac:dyDescent="0.2">
      <c r="B290" s="14">
        <v>1992</v>
      </c>
      <c r="C290" s="14">
        <v>6</v>
      </c>
      <c r="D290" s="14">
        <v>41.678449999999998</v>
      </c>
    </row>
    <row r="291" spans="2:4" x14ac:dyDescent="0.2">
      <c r="B291" s="14">
        <v>1992</v>
      </c>
      <c r="C291" s="14">
        <v>7</v>
      </c>
      <c r="D291" s="14">
        <v>38.747225</v>
      </c>
    </row>
    <row r="292" spans="2:4" x14ac:dyDescent="0.2">
      <c r="B292" s="14">
        <v>1992</v>
      </c>
      <c r="C292" s="14">
        <v>8</v>
      </c>
      <c r="D292" s="14">
        <v>42.582925000000003</v>
      </c>
    </row>
    <row r="293" spans="2:4" x14ac:dyDescent="0.2">
      <c r="B293" s="14">
        <v>1992</v>
      </c>
      <c r="C293" s="14">
        <v>9</v>
      </c>
      <c r="D293" s="14">
        <v>39.122324999999996</v>
      </c>
    </row>
    <row r="294" spans="2:4" x14ac:dyDescent="0.2">
      <c r="B294" s="14">
        <v>1992</v>
      </c>
      <c r="C294" s="14">
        <v>10</v>
      </c>
      <c r="D294" s="14">
        <v>37.473700000000001</v>
      </c>
    </row>
    <row r="295" spans="2:4" x14ac:dyDescent="0.2">
      <c r="B295" s="14">
        <v>1992</v>
      </c>
      <c r="C295" s="14">
        <v>11</v>
      </c>
      <c r="D295" s="14">
        <v>40.45635</v>
      </c>
    </row>
    <row r="296" spans="2:4" x14ac:dyDescent="0.2">
      <c r="B296" s="14">
        <v>1992</v>
      </c>
      <c r="C296" s="14">
        <v>12</v>
      </c>
      <c r="D296" s="14">
        <v>41.073450000000001</v>
      </c>
    </row>
    <row r="297" spans="2:4" x14ac:dyDescent="0.2">
      <c r="B297" s="14">
        <v>1992</v>
      </c>
      <c r="C297" s="14">
        <v>13</v>
      </c>
      <c r="D297" s="14">
        <v>37.576549999999997</v>
      </c>
    </row>
    <row r="298" spans="2:4" x14ac:dyDescent="0.2">
      <c r="B298" s="14">
        <v>1992</v>
      </c>
      <c r="C298" s="14">
        <v>14</v>
      </c>
      <c r="D298" s="14">
        <v>41.251925</v>
      </c>
    </row>
    <row r="299" spans="2:4" x14ac:dyDescent="0.2">
      <c r="B299" s="14">
        <v>1993</v>
      </c>
      <c r="C299" s="14">
        <v>1</v>
      </c>
      <c r="D299" s="14">
        <v>19.3721</v>
      </c>
    </row>
    <row r="300" spans="2:4" x14ac:dyDescent="0.2">
      <c r="B300" s="14">
        <v>1993</v>
      </c>
      <c r="C300" s="14">
        <v>2</v>
      </c>
      <c r="D300" s="14">
        <v>17.15175</v>
      </c>
    </row>
    <row r="301" spans="2:4" x14ac:dyDescent="0.2">
      <c r="B301" s="14">
        <v>1993</v>
      </c>
      <c r="C301" s="14">
        <v>3</v>
      </c>
      <c r="D301" s="14">
        <v>24.438974999999999</v>
      </c>
    </row>
    <row r="302" spans="2:4" x14ac:dyDescent="0.2">
      <c r="B302" s="14">
        <v>1993</v>
      </c>
      <c r="C302" s="14">
        <v>4</v>
      </c>
      <c r="D302" s="14">
        <v>31.611249999999998</v>
      </c>
    </row>
    <row r="303" spans="2:4" x14ac:dyDescent="0.2">
      <c r="B303" s="14">
        <v>1993</v>
      </c>
      <c r="C303" s="14">
        <v>5</v>
      </c>
      <c r="D303" s="14">
        <v>37.047175000000003</v>
      </c>
    </row>
    <row r="304" spans="2:4" x14ac:dyDescent="0.2">
      <c r="B304" s="14">
        <v>1993</v>
      </c>
      <c r="C304" s="14">
        <v>6</v>
      </c>
      <c r="D304" s="14">
        <v>43.526724999999999</v>
      </c>
    </row>
    <row r="305" spans="2:4" x14ac:dyDescent="0.2">
      <c r="B305" s="14">
        <v>1993</v>
      </c>
      <c r="C305" s="14">
        <v>7</v>
      </c>
      <c r="D305" s="14">
        <v>36.318150000000003</v>
      </c>
    </row>
    <row r="306" spans="2:4" x14ac:dyDescent="0.2">
      <c r="B306" s="14">
        <v>1993</v>
      </c>
      <c r="C306" s="14">
        <v>8</v>
      </c>
      <c r="D306" s="14">
        <v>38.841000000000001</v>
      </c>
    </row>
    <row r="307" spans="2:4" x14ac:dyDescent="0.2">
      <c r="B307" s="14">
        <v>1993</v>
      </c>
      <c r="C307" s="14">
        <v>9</v>
      </c>
      <c r="D307" s="14">
        <v>36.154800000000002</v>
      </c>
    </row>
    <row r="308" spans="2:4" x14ac:dyDescent="0.2">
      <c r="B308" s="14">
        <v>1993</v>
      </c>
      <c r="C308" s="14">
        <v>10</v>
      </c>
      <c r="D308" s="14">
        <v>35.501399999999997</v>
      </c>
    </row>
    <row r="309" spans="2:4" x14ac:dyDescent="0.2">
      <c r="B309" s="14">
        <v>1993</v>
      </c>
      <c r="C309" s="14">
        <v>11</v>
      </c>
      <c r="D309" s="14">
        <v>33.964700000000001</v>
      </c>
    </row>
    <row r="310" spans="2:4" x14ac:dyDescent="0.2">
      <c r="B310" s="14">
        <v>1993</v>
      </c>
      <c r="C310" s="14">
        <v>12</v>
      </c>
      <c r="D310" s="14">
        <v>36.572249999999997</v>
      </c>
    </row>
    <row r="311" spans="2:4" x14ac:dyDescent="0.2">
      <c r="B311" s="14">
        <v>1993</v>
      </c>
      <c r="C311" s="14">
        <v>13</v>
      </c>
      <c r="D311" s="14">
        <v>36.076149999999998</v>
      </c>
    </row>
    <row r="312" spans="2:4" x14ac:dyDescent="0.2">
      <c r="B312" s="14">
        <v>1993</v>
      </c>
      <c r="C312" s="14">
        <v>14</v>
      </c>
      <c r="D312" s="14">
        <v>37.083475</v>
      </c>
    </row>
    <row r="313" spans="2:4" x14ac:dyDescent="0.2">
      <c r="B313" s="14">
        <v>1994</v>
      </c>
      <c r="C313" s="14">
        <v>1</v>
      </c>
      <c r="D313" s="14">
        <v>10.862774999999999</v>
      </c>
    </row>
    <row r="314" spans="2:4" x14ac:dyDescent="0.2">
      <c r="B314" s="14">
        <v>1994</v>
      </c>
      <c r="C314" s="14">
        <v>2</v>
      </c>
      <c r="D314" s="14">
        <v>11.092675</v>
      </c>
    </row>
    <row r="315" spans="2:4" x14ac:dyDescent="0.2">
      <c r="B315" s="14">
        <v>1994</v>
      </c>
      <c r="C315" s="14">
        <v>3</v>
      </c>
      <c r="D315" s="14">
        <v>16.952100000000002</v>
      </c>
    </row>
    <row r="316" spans="2:4" x14ac:dyDescent="0.2">
      <c r="B316" s="14">
        <v>1994</v>
      </c>
      <c r="C316" s="14">
        <v>4</v>
      </c>
      <c r="D316" s="14">
        <v>22.569524999999999</v>
      </c>
    </row>
    <row r="317" spans="2:4" x14ac:dyDescent="0.2">
      <c r="B317" s="14">
        <v>1994</v>
      </c>
      <c r="C317" s="14">
        <v>5</v>
      </c>
      <c r="D317" s="14">
        <v>33.002749999999999</v>
      </c>
    </row>
    <row r="318" spans="2:4" x14ac:dyDescent="0.2">
      <c r="B318" s="14">
        <v>1994</v>
      </c>
      <c r="C318" s="14">
        <v>6</v>
      </c>
      <c r="D318" s="14">
        <v>36.408900000000003</v>
      </c>
    </row>
    <row r="319" spans="2:4" x14ac:dyDescent="0.2">
      <c r="B319" s="14">
        <v>1994</v>
      </c>
      <c r="C319" s="14">
        <v>7</v>
      </c>
      <c r="D319" s="14">
        <v>45.314500000000002</v>
      </c>
    </row>
    <row r="320" spans="2:4" x14ac:dyDescent="0.2">
      <c r="B320" s="14">
        <v>1994</v>
      </c>
      <c r="C320" s="14">
        <v>8</v>
      </c>
      <c r="D320" s="14">
        <v>34.115949999999998</v>
      </c>
    </row>
    <row r="321" spans="2:4" x14ac:dyDescent="0.2">
      <c r="B321" s="14">
        <v>1994</v>
      </c>
      <c r="C321" s="14">
        <v>9</v>
      </c>
      <c r="D321" s="14">
        <v>30.960875000000001</v>
      </c>
    </row>
    <row r="322" spans="2:4" x14ac:dyDescent="0.2">
      <c r="B322" s="14">
        <v>1994</v>
      </c>
      <c r="C322" s="14">
        <v>10</v>
      </c>
      <c r="D322" s="14">
        <v>30.594850000000001</v>
      </c>
    </row>
    <row r="323" spans="2:4" x14ac:dyDescent="0.2">
      <c r="B323" s="14">
        <v>1994</v>
      </c>
      <c r="C323" s="14">
        <v>11</v>
      </c>
      <c r="D323" s="14">
        <v>32.787975000000003</v>
      </c>
    </row>
    <row r="324" spans="2:4" x14ac:dyDescent="0.2">
      <c r="B324" s="14">
        <v>1994</v>
      </c>
      <c r="C324" s="14">
        <v>12</v>
      </c>
      <c r="D324" s="14">
        <v>33.353650000000002</v>
      </c>
    </row>
    <row r="325" spans="2:4" x14ac:dyDescent="0.2">
      <c r="B325" s="14">
        <v>1994</v>
      </c>
      <c r="C325" s="14">
        <v>13</v>
      </c>
      <c r="D325" s="14">
        <v>38.986199999999997</v>
      </c>
    </row>
    <row r="326" spans="2:4" x14ac:dyDescent="0.2">
      <c r="B326" s="14">
        <v>1994</v>
      </c>
      <c r="C326" s="14">
        <v>14</v>
      </c>
      <c r="D326" s="14">
        <v>33.05115</v>
      </c>
    </row>
    <row r="327" spans="2:4" x14ac:dyDescent="0.2">
      <c r="B327" s="14">
        <v>1995</v>
      </c>
      <c r="C327" s="14">
        <v>1</v>
      </c>
      <c r="D327" s="14">
        <v>28.067793900000002</v>
      </c>
    </row>
    <row r="328" spans="2:4" x14ac:dyDescent="0.2">
      <c r="B328" s="14">
        <v>1995</v>
      </c>
      <c r="C328" s="14">
        <v>2</v>
      </c>
      <c r="D328" s="14">
        <v>29.3863178</v>
      </c>
    </row>
    <row r="329" spans="2:4" x14ac:dyDescent="0.2">
      <c r="B329" s="14">
        <v>1995</v>
      </c>
      <c r="C329" s="14">
        <v>3</v>
      </c>
      <c r="D329" s="14">
        <v>34.151904199999997</v>
      </c>
    </row>
    <row r="330" spans="2:4" x14ac:dyDescent="0.2">
      <c r="B330" s="14">
        <v>1995</v>
      </c>
      <c r="C330" s="14">
        <v>4</v>
      </c>
      <c r="D330" s="14">
        <v>37.860841899999997</v>
      </c>
    </row>
    <row r="331" spans="2:4" x14ac:dyDescent="0.2">
      <c r="B331" s="14">
        <v>1995</v>
      </c>
      <c r="C331" s="14">
        <v>5</v>
      </c>
      <c r="D331" s="14">
        <v>41.355914499999997</v>
      </c>
    </row>
    <row r="332" spans="2:4" x14ac:dyDescent="0.2">
      <c r="B332" s="14">
        <v>1995</v>
      </c>
      <c r="C332" s="14">
        <v>6</v>
      </c>
      <c r="D332" s="14">
        <v>43.472783399999997</v>
      </c>
    </row>
    <row r="333" spans="2:4" x14ac:dyDescent="0.2">
      <c r="B333" s="14">
        <v>1995</v>
      </c>
      <c r="C333" s="14">
        <v>7</v>
      </c>
      <c r="D333" s="14">
        <v>45.956331800000001</v>
      </c>
    </row>
    <row r="334" spans="2:4" x14ac:dyDescent="0.2">
      <c r="B334" s="14">
        <v>1995</v>
      </c>
      <c r="C334" s="14">
        <v>8</v>
      </c>
      <c r="D334" s="14">
        <v>36.012692399999999</v>
      </c>
    </row>
    <row r="335" spans="2:4" x14ac:dyDescent="0.2">
      <c r="B335" s="14">
        <v>1995</v>
      </c>
      <c r="C335" s="14">
        <v>9</v>
      </c>
      <c r="D335" s="14">
        <v>41.966387699999999</v>
      </c>
    </row>
    <row r="336" spans="2:4" x14ac:dyDescent="0.2">
      <c r="B336" s="14">
        <v>1995</v>
      </c>
      <c r="C336" s="14">
        <v>10</v>
      </c>
      <c r="D336" s="14">
        <v>42.7407836</v>
      </c>
    </row>
    <row r="337" spans="2:4" x14ac:dyDescent="0.2">
      <c r="B337" s="14">
        <v>1995</v>
      </c>
      <c r="C337" s="14">
        <v>11</v>
      </c>
      <c r="D337" s="14">
        <v>41.160686499999997</v>
      </c>
    </row>
    <row r="338" spans="2:4" x14ac:dyDescent="0.2">
      <c r="B338" s="14">
        <v>1995</v>
      </c>
      <c r="C338" s="14">
        <v>12</v>
      </c>
      <c r="D338" s="14">
        <v>43.152838799999998</v>
      </c>
    </row>
    <row r="339" spans="2:4" x14ac:dyDescent="0.2">
      <c r="B339" s="14">
        <v>1995</v>
      </c>
      <c r="C339" s="14">
        <v>13</v>
      </c>
      <c r="D339" s="14">
        <v>44.522668099999997</v>
      </c>
    </row>
    <row r="340" spans="2:4" x14ac:dyDescent="0.2">
      <c r="B340" s="14">
        <v>1995</v>
      </c>
      <c r="C340" s="14">
        <v>14</v>
      </c>
      <c r="D340" s="14">
        <v>42.404623299999997</v>
      </c>
    </row>
    <row r="341" spans="2:4" x14ac:dyDescent="0.2">
      <c r="B341" s="14">
        <v>1996</v>
      </c>
      <c r="C341" s="14">
        <v>1</v>
      </c>
      <c r="D341" s="14">
        <v>17.714815000000002</v>
      </c>
    </row>
    <row r="342" spans="2:4" x14ac:dyDescent="0.2">
      <c r="B342" s="14">
        <v>1996</v>
      </c>
      <c r="C342" s="14">
        <v>2</v>
      </c>
      <c r="D342" s="14">
        <v>18.013653699999999</v>
      </c>
    </row>
    <row r="343" spans="2:4" x14ac:dyDescent="0.2">
      <c r="B343" s="14">
        <v>1996</v>
      </c>
      <c r="C343" s="14">
        <v>3</v>
      </c>
      <c r="D343" s="14">
        <v>23.828939500000001</v>
      </c>
    </row>
    <row r="344" spans="2:4" x14ac:dyDescent="0.2">
      <c r="B344" s="14">
        <v>1996</v>
      </c>
      <c r="C344" s="14">
        <v>4</v>
      </c>
      <c r="D344" s="14">
        <v>27.289170599999999</v>
      </c>
    </row>
    <row r="345" spans="2:4" x14ac:dyDescent="0.2">
      <c r="B345" s="14">
        <v>1996</v>
      </c>
      <c r="C345" s="14">
        <v>5</v>
      </c>
      <c r="D345" s="14">
        <v>26.554293900000001</v>
      </c>
    </row>
    <row r="346" spans="2:4" x14ac:dyDescent="0.2">
      <c r="B346" s="14">
        <v>1996</v>
      </c>
      <c r="C346" s="14">
        <v>6</v>
      </c>
      <c r="D346" s="14">
        <v>34.885923200000001</v>
      </c>
    </row>
    <row r="347" spans="2:4" x14ac:dyDescent="0.2">
      <c r="B347" s="14">
        <v>1996</v>
      </c>
      <c r="C347" s="14">
        <v>7</v>
      </c>
      <c r="D347" s="14">
        <v>38.762908000000003</v>
      </c>
    </row>
    <row r="348" spans="2:4" x14ac:dyDescent="0.2">
      <c r="B348" s="14">
        <v>1996</v>
      </c>
      <c r="C348" s="14">
        <v>8</v>
      </c>
      <c r="D348" s="14">
        <v>26.472024000000001</v>
      </c>
    </row>
    <row r="349" spans="2:4" x14ac:dyDescent="0.2">
      <c r="B349" s="14">
        <v>1996</v>
      </c>
      <c r="C349" s="14">
        <v>9</v>
      </c>
      <c r="D349" s="14">
        <v>33.221748900000001</v>
      </c>
    </row>
    <row r="350" spans="2:4" x14ac:dyDescent="0.2">
      <c r="B350" s="14">
        <v>1996</v>
      </c>
      <c r="C350" s="14">
        <v>10</v>
      </c>
      <c r="D350" s="14">
        <v>35.312904699999997</v>
      </c>
    </row>
    <row r="351" spans="2:4" x14ac:dyDescent="0.2">
      <c r="B351" s="14">
        <v>1996</v>
      </c>
      <c r="C351" s="14">
        <v>11</v>
      </c>
      <c r="D351" s="14">
        <v>37.337943899999999</v>
      </c>
    </row>
    <row r="352" spans="2:4" x14ac:dyDescent="0.2">
      <c r="B352" s="14">
        <v>1996</v>
      </c>
      <c r="C352" s="14">
        <v>12</v>
      </c>
      <c r="D352" s="14">
        <v>34.943121499999997</v>
      </c>
    </row>
    <row r="353" spans="2:4" x14ac:dyDescent="0.2">
      <c r="B353" s="14">
        <v>1996</v>
      </c>
      <c r="C353" s="14">
        <v>13</v>
      </c>
      <c r="D353" s="14">
        <v>34.538043600000002</v>
      </c>
    </row>
    <row r="354" spans="2:4" x14ac:dyDescent="0.2">
      <c r="B354" s="14">
        <v>1996</v>
      </c>
      <c r="C354" s="14">
        <v>14</v>
      </c>
      <c r="D354" s="14">
        <v>30.2102231</v>
      </c>
    </row>
    <row r="355" spans="2:4" x14ac:dyDescent="0.2">
      <c r="B355" s="14">
        <v>1997</v>
      </c>
      <c r="C355" s="14">
        <v>1</v>
      </c>
      <c r="D355" s="14">
        <v>21.2334341</v>
      </c>
    </row>
    <row r="356" spans="2:4" x14ac:dyDescent="0.2">
      <c r="B356" s="14">
        <v>1997</v>
      </c>
      <c r="C356" s="14">
        <v>2</v>
      </c>
      <c r="D356" s="14">
        <v>18.807725399999999</v>
      </c>
    </row>
    <row r="357" spans="2:4" x14ac:dyDescent="0.2">
      <c r="B357" s="14">
        <v>1997</v>
      </c>
      <c r="C357" s="14">
        <v>3</v>
      </c>
      <c r="D357" s="14">
        <v>28.098376500000001</v>
      </c>
    </row>
    <row r="358" spans="2:4" x14ac:dyDescent="0.2">
      <c r="B358" s="14">
        <v>1997</v>
      </c>
      <c r="C358" s="14">
        <v>4</v>
      </c>
      <c r="D358" s="14">
        <v>29.164850399999999</v>
      </c>
    </row>
    <row r="359" spans="2:4" x14ac:dyDescent="0.2">
      <c r="B359" s="14">
        <v>1997</v>
      </c>
      <c r="C359" s="14">
        <v>5</v>
      </c>
      <c r="D359" s="14">
        <v>37.790983799999999</v>
      </c>
    </row>
    <row r="360" spans="2:4" x14ac:dyDescent="0.2">
      <c r="B360" s="14">
        <v>1997</v>
      </c>
      <c r="C360" s="14">
        <v>6</v>
      </c>
      <c r="D360" s="14">
        <v>44.127016900000001</v>
      </c>
    </row>
    <row r="361" spans="2:4" x14ac:dyDescent="0.2">
      <c r="B361" s="14">
        <v>1997</v>
      </c>
      <c r="C361" s="14">
        <v>7</v>
      </c>
      <c r="D361" s="14">
        <v>53.167639800000003</v>
      </c>
    </row>
    <row r="362" spans="2:4" x14ac:dyDescent="0.2">
      <c r="B362" s="14">
        <v>1997</v>
      </c>
      <c r="C362" s="14">
        <v>8</v>
      </c>
      <c r="D362" s="14">
        <v>43.230431799999998</v>
      </c>
    </row>
    <row r="363" spans="2:4" x14ac:dyDescent="0.2">
      <c r="B363" s="14">
        <v>1997</v>
      </c>
      <c r="C363" s="14">
        <v>9</v>
      </c>
      <c r="D363" s="14">
        <v>42.328884899999998</v>
      </c>
    </row>
    <row r="364" spans="2:4" x14ac:dyDescent="0.2">
      <c r="B364" s="14">
        <v>1997</v>
      </c>
      <c r="C364" s="14">
        <v>10</v>
      </c>
      <c r="D364" s="14">
        <v>36.354422300000003</v>
      </c>
    </row>
    <row r="365" spans="2:4" x14ac:dyDescent="0.2">
      <c r="B365" s="14">
        <v>1997</v>
      </c>
      <c r="C365" s="14">
        <v>11</v>
      </c>
      <c r="D365" s="14">
        <v>37.647171800000002</v>
      </c>
    </row>
    <row r="366" spans="2:4" x14ac:dyDescent="0.2">
      <c r="B366" s="14">
        <v>1997</v>
      </c>
      <c r="C366" s="14">
        <v>12</v>
      </c>
      <c r="D366" s="14">
        <v>41.439318200000002</v>
      </c>
    </row>
    <row r="367" spans="2:4" x14ac:dyDescent="0.2">
      <c r="B367" s="14">
        <v>1997</v>
      </c>
      <c r="C367" s="14">
        <v>13</v>
      </c>
      <c r="D367" s="14">
        <v>52.249962699999998</v>
      </c>
    </row>
    <row r="368" spans="2:4" x14ac:dyDescent="0.2">
      <c r="B368" s="14">
        <v>1997</v>
      </c>
      <c r="C368" s="14">
        <v>14</v>
      </c>
      <c r="D368" s="14">
        <v>40.570995699999997</v>
      </c>
    </row>
    <row r="369" spans="2:4" x14ac:dyDescent="0.2">
      <c r="B369" s="14">
        <v>1998</v>
      </c>
      <c r="C369" s="14">
        <v>1</v>
      </c>
      <c r="D369" s="14">
        <v>23.219042300000002</v>
      </c>
    </row>
    <row r="370" spans="2:4" x14ac:dyDescent="0.2">
      <c r="B370" s="14">
        <v>1998</v>
      </c>
      <c r="C370" s="14">
        <v>2</v>
      </c>
      <c r="D370" s="14">
        <v>28.463773799999998</v>
      </c>
    </row>
    <row r="371" spans="2:4" x14ac:dyDescent="0.2">
      <c r="B371" s="14">
        <v>1998</v>
      </c>
      <c r="C371" s="14">
        <v>3</v>
      </c>
      <c r="D371" s="14">
        <v>32.7265467</v>
      </c>
    </row>
    <row r="372" spans="2:4" x14ac:dyDescent="0.2">
      <c r="B372" s="14">
        <v>1998</v>
      </c>
      <c r="C372" s="14">
        <v>4</v>
      </c>
      <c r="D372" s="14">
        <v>41.185587699999999</v>
      </c>
    </row>
    <row r="373" spans="2:4" x14ac:dyDescent="0.2">
      <c r="B373" s="14">
        <v>1998</v>
      </c>
      <c r="C373" s="14">
        <v>5</v>
      </c>
      <c r="D373" s="14">
        <v>52.240373900000002</v>
      </c>
    </row>
    <row r="374" spans="2:4" x14ac:dyDescent="0.2">
      <c r="B374" s="14">
        <v>1998</v>
      </c>
      <c r="C374" s="14">
        <v>6</v>
      </c>
      <c r="D374" s="14">
        <v>53.455328000000002</v>
      </c>
    </row>
    <row r="375" spans="2:4" x14ac:dyDescent="0.2">
      <c r="B375" s="14">
        <v>1998</v>
      </c>
      <c r="C375" s="14">
        <v>7</v>
      </c>
      <c r="D375" s="14">
        <v>56.251839099999998</v>
      </c>
    </row>
    <row r="376" spans="2:4" x14ac:dyDescent="0.2">
      <c r="B376" s="14">
        <v>1998</v>
      </c>
      <c r="C376" s="14">
        <v>8</v>
      </c>
      <c r="D376" s="14">
        <v>40.863692100000002</v>
      </c>
    </row>
    <row r="377" spans="2:4" x14ac:dyDescent="0.2">
      <c r="B377" s="14">
        <v>1998</v>
      </c>
      <c r="C377" s="14">
        <v>9</v>
      </c>
      <c r="D377" s="14">
        <v>48.0939032</v>
      </c>
    </row>
    <row r="378" spans="2:4" x14ac:dyDescent="0.2">
      <c r="B378" s="14">
        <v>1998</v>
      </c>
      <c r="C378" s="14">
        <v>10</v>
      </c>
      <c r="D378" s="14">
        <v>52.806032399999999</v>
      </c>
    </row>
    <row r="379" spans="2:4" x14ac:dyDescent="0.2">
      <c r="B379" s="14">
        <v>1998</v>
      </c>
      <c r="C379" s="14">
        <v>11</v>
      </c>
      <c r="D379" s="14">
        <v>54.654971400000001</v>
      </c>
    </row>
    <row r="380" spans="2:4" x14ac:dyDescent="0.2">
      <c r="B380" s="14">
        <v>1998</v>
      </c>
      <c r="C380" s="14">
        <v>12</v>
      </c>
      <c r="D380" s="14">
        <v>53.522302600000003</v>
      </c>
    </row>
    <row r="381" spans="2:4" x14ac:dyDescent="0.2">
      <c r="B381" s="14">
        <v>1998</v>
      </c>
      <c r="C381" s="14">
        <v>13</v>
      </c>
      <c r="D381" s="14">
        <v>58.929305599999999</v>
      </c>
    </row>
    <row r="382" spans="2:4" x14ac:dyDescent="0.2">
      <c r="B382" s="14">
        <v>1998</v>
      </c>
      <c r="C382" s="14">
        <v>14</v>
      </c>
      <c r="D382" s="14">
        <v>48.263091099999997</v>
      </c>
    </row>
    <row r="383" spans="2:4" x14ac:dyDescent="0.2">
      <c r="B383" s="14">
        <v>1999</v>
      </c>
      <c r="C383" s="14">
        <v>1</v>
      </c>
      <c r="D383" s="14">
        <v>14.5428867</v>
      </c>
    </row>
    <row r="384" spans="2:4" x14ac:dyDescent="0.2">
      <c r="B384" s="14">
        <v>1999</v>
      </c>
      <c r="C384" s="14">
        <v>2</v>
      </c>
      <c r="D384" s="14">
        <v>19.1843906</v>
      </c>
    </row>
    <row r="385" spans="2:4" x14ac:dyDescent="0.2">
      <c r="B385" s="14">
        <v>1999</v>
      </c>
      <c r="C385" s="14">
        <v>3</v>
      </c>
      <c r="D385" s="14">
        <v>23.560070799999998</v>
      </c>
    </row>
    <row r="386" spans="2:4" x14ac:dyDescent="0.2">
      <c r="B386" s="14">
        <v>1999</v>
      </c>
      <c r="C386" s="14">
        <v>4</v>
      </c>
      <c r="D386" s="14">
        <v>31.011738099999999</v>
      </c>
    </row>
    <row r="387" spans="2:4" x14ac:dyDescent="0.2">
      <c r="B387" s="14">
        <v>1999</v>
      </c>
      <c r="C387" s="14">
        <v>5</v>
      </c>
      <c r="D387" s="14">
        <v>37.082539400000002</v>
      </c>
    </row>
    <row r="388" spans="2:4" x14ac:dyDescent="0.2">
      <c r="B388" s="14">
        <v>1999</v>
      </c>
      <c r="C388" s="14">
        <v>6</v>
      </c>
      <c r="D388" s="14">
        <v>47.479795299999999</v>
      </c>
    </row>
    <row r="389" spans="2:4" x14ac:dyDescent="0.2">
      <c r="B389" s="14">
        <v>1999</v>
      </c>
      <c r="C389" s="14">
        <v>7</v>
      </c>
      <c r="D389" s="14">
        <v>54.026965199999999</v>
      </c>
    </row>
    <row r="390" spans="2:4" x14ac:dyDescent="0.2">
      <c r="B390" s="14">
        <v>1999</v>
      </c>
      <c r="C390" s="14">
        <v>8</v>
      </c>
      <c r="D390" s="14">
        <v>47.754686300000003</v>
      </c>
    </row>
    <row r="391" spans="2:4" x14ac:dyDescent="0.2">
      <c r="B391" s="14">
        <v>1999</v>
      </c>
      <c r="C391" s="14">
        <v>9</v>
      </c>
      <c r="D391" s="14">
        <v>40.548317400000002</v>
      </c>
    </row>
    <row r="392" spans="2:4" x14ac:dyDescent="0.2">
      <c r="B392" s="14">
        <v>1999</v>
      </c>
      <c r="C392" s="14">
        <v>10</v>
      </c>
      <c r="D392" s="14">
        <v>45.810821300000001</v>
      </c>
    </row>
    <row r="393" spans="2:4" x14ac:dyDescent="0.2">
      <c r="B393" s="14">
        <v>1999</v>
      </c>
      <c r="C393" s="14">
        <v>11</v>
      </c>
      <c r="D393" s="14">
        <v>48.729201199999999</v>
      </c>
    </row>
    <row r="394" spans="2:4" x14ac:dyDescent="0.2">
      <c r="B394" s="14">
        <v>1999</v>
      </c>
      <c r="C394" s="14">
        <v>12</v>
      </c>
      <c r="D394" s="14">
        <v>44.835222000000002</v>
      </c>
    </row>
    <row r="395" spans="2:4" x14ac:dyDescent="0.2">
      <c r="B395" s="14">
        <v>1999</v>
      </c>
      <c r="C395" s="14">
        <v>13</v>
      </c>
      <c r="D395" s="14">
        <v>58.639101199999999</v>
      </c>
    </row>
    <row r="396" spans="2:4" x14ac:dyDescent="0.2">
      <c r="B396" s="14">
        <v>1999</v>
      </c>
      <c r="C396" s="14">
        <v>14</v>
      </c>
      <c r="D396" s="14">
        <v>43.509873499999998</v>
      </c>
    </row>
    <row r="397" spans="2:4" x14ac:dyDescent="0.2">
      <c r="B397" s="14">
        <v>2000</v>
      </c>
      <c r="C397" s="14">
        <v>1</v>
      </c>
      <c r="D397" s="14">
        <v>20.4757085</v>
      </c>
    </row>
    <row r="398" spans="2:4" x14ac:dyDescent="0.2">
      <c r="B398" s="14">
        <v>2000</v>
      </c>
      <c r="C398" s="14">
        <v>2</v>
      </c>
      <c r="D398" s="14">
        <v>24.206640199999999</v>
      </c>
    </row>
    <row r="399" spans="2:4" x14ac:dyDescent="0.2">
      <c r="B399" s="14">
        <v>2000</v>
      </c>
      <c r="C399" s="14">
        <v>3</v>
      </c>
      <c r="D399" s="14">
        <v>32.9565634</v>
      </c>
    </row>
    <row r="400" spans="2:4" x14ac:dyDescent="0.2">
      <c r="B400" s="14">
        <v>2000</v>
      </c>
      <c r="C400" s="14">
        <v>4</v>
      </c>
      <c r="D400" s="14">
        <v>36.154504899999999</v>
      </c>
    </row>
    <row r="401" spans="2:4" x14ac:dyDescent="0.2">
      <c r="B401" s="14">
        <v>2000</v>
      </c>
      <c r="C401" s="14">
        <v>5</v>
      </c>
      <c r="D401" s="14">
        <v>41.573239000000001</v>
      </c>
    </row>
    <row r="402" spans="2:4" x14ac:dyDescent="0.2">
      <c r="B402" s="14">
        <v>2000</v>
      </c>
      <c r="C402" s="14">
        <v>6</v>
      </c>
      <c r="D402" s="14">
        <v>47.880290199999997</v>
      </c>
    </row>
    <row r="403" spans="2:4" x14ac:dyDescent="0.2">
      <c r="B403" s="14">
        <v>2000</v>
      </c>
      <c r="C403" s="14">
        <v>7</v>
      </c>
      <c r="D403" s="14">
        <v>39.396862200000001</v>
      </c>
    </row>
    <row r="404" spans="2:4" x14ac:dyDescent="0.2">
      <c r="B404" s="14">
        <v>2000</v>
      </c>
      <c r="C404" s="14">
        <v>8</v>
      </c>
      <c r="D404" s="14">
        <v>36.465415900000004</v>
      </c>
    </row>
    <row r="405" spans="2:4" x14ac:dyDescent="0.2">
      <c r="B405" s="14">
        <v>2000</v>
      </c>
      <c r="C405" s="14">
        <v>9</v>
      </c>
      <c r="D405" s="14">
        <v>42.6836354</v>
      </c>
    </row>
    <row r="406" spans="2:4" x14ac:dyDescent="0.2">
      <c r="B406" s="14">
        <v>2000</v>
      </c>
      <c r="C406" s="14">
        <v>10</v>
      </c>
      <c r="D406" s="14">
        <v>44.460269500000003</v>
      </c>
    </row>
    <row r="407" spans="2:4" x14ac:dyDescent="0.2">
      <c r="B407" s="14">
        <v>2000</v>
      </c>
      <c r="C407" s="14">
        <v>11</v>
      </c>
      <c r="D407" s="14">
        <v>43.882863399999998</v>
      </c>
    </row>
    <row r="408" spans="2:4" x14ac:dyDescent="0.2">
      <c r="B408" s="14">
        <v>2000</v>
      </c>
      <c r="C408" s="14">
        <v>12</v>
      </c>
      <c r="D408" s="14">
        <v>41.129080500000001</v>
      </c>
    </row>
    <row r="409" spans="2:4" x14ac:dyDescent="0.2">
      <c r="B409" s="14">
        <v>2000</v>
      </c>
      <c r="C409" s="14">
        <v>13</v>
      </c>
      <c r="D409" s="14">
        <v>37.353732899999997</v>
      </c>
    </row>
    <row r="410" spans="2:4" x14ac:dyDescent="0.2">
      <c r="B410" s="14">
        <v>2000</v>
      </c>
      <c r="C410" s="14">
        <v>14</v>
      </c>
      <c r="D410" s="14">
        <v>40.063099999999999</v>
      </c>
    </row>
    <row r="411" spans="2:4" x14ac:dyDescent="0.2">
      <c r="B411" s="14">
        <v>2001</v>
      </c>
      <c r="C411" s="14">
        <v>1</v>
      </c>
      <c r="D411" s="14">
        <v>18.664729600000001</v>
      </c>
    </row>
    <row r="412" spans="2:4" x14ac:dyDescent="0.2">
      <c r="B412" s="14">
        <v>2001</v>
      </c>
      <c r="C412" s="14">
        <v>2</v>
      </c>
      <c r="D412" s="14">
        <v>27.5221804</v>
      </c>
    </row>
    <row r="413" spans="2:4" x14ac:dyDescent="0.2">
      <c r="B413" s="14">
        <v>2001</v>
      </c>
      <c r="C413" s="14">
        <v>3</v>
      </c>
      <c r="D413" s="14">
        <v>22.608702399999999</v>
      </c>
    </row>
    <row r="414" spans="2:4" x14ac:dyDescent="0.2">
      <c r="B414" s="14">
        <v>2001</v>
      </c>
      <c r="C414" s="14">
        <v>4</v>
      </c>
      <c r="D414" s="14">
        <v>27.468674799999999</v>
      </c>
    </row>
    <row r="415" spans="2:4" x14ac:dyDescent="0.2">
      <c r="B415" s="14">
        <v>2001</v>
      </c>
      <c r="C415" s="14">
        <v>5</v>
      </c>
      <c r="D415" s="14">
        <v>27.9365907</v>
      </c>
    </row>
    <row r="416" spans="2:4" x14ac:dyDescent="0.2">
      <c r="B416" s="14">
        <v>2001</v>
      </c>
      <c r="C416" s="14">
        <v>6</v>
      </c>
      <c r="D416" s="14">
        <v>25.700200800000001</v>
      </c>
    </row>
    <row r="417" spans="2:4" x14ac:dyDescent="0.2">
      <c r="B417" s="14">
        <v>2001</v>
      </c>
      <c r="C417" s="14">
        <v>7</v>
      </c>
      <c r="D417" s="14">
        <v>21.164360899999998</v>
      </c>
    </row>
    <row r="418" spans="2:4" x14ac:dyDescent="0.2">
      <c r="B418" s="14">
        <v>2001</v>
      </c>
      <c r="C418" s="14">
        <v>8</v>
      </c>
      <c r="D418" s="14">
        <v>22.302078099999999</v>
      </c>
    </row>
    <row r="419" spans="2:4" x14ac:dyDescent="0.2">
      <c r="B419" s="14">
        <v>2001</v>
      </c>
      <c r="C419" s="14">
        <v>9</v>
      </c>
      <c r="D419" s="14">
        <v>25.070735200000001</v>
      </c>
    </row>
    <row r="420" spans="2:4" x14ac:dyDescent="0.2">
      <c r="B420" s="14">
        <v>2001</v>
      </c>
      <c r="C420" s="14">
        <v>10</v>
      </c>
      <c r="D420" s="14">
        <v>31.390698</v>
      </c>
    </row>
    <row r="421" spans="2:4" x14ac:dyDescent="0.2">
      <c r="B421" s="14">
        <v>2001</v>
      </c>
      <c r="C421" s="14">
        <v>11</v>
      </c>
      <c r="D421" s="14">
        <v>31.627083299999999</v>
      </c>
    </row>
    <row r="422" spans="2:4" x14ac:dyDescent="0.2">
      <c r="B422" s="14">
        <v>2001</v>
      </c>
      <c r="C422" s="14">
        <v>12</v>
      </c>
      <c r="D422" s="14">
        <v>27.119907099999999</v>
      </c>
    </row>
    <row r="423" spans="2:4" x14ac:dyDescent="0.2">
      <c r="B423" s="14">
        <v>2001</v>
      </c>
      <c r="C423" s="14">
        <v>13</v>
      </c>
      <c r="D423" s="14">
        <v>29.994284199999999</v>
      </c>
    </row>
    <row r="424" spans="2:4" x14ac:dyDescent="0.2">
      <c r="B424" s="14">
        <v>2001</v>
      </c>
      <c r="C424" s="14">
        <v>14</v>
      </c>
      <c r="D424" s="14">
        <v>28.561717999999999</v>
      </c>
    </row>
    <row r="425" spans="2:4" x14ac:dyDescent="0.2">
      <c r="B425" s="14">
        <v>2002</v>
      </c>
      <c r="C425" s="14">
        <v>1</v>
      </c>
      <c r="D425" s="14">
        <v>32.217762499999999</v>
      </c>
    </row>
    <row r="426" spans="2:4" x14ac:dyDescent="0.2">
      <c r="B426" s="14">
        <v>2002</v>
      </c>
      <c r="C426" s="14">
        <v>2</v>
      </c>
      <c r="D426" s="14">
        <v>36.398688800000002</v>
      </c>
    </row>
    <row r="427" spans="2:4" x14ac:dyDescent="0.2">
      <c r="B427" s="14">
        <v>2002</v>
      </c>
      <c r="C427" s="14">
        <v>3</v>
      </c>
      <c r="D427" s="14">
        <v>46.799952099999999</v>
      </c>
    </row>
    <row r="428" spans="2:4" x14ac:dyDescent="0.2">
      <c r="B428" s="14">
        <v>2002</v>
      </c>
      <c r="C428" s="14">
        <v>4</v>
      </c>
      <c r="D428" s="14">
        <v>48.093073199999999</v>
      </c>
    </row>
    <row r="429" spans="2:4" x14ac:dyDescent="0.2">
      <c r="B429" s="14">
        <v>2002</v>
      </c>
      <c r="C429" s="14">
        <v>5</v>
      </c>
      <c r="D429" s="14">
        <v>44.606480300000001</v>
      </c>
    </row>
    <row r="430" spans="2:4" x14ac:dyDescent="0.2">
      <c r="B430" s="14">
        <v>2002</v>
      </c>
      <c r="C430" s="14">
        <v>6</v>
      </c>
      <c r="D430" s="14">
        <v>42.549199899999998</v>
      </c>
    </row>
    <row r="431" spans="2:4" x14ac:dyDescent="0.2">
      <c r="B431" s="14">
        <v>2002</v>
      </c>
      <c r="C431" s="14">
        <v>7</v>
      </c>
      <c r="D431" s="14">
        <v>43.915607199999997</v>
      </c>
    </row>
    <row r="432" spans="2:4" x14ac:dyDescent="0.2">
      <c r="B432" s="14">
        <v>2002</v>
      </c>
      <c r="C432" s="14">
        <v>8</v>
      </c>
      <c r="D432" s="14">
        <v>35.8446268</v>
      </c>
    </row>
    <row r="433" spans="2:4" x14ac:dyDescent="0.2">
      <c r="B433" s="14">
        <v>2002</v>
      </c>
      <c r="C433" s="14">
        <v>9</v>
      </c>
      <c r="D433" s="14">
        <v>43.987912100000003</v>
      </c>
    </row>
    <row r="434" spans="2:4" x14ac:dyDescent="0.2">
      <c r="B434" s="14">
        <v>2002</v>
      </c>
      <c r="C434" s="14">
        <v>10</v>
      </c>
      <c r="D434" s="14">
        <v>45.802919500000002</v>
      </c>
    </row>
    <row r="435" spans="2:4" x14ac:dyDescent="0.2">
      <c r="B435" s="14">
        <v>2002</v>
      </c>
      <c r="C435" s="14">
        <v>11</v>
      </c>
      <c r="D435" s="14">
        <v>48.821596499999998</v>
      </c>
    </row>
    <row r="436" spans="2:4" x14ac:dyDescent="0.2">
      <c r="B436" s="14">
        <v>2002</v>
      </c>
      <c r="C436" s="14">
        <v>12</v>
      </c>
      <c r="D436" s="14">
        <v>45.604081000000001</v>
      </c>
    </row>
    <row r="437" spans="2:4" x14ac:dyDescent="0.2">
      <c r="B437" s="14">
        <v>2002</v>
      </c>
      <c r="C437" s="14">
        <v>13</v>
      </c>
      <c r="D437" s="14">
        <v>41.567764500000003</v>
      </c>
    </row>
    <row r="438" spans="2:4" x14ac:dyDescent="0.2">
      <c r="B438" s="14">
        <v>2002</v>
      </c>
      <c r="C438" s="14">
        <v>14</v>
      </c>
      <c r="D438" s="14">
        <v>47.739244100000001</v>
      </c>
    </row>
    <row r="439" spans="2:4" x14ac:dyDescent="0.2">
      <c r="B439" s="14">
        <v>2003</v>
      </c>
      <c r="C439" s="14">
        <v>1</v>
      </c>
      <c r="D439" s="14">
        <v>30.365282000000001</v>
      </c>
    </row>
    <row r="440" spans="2:4" x14ac:dyDescent="0.2">
      <c r="B440" s="14">
        <v>2003</v>
      </c>
      <c r="C440" s="14">
        <v>2</v>
      </c>
      <c r="D440" s="14">
        <v>39.633955800000003</v>
      </c>
    </row>
    <row r="441" spans="2:4" x14ac:dyDescent="0.2">
      <c r="B441" s="14">
        <v>2003</v>
      </c>
      <c r="C441" s="14">
        <v>3</v>
      </c>
      <c r="D441" s="14">
        <v>54.712842999999999</v>
      </c>
    </row>
    <row r="442" spans="2:4" x14ac:dyDescent="0.2">
      <c r="B442" s="14">
        <v>2003</v>
      </c>
      <c r="C442" s="14">
        <v>4</v>
      </c>
      <c r="D442" s="14">
        <v>67.785823199999996</v>
      </c>
    </row>
    <row r="443" spans="2:4" x14ac:dyDescent="0.2">
      <c r="B443" s="14">
        <v>2003</v>
      </c>
      <c r="C443" s="14">
        <v>5</v>
      </c>
      <c r="D443" s="14">
        <v>75.740281999999993</v>
      </c>
    </row>
    <row r="444" spans="2:4" x14ac:dyDescent="0.2">
      <c r="B444" s="14">
        <v>2003</v>
      </c>
      <c r="C444" s="14">
        <v>6</v>
      </c>
      <c r="D444" s="14">
        <v>89.228277399999996</v>
      </c>
    </row>
    <row r="445" spans="2:4" x14ac:dyDescent="0.2">
      <c r="B445" s="14">
        <v>2003</v>
      </c>
      <c r="C445" s="14">
        <v>7</v>
      </c>
      <c r="D445" s="14">
        <v>88.329077699999999</v>
      </c>
    </row>
    <row r="446" spans="2:4" x14ac:dyDescent="0.2">
      <c r="B446" s="14">
        <v>2003</v>
      </c>
      <c r="C446" s="14">
        <v>8</v>
      </c>
      <c r="D446" s="14">
        <v>79.475419200000005</v>
      </c>
    </row>
    <row r="447" spans="2:4" x14ac:dyDescent="0.2">
      <c r="B447" s="14">
        <v>2003</v>
      </c>
      <c r="C447" s="14">
        <v>9</v>
      </c>
      <c r="D447" s="14">
        <v>82.518864300000004</v>
      </c>
    </row>
    <row r="448" spans="2:4" x14ac:dyDescent="0.2">
      <c r="B448" s="14">
        <v>2003</v>
      </c>
      <c r="C448" s="14">
        <v>10</v>
      </c>
      <c r="D448" s="14">
        <v>91.372522900000007</v>
      </c>
    </row>
    <row r="449" spans="2:4" x14ac:dyDescent="0.2">
      <c r="B449" s="14">
        <v>2003</v>
      </c>
      <c r="C449" s="14">
        <v>11</v>
      </c>
      <c r="D449" s="14">
        <v>84.178925300000003</v>
      </c>
    </row>
    <row r="450" spans="2:4" x14ac:dyDescent="0.2">
      <c r="B450" s="14">
        <v>2003</v>
      </c>
      <c r="C450" s="14">
        <v>12</v>
      </c>
      <c r="D450" s="14">
        <v>93.5859375</v>
      </c>
    </row>
    <row r="451" spans="2:4" x14ac:dyDescent="0.2">
      <c r="B451" s="14">
        <v>2003</v>
      </c>
      <c r="C451" s="14">
        <v>13</v>
      </c>
      <c r="D451" s="14">
        <v>72.350990899999999</v>
      </c>
    </row>
    <row r="452" spans="2:4" x14ac:dyDescent="0.2">
      <c r="B452" s="14">
        <v>2003</v>
      </c>
      <c r="C452" s="14">
        <v>14</v>
      </c>
      <c r="D452" s="14">
        <v>89.159108200000006</v>
      </c>
    </row>
    <row r="453" spans="2:4" x14ac:dyDescent="0.2">
      <c r="B453" s="14">
        <v>2004</v>
      </c>
      <c r="C453" s="14">
        <v>1</v>
      </c>
      <c r="D453" s="14">
        <v>25.45</v>
      </c>
    </row>
    <row r="454" spans="2:4" x14ac:dyDescent="0.2">
      <c r="B454" s="14">
        <v>2004</v>
      </c>
      <c r="C454" s="14">
        <v>2</v>
      </c>
      <c r="D454" s="14">
        <v>20.04</v>
      </c>
    </row>
    <row r="455" spans="2:4" x14ac:dyDescent="0.2">
      <c r="B455" s="14">
        <v>2004</v>
      </c>
      <c r="C455" s="14">
        <v>3</v>
      </c>
      <c r="D455" s="14">
        <v>28.86</v>
      </c>
    </row>
    <row r="456" spans="2:4" x14ac:dyDescent="0.2">
      <c r="B456" s="14">
        <v>2004</v>
      </c>
      <c r="C456" s="14">
        <v>4</v>
      </c>
      <c r="D456" s="14">
        <v>36.090000000000003</v>
      </c>
    </row>
    <row r="457" spans="2:4" x14ac:dyDescent="0.2">
      <c r="B457" s="14">
        <v>2004</v>
      </c>
      <c r="C457" s="14">
        <v>5</v>
      </c>
      <c r="D457" s="14">
        <v>53.7</v>
      </c>
    </row>
    <row r="458" spans="2:4" x14ac:dyDescent="0.2">
      <c r="B458" s="14">
        <v>2004</v>
      </c>
      <c r="C458" s="14">
        <v>6</v>
      </c>
      <c r="D458" s="14">
        <v>56.2</v>
      </c>
    </row>
    <row r="459" spans="2:4" x14ac:dyDescent="0.2">
      <c r="B459" s="14">
        <v>2004</v>
      </c>
      <c r="C459" s="14">
        <v>7</v>
      </c>
      <c r="D459" s="14">
        <v>60.7</v>
      </c>
    </row>
    <row r="460" spans="2:4" x14ac:dyDescent="0.2">
      <c r="B460" s="14">
        <v>2004</v>
      </c>
      <c r="C460" s="14">
        <v>8</v>
      </c>
      <c r="D460" s="14">
        <v>60.8</v>
      </c>
    </row>
    <row r="461" spans="2:4" x14ac:dyDescent="0.2">
      <c r="B461" s="14">
        <v>2004</v>
      </c>
      <c r="C461" s="14">
        <v>9</v>
      </c>
      <c r="D461" s="14">
        <v>57.7</v>
      </c>
    </row>
    <row r="462" spans="2:4" x14ac:dyDescent="0.2">
      <c r="B462" s="14">
        <v>2004</v>
      </c>
      <c r="C462" s="14">
        <v>10</v>
      </c>
      <c r="D462" s="14">
        <v>57.5</v>
      </c>
    </row>
    <row r="463" spans="2:4" x14ac:dyDescent="0.2">
      <c r="B463" s="14">
        <v>2004</v>
      </c>
      <c r="C463" s="14">
        <v>11</v>
      </c>
      <c r="D463" s="14">
        <v>63.4</v>
      </c>
    </row>
    <row r="464" spans="2:4" x14ac:dyDescent="0.2">
      <c r="B464" s="14">
        <v>2004</v>
      </c>
      <c r="C464" s="14">
        <v>12</v>
      </c>
      <c r="D464" s="14">
        <v>63.6</v>
      </c>
    </row>
    <row r="465" spans="2:4" x14ac:dyDescent="0.2">
      <c r="B465" s="14">
        <v>2004</v>
      </c>
      <c r="C465" s="14">
        <v>13</v>
      </c>
      <c r="D465" s="14">
        <v>51.9</v>
      </c>
    </row>
    <row r="466" spans="2:4" x14ac:dyDescent="0.2">
      <c r="B466" s="14">
        <v>2004</v>
      </c>
      <c r="C466" s="14">
        <v>14</v>
      </c>
      <c r="D466" s="14">
        <v>60.8</v>
      </c>
    </row>
    <row r="467" spans="2:4" x14ac:dyDescent="0.2">
      <c r="B467" s="14">
        <v>2005</v>
      </c>
      <c r="C467" s="14">
        <v>1</v>
      </c>
      <c r="D467" s="14">
        <v>23.2</v>
      </c>
    </row>
    <row r="468" spans="2:4" x14ac:dyDescent="0.2">
      <c r="B468" s="14">
        <v>2005</v>
      </c>
      <c r="C468" s="14">
        <v>2</v>
      </c>
      <c r="D468" s="14">
        <v>23.9</v>
      </c>
    </row>
    <row r="469" spans="2:4" x14ac:dyDescent="0.2">
      <c r="B469" s="14">
        <v>2005</v>
      </c>
      <c r="C469" s="14">
        <v>3</v>
      </c>
      <c r="D469" s="14">
        <v>28.7</v>
      </c>
    </row>
    <row r="470" spans="2:4" x14ac:dyDescent="0.2">
      <c r="B470" s="14">
        <v>2005</v>
      </c>
      <c r="C470" s="14">
        <v>4</v>
      </c>
      <c r="D470" s="14">
        <v>33.299999999999997</v>
      </c>
    </row>
    <row r="471" spans="2:4" x14ac:dyDescent="0.2">
      <c r="B471" s="14">
        <v>2005</v>
      </c>
      <c r="C471" s="14">
        <v>5</v>
      </c>
      <c r="D471" s="14">
        <v>38.11</v>
      </c>
    </row>
    <row r="472" spans="2:4" x14ac:dyDescent="0.2">
      <c r="B472" s="14">
        <v>2005</v>
      </c>
      <c r="C472" s="14">
        <v>6</v>
      </c>
      <c r="D472" s="14">
        <v>38.799999999999997</v>
      </c>
    </row>
    <row r="473" spans="2:4" x14ac:dyDescent="0.2">
      <c r="B473" s="14">
        <v>2005</v>
      </c>
      <c r="C473" s="14">
        <v>7</v>
      </c>
      <c r="D473" s="14">
        <v>42.8</v>
      </c>
    </row>
    <row r="474" spans="2:4" x14ac:dyDescent="0.2">
      <c r="B474" s="14">
        <v>2005</v>
      </c>
      <c r="C474" s="14">
        <v>8</v>
      </c>
      <c r="D474" s="14">
        <v>44.9</v>
      </c>
    </row>
    <row r="475" spans="2:4" x14ac:dyDescent="0.2">
      <c r="B475" s="14">
        <v>2005</v>
      </c>
      <c r="C475" s="14">
        <v>9</v>
      </c>
      <c r="D475" s="14">
        <v>37.299999999999997</v>
      </c>
    </row>
    <row r="476" spans="2:4" x14ac:dyDescent="0.2">
      <c r="B476" s="14">
        <v>2005</v>
      </c>
      <c r="C476" s="14">
        <v>10</v>
      </c>
      <c r="D476" s="14">
        <v>38.799999999999997</v>
      </c>
    </row>
    <row r="477" spans="2:4" x14ac:dyDescent="0.2">
      <c r="B477" s="14">
        <v>2005</v>
      </c>
      <c r="C477" s="14">
        <v>11</v>
      </c>
      <c r="D477" s="14">
        <v>35.799999999999997</v>
      </c>
    </row>
    <row r="478" spans="2:4" x14ac:dyDescent="0.2">
      <c r="B478" s="14">
        <v>2005</v>
      </c>
      <c r="C478" s="14">
        <v>12</v>
      </c>
      <c r="D478" s="14">
        <v>40.200000000000003</v>
      </c>
    </row>
    <row r="479" spans="2:4" x14ac:dyDescent="0.2">
      <c r="B479" s="14">
        <v>2005</v>
      </c>
      <c r="C479" s="14">
        <v>13</v>
      </c>
      <c r="D479" s="14">
        <v>39.5</v>
      </c>
    </row>
    <row r="480" spans="2:4" x14ac:dyDescent="0.2">
      <c r="B480" s="14">
        <v>2005</v>
      </c>
      <c r="C480" s="14">
        <v>14</v>
      </c>
      <c r="D480" s="14">
        <v>38.6</v>
      </c>
    </row>
    <row r="481" spans="2:4" x14ac:dyDescent="0.2">
      <c r="B481" s="14">
        <v>2006</v>
      </c>
      <c r="C481" s="14">
        <v>1</v>
      </c>
      <c r="D481" s="14">
        <v>41.5</v>
      </c>
    </row>
    <row r="482" spans="2:4" x14ac:dyDescent="0.2">
      <c r="B482" s="14">
        <v>2006</v>
      </c>
      <c r="C482" s="14">
        <v>2</v>
      </c>
      <c r="D482" s="14">
        <v>34.4</v>
      </c>
    </row>
    <row r="483" spans="2:4" x14ac:dyDescent="0.2">
      <c r="B483" s="14">
        <v>2006</v>
      </c>
      <c r="C483" s="14">
        <v>3</v>
      </c>
      <c r="D483" s="14">
        <v>38.5</v>
      </c>
    </row>
    <row r="484" spans="2:4" x14ac:dyDescent="0.2">
      <c r="B484" s="14">
        <v>2006</v>
      </c>
      <c r="C484" s="14">
        <v>4</v>
      </c>
      <c r="D484" s="14">
        <v>35.9</v>
      </c>
    </row>
    <row r="485" spans="2:4" x14ac:dyDescent="0.2">
      <c r="B485" s="14">
        <v>2006</v>
      </c>
      <c r="C485" s="14">
        <v>5</v>
      </c>
      <c r="D485" s="14">
        <v>33.799999999999997</v>
      </c>
    </row>
    <row r="486" spans="2:4" x14ac:dyDescent="0.2">
      <c r="B486" s="14">
        <v>2006</v>
      </c>
      <c r="C486" s="14">
        <v>6</v>
      </c>
      <c r="D486" s="14">
        <v>40.299999999999997</v>
      </c>
    </row>
    <row r="487" spans="2:4" x14ac:dyDescent="0.2">
      <c r="B487" s="14">
        <v>2006</v>
      </c>
      <c r="C487" s="14">
        <v>7</v>
      </c>
      <c r="D487" s="14">
        <v>40.700000000000003</v>
      </c>
    </row>
    <row r="488" spans="2:4" x14ac:dyDescent="0.2">
      <c r="B488" s="14">
        <v>2006</v>
      </c>
      <c r="C488" s="14">
        <v>8</v>
      </c>
      <c r="D488" s="14">
        <v>53.1</v>
      </c>
    </row>
    <row r="489" spans="2:4" x14ac:dyDescent="0.2">
      <c r="B489" s="14">
        <v>2006</v>
      </c>
      <c r="C489" s="14">
        <v>9</v>
      </c>
      <c r="D489" s="14">
        <v>45.2</v>
      </c>
    </row>
    <row r="490" spans="2:4" x14ac:dyDescent="0.2">
      <c r="B490" s="14">
        <v>2006</v>
      </c>
      <c r="C490" s="14">
        <v>10</v>
      </c>
      <c r="D490" s="14">
        <v>36.700000000000003</v>
      </c>
    </row>
    <row r="491" spans="2:4" x14ac:dyDescent="0.2">
      <c r="B491" s="14">
        <v>2006</v>
      </c>
      <c r="C491" s="14">
        <v>11</v>
      </c>
      <c r="D491" s="14">
        <v>35.5</v>
      </c>
    </row>
    <row r="492" spans="2:4" x14ac:dyDescent="0.2">
      <c r="B492" s="14">
        <v>2006</v>
      </c>
      <c r="C492" s="14">
        <v>12</v>
      </c>
      <c r="D492" s="14">
        <v>40.5</v>
      </c>
    </row>
    <row r="493" spans="2:4" x14ac:dyDescent="0.2">
      <c r="B493" s="14">
        <v>2006</v>
      </c>
      <c r="C493" s="14">
        <v>13</v>
      </c>
      <c r="D493" s="14">
        <v>24.4</v>
      </c>
    </row>
    <row r="494" spans="2:4" x14ac:dyDescent="0.2">
      <c r="B494" s="14">
        <v>2006</v>
      </c>
      <c r="C494" s="14">
        <v>14</v>
      </c>
      <c r="D494" s="14">
        <v>43.6</v>
      </c>
    </row>
    <row r="495" spans="2:4" x14ac:dyDescent="0.2">
      <c r="B495" s="14">
        <v>2007</v>
      </c>
      <c r="C495" s="14">
        <v>1</v>
      </c>
      <c r="D495" s="14">
        <v>36.6</v>
      </c>
    </row>
    <row r="496" spans="2:4" x14ac:dyDescent="0.2">
      <c r="B496" s="14">
        <v>2007</v>
      </c>
      <c r="C496" s="14">
        <v>2</v>
      </c>
      <c r="D496" s="14">
        <v>38.700000000000003</v>
      </c>
    </row>
    <row r="497" spans="2:4" x14ac:dyDescent="0.2">
      <c r="B497" s="14">
        <v>2007</v>
      </c>
      <c r="C497" s="14">
        <v>3</v>
      </c>
      <c r="D497" s="14">
        <v>47.3</v>
      </c>
    </row>
    <row r="498" spans="2:4" x14ac:dyDescent="0.2">
      <c r="B498" s="14">
        <v>2007</v>
      </c>
      <c r="C498" s="14">
        <v>4</v>
      </c>
      <c r="D498" s="14">
        <v>51.7</v>
      </c>
    </row>
    <row r="499" spans="2:4" x14ac:dyDescent="0.2">
      <c r="B499" s="14">
        <v>2007</v>
      </c>
      <c r="C499" s="14">
        <v>5</v>
      </c>
      <c r="D499" s="14">
        <v>46.5</v>
      </c>
    </row>
    <row r="500" spans="2:4" x14ac:dyDescent="0.2">
      <c r="B500" s="14">
        <v>2007</v>
      </c>
      <c r="C500" s="14">
        <v>6</v>
      </c>
      <c r="D500" s="14">
        <v>42.3</v>
      </c>
    </row>
    <row r="501" spans="2:4" x14ac:dyDescent="0.2">
      <c r="B501" s="14">
        <v>2007</v>
      </c>
      <c r="C501" s="14">
        <v>7</v>
      </c>
      <c r="D501" s="14">
        <v>50.3</v>
      </c>
    </row>
    <row r="502" spans="2:4" x14ac:dyDescent="0.2">
      <c r="B502" s="14">
        <v>2007</v>
      </c>
      <c r="C502" s="14">
        <v>8</v>
      </c>
      <c r="D502" s="14" t="s">
        <v>17</v>
      </c>
    </row>
    <row r="503" spans="2:4" x14ac:dyDescent="0.2">
      <c r="B503" s="14">
        <v>2007</v>
      </c>
      <c r="C503" s="14">
        <v>9</v>
      </c>
      <c r="D503" s="14" t="s">
        <v>17</v>
      </c>
    </row>
    <row r="504" spans="2:4" x14ac:dyDescent="0.2">
      <c r="B504" s="14">
        <v>2007</v>
      </c>
      <c r="C504" s="14">
        <v>10</v>
      </c>
      <c r="D504" s="14" t="s">
        <v>17</v>
      </c>
    </row>
    <row r="505" spans="2:4" x14ac:dyDescent="0.2">
      <c r="B505" s="14">
        <v>2007</v>
      </c>
      <c r="C505" s="14">
        <v>11</v>
      </c>
      <c r="D505" s="14" t="s">
        <v>17</v>
      </c>
    </row>
    <row r="506" spans="2:4" x14ac:dyDescent="0.2">
      <c r="B506" s="14">
        <v>2007</v>
      </c>
      <c r="C506" s="14">
        <v>12</v>
      </c>
      <c r="D506" s="14" t="s">
        <v>17</v>
      </c>
    </row>
    <row r="507" spans="2:4" x14ac:dyDescent="0.2">
      <c r="B507" s="14">
        <v>2007</v>
      </c>
      <c r="C507" s="14">
        <v>13</v>
      </c>
      <c r="D507" s="14" t="s">
        <v>17</v>
      </c>
    </row>
    <row r="508" spans="2:4" x14ac:dyDescent="0.2">
      <c r="B508" s="14">
        <v>2007</v>
      </c>
      <c r="C508" s="14">
        <v>14</v>
      </c>
      <c r="D508" s="14" t="s">
        <v>17</v>
      </c>
    </row>
    <row r="509" spans="2:4" x14ac:dyDescent="0.2">
      <c r="B509" s="14">
        <v>2008</v>
      </c>
      <c r="C509" s="14">
        <v>1</v>
      </c>
      <c r="D509" s="14">
        <v>38.47</v>
      </c>
    </row>
    <row r="510" spans="2:4" x14ac:dyDescent="0.2">
      <c r="B510" s="14">
        <v>2008</v>
      </c>
      <c r="C510" s="14">
        <v>2</v>
      </c>
      <c r="D510" s="14">
        <v>42.28</v>
      </c>
    </row>
    <row r="511" spans="2:4" x14ac:dyDescent="0.2">
      <c r="B511" s="14">
        <v>2008</v>
      </c>
      <c r="C511" s="14">
        <v>3</v>
      </c>
      <c r="D511" s="14">
        <v>55.89</v>
      </c>
    </row>
    <row r="512" spans="2:4" x14ac:dyDescent="0.2">
      <c r="B512" s="14">
        <v>2008</v>
      </c>
      <c r="C512" s="14">
        <v>4</v>
      </c>
      <c r="D512" s="14">
        <v>69.33</v>
      </c>
    </row>
    <row r="513" spans="2:4" x14ac:dyDescent="0.2">
      <c r="B513" s="14">
        <v>2008</v>
      </c>
      <c r="C513" s="14">
        <v>5</v>
      </c>
      <c r="D513" s="14">
        <v>81.78</v>
      </c>
    </row>
    <row r="514" spans="2:4" x14ac:dyDescent="0.2">
      <c r="B514" s="14">
        <v>2008</v>
      </c>
      <c r="C514" s="14">
        <v>6</v>
      </c>
      <c r="D514" s="14">
        <v>86.81</v>
      </c>
    </row>
    <row r="515" spans="2:4" x14ac:dyDescent="0.2">
      <c r="B515" s="14">
        <v>2008</v>
      </c>
      <c r="C515" s="14">
        <v>7</v>
      </c>
      <c r="D515" s="14">
        <v>88.32</v>
      </c>
    </row>
    <row r="516" spans="2:4" x14ac:dyDescent="0.2">
      <c r="B516" s="14">
        <v>2008</v>
      </c>
      <c r="C516" s="14">
        <v>8</v>
      </c>
      <c r="D516" s="14">
        <v>76.680000000000007</v>
      </c>
    </row>
    <row r="517" spans="2:4" x14ac:dyDescent="0.2">
      <c r="B517" s="14">
        <v>2008</v>
      </c>
      <c r="C517" s="14">
        <v>9</v>
      </c>
      <c r="D517" s="14">
        <v>67.87</v>
      </c>
    </row>
    <row r="518" spans="2:4" x14ac:dyDescent="0.2">
      <c r="B518" s="14">
        <v>2008</v>
      </c>
      <c r="C518" s="14">
        <v>10</v>
      </c>
      <c r="D518" s="14">
        <v>84.46</v>
      </c>
    </row>
    <row r="519" spans="2:4" x14ac:dyDescent="0.2">
      <c r="B519" s="14">
        <v>2008</v>
      </c>
      <c r="C519" s="14">
        <v>11</v>
      </c>
      <c r="D519" s="14">
        <v>86.09</v>
      </c>
    </row>
    <row r="520" spans="2:4" x14ac:dyDescent="0.2">
      <c r="B520" s="14">
        <v>2008</v>
      </c>
      <c r="C520" s="14">
        <v>12</v>
      </c>
      <c r="D520" s="14">
        <v>84.16</v>
      </c>
    </row>
    <row r="521" spans="2:4" x14ac:dyDescent="0.2">
      <c r="B521" s="14">
        <v>2008</v>
      </c>
      <c r="C521" s="14">
        <v>13</v>
      </c>
      <c r="D521" s="14">
        <v>88.65</v>
      </c>
    </row>
    <row r="522" spans="2:4" x14ac:dyDescent="0.2">
      <c r="B522" s="14">
        <v>2008</v>
      </c>
      <c r="C522" s="14">
        <v>14</v>
      </c>
      <c r="D522" s="14">
        <v>82.98</v>
      </c>
    </row>
    <row r="523" spans="2:4" x14ac:dyDescent="0.2">
      <c r="B523" s="29">
        <v>2009</v>
      </c>
      <c r="C523" s="29">
        <v>1</v>
      </c>
      <c r="D523" s="36">
        <v>23.475000000000001</v>
      </c>
    </row>
    <row r="524" spans="2:4" x14ac:dyDescent="0.2">
      <c r="B524" s="29">
        <v>2009</v>
      </c>
      <c r="C524" s="29">
        <v>2</v>
      </c>
      <c r="D524" s="36">
        <v>23.14</v>
      </c>
    </row>
    <row r="525" spans="2:4" x14ac:dyDescent="0.2">
      <c r="B525" s="29">
        <v>2009</v>
      </c>
      <c r="C525" s="29">
        <v>3</v>
      </c>
      <c r="D525" s="36">
        <v>29.647500000000001</v>
      </c>
    </row>
    <row r="526" spans="2:4" x14ac:dyDescent="0.2">
      <c r="B526" s="29">
        <v>2009</v>
      </c>
      <c r="C526" s="29">
        <v>4</v>
      </c>
      <c r="D526" s="36">
        <v>37.692500000000003</v>
      </c>
    </row>
    <row r="527" spans="2:4" x14ac:dyDescent="0.2">
      <c r="B527" s="29">
        <v>2009</v>
      </c>
      <c r="C527" s="29">
        <v>5</v>
      </c>
      <c r="D527" s="36">
        <v>43.51</v>
      </c>
    </row>
    <row r="528" spans="2:4" x14ac:dyDescent="0.2">
      <c r="B528" s="29">
        <v>2009</v>
      </c>
      <c r="C528" s="29">
        <v>6</v>
      </c>
      <c r="D528" s="36">
        <v>57.272500000000008</v>
      </c>
    </row>
    <row r="529" spans="2:4" x14ac:dyDescent="0.2">
      <c r="B529" s="29">
        <v>2009</v>
      </c>
      <c r="C529" s="29">
        <v>7</v>
      </c>
      <c r="D529" s="36">
        <v>73.034999999999997</v>
      </c>
    </row>
    <row r="530" spans="2:4" x14ac:dyDescent="0.2">
      <c r="B530" s="29">
        <v>2009</v>
      </c>
      <c r="C530" s="29">
        <v>8</v>
      </c>
      <c r="D530" s="36">
        <v>44.082499999999996</v>
      </c>
    </row>
    <row r="531" spans="2:4" x14ac:dyDescent="0.2">
      <c r="B531" s="29">
        <v>2009</v>
      </c>
      <c r="C531" s="29">
        <v>9</v>
      </c>
      <c r="D531" s="36">
        <v>46.417499999999997</v>
      </c>
    </row>
    <row r="532" spans="2:4" x14ac:dyDescent="0.2">
      <c r="B532" s="29">
        <v>2009</v>
      </c>
      <c r="C532" s="29">
        <v>10</v>
      </c>
      <c r="D532" s="36">
        <v>51.094999999999999</v>
      </c>
    </row>
    <row r="533" spans="2:4" x14ac:dyDescent="0.2">
      <c r="B533" s="29">
        <v>2009</v>
      </c>
      <c r="C533" s="29">
        <v>11</v>
      </c>
      <c r="D533" s="36">
        <v>50.222499999999997</v>
      </c>
    </row>
    <row r="534" spans="2:4" x14ac:dyDescent="0.2">
      <c r="B534" s="29">
        <v>2009</v>
      </c>
      <c r="C534" s="29">
        <v>12</v>
      </c>
      <c r="D534" s="36">
        <v>52.337499999999999</v>
      </c>
    </row>
    <row r="535" spans="2:4" x14ac:dyDescent="0.2">
      <c r="B535" s="29">
        <v>2009</v>
      </c>
      <c r="C535" s="29">
        <v>13</v>
      </c>
      <c r="D535" s="36">
        <v>69.572499999999991</v>
      </c>
    </row>
    <row r="536" spans="2:4" x14ac:dyDescent="0.2">
      <c r="B536" s="29">
        <v>2009</v>
      </c>
      <c r="C536" s="29">
        <v>14</v>
      </c>
      <c r="D536" s="36">
        <v>44.265000000000001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95"/>
  <sheetViews>
    <sheetView workbookViewId="0">
      <selection activeCell="I44" sqref="I44"/>
    </sheetView>
  </sheetViews>
  <sheetFormatPr defaultRowHeight="12.75" x14ac:dyDescent="0.2"/>
  <sheetData>
    <row r="4" spans="1:4" x14ac:dyDescent="0.2">
      <c r="A4" t="s">
        <v>5</v>
      </c>
      <c r="B4" t="s">
        <v>144</v>
      </c>
      <c r="C4" t="s">
        <v>28</v>
      </c>
      <c r="D4" t="s">
        <v>123</v>
      </c>
    </row>
    <row r="5" spans="1:4" x14ac:dyDescent="0.2">
      <c r="A5">
        <v>1971</v>
      </c>
      <c r="B5" t="s">
        <v>143</v>
      </c>
      <c r="C5">
        <v>1.0190605854322667</v>
      </c>
      <c r="D5">
        <v>2514.96</v>
      </c>
    </row>
    <row r="6" spans="1:4" x14ac:dyDescent="0.2">
      <c r="A6">
        <v>1972</v>
      </c>
      <c r="B6" t="s">
        <v>143</v>
      </c>
      <c r="C6" t="s">
        <v>17</v>
      </c>
      <c r="D6">
        <v>1467.6480000000001</v>
      </c>
    </row>
    <row r="7" spans="1:4" x14ac:dyDescent="0.2">
      <c r="A7">
        <v>1973</v>
      </c>
      <c r="B7" t="s">
        <v>143</v>
      </c>
      <c r="C7">
        <v>1.6800731261425959</v>
      </c>
      <c r="D7">
        <v>1868.1432</v>
      </c>
    </row>
    <row r="8" spans="1:4" x14ac:dyDescent="0.2">
      <c r="A8">
        <v>1974</v>
      </c>
      <c r="B8" t="s">
        <v>143</v>
      </c>
      <c r="C8">
        <v>1.8817567567567572</v>
      </c>
      <c r="D8">
        <v>3396.8088000000007</v>
      </c>
    </row>
    <row r="9" spans="1:4" x14ac:dyDescent="0.2">
      <c r="A9">
        <v>1975</v>
      </c>
      <c r="B9" t="s">
        <v>143</v>
      </c>
      <c r="C9">
        <v>2.0091027308192451</v>
      </c>
      <c r="D9">
        <v>3140.6759999999999</v>
      </c>
    </row>
    <row r="10" spans="1:4" x14ac:dyDescent="0.2">
      <c r="A10">
        <v>1976</v>
      </c>
      <c r="B10" t="s">
        <v>143</v>
      </c>
      <c r="C10">
        <v>1.6987522281639929</v>
      </c>
      <c r="D10">
        <v>1937.2584000000002</v>
      </c>
    </row>
    <row r="11" spans="1:4" x14ac:dyDescent="0.2">
      <c r="A11">
        <v>1977</v>
      </c>
      <c r="B11" t="s">
        <v>143</v>
      </c>
      <c r="C11">
        <v>1.8613138686131383</v>
      </c>
      <c r="D11">
        <v>2591.8200000000002</v>
      </c>
    </row>
    <row r="12" spans="1:4" x14ac:dyDescent="0.2">
      <c r="A12">
        <v>1978</v>
      </c>
      <c r="B12" t="s">
        <v>143</v>
      </c>
      <c r="C12">
        <v>1.050630391506304</v>
      </c>
      <c r="D12">
        <v>2659.9440000000004</v>
      </c>
    </row>
    <row r="13" spans="1:4" x14ac:dyDescent="0.2">
      <c r="A13">
        <v>1979</v>
      </c>
      <c r="B13" t="s">
        <v>143</v>
      </c>
      <c r="C13">
        <v>2.6531126304426045</v>
      </c>
      <c r="D13">
        <v>3715.9920000000002</v>
      </c>
    </row>
    <row r="14" spans="1:4" x14ac:dyDescent="0.2">
      <c r="A14">
        <v>1980</v>
      </c>
      <c r="B14" t="s">
        <v>143</v>
      </c>
      <c r="C14">
        <v>1.9845209159524115</v>
      </c>
      <c r="D14">
        <v>2606.1840000000002</v>
      </c>
    </row>
    <row r="15" spans="1:4" x14ac:dyDescent="0.2">
      <c r="A15">
        <v>1981</v>
      </c>
      <c r="B15" t="s">
        <v>143</v>
      </c>
      <c r="C15">
        <v>1.0110010000909173</v>
      </c>
      <c r="D15">
        <v>1868.16</v>
      </c>
    </row>
    <row r="16" spans="1:4" x14ac:dyDescent="0.2">
      <c r="A16">
        <v>1982</v>
      </c>
      <c r="B16" t="s">
        <v>143</v>
      </c>
      <c r="C16" t="s">
        <v>17</v>
      </c>
      <c r="D16">
        <v>2514.4560000000001</v>
      </c>
    </row>
    <row r="17" spans="1:4" x14ac:dyDescent="0.2">
      <c r="A17">
        <v>1983</v>
      </c>
      <c r="B17" t="s">
        <v>143</v>
      </c>
      <c r="C17">
        <v>1.2093511164393826</v>
      </c>
      <c r="D17">
        <v>2711.5200000000004</v>
      </c>
    </row>
    <row r="18" spans="1:4" x14ac:dyDescent="0.2">
      <c r="A18">
        <v>1984</v>
      </c>
      <c r="B18" t="s">
        <v>143</v>
      </c>
      <c r="C18">
        <v>1.4801028529447777</v>
      </c>
      <c r="D18">
        <v>2030.7839999999999</v>
      </c>
    </row>
    <row r="19" spans="1:4" x14ac:dyDescent="0.2">
      <c r="A19">
        <v>1985</v>
      </c>
      <c r="B19" t="s">
        <v>143</v>
      </c>
      <c r="C19">
        <v>1.1393549185909739</v>
      </c>
      <c r="D19">
        <v>3091.8720000000003</v>
      </c>
    </row>
    <row r="20" spans="1:4" x14ac:dyDescent="0.2">
      <c r="A20">
        <v>1986</v>
      </c>
      <c r="B20" t="s">
        <v>143</v>
      </c>
      <c r="C20">
        <v>1.3610723948511929</v>
      </c>
      <c r="D20">
        <v>2788.9679999999998</v>
      </c>
    </row>
    <row r="21" spans="1:4" x14ac:dyDescent="0.2">
      <c r="A21">
        <v>1987</v>
      </c>
      <c r="B21" t="s">
        <v>143</v>
      </c>
      <c r="C21">
        <v>2.3329947363560803</v>
      </c>
      <c r="D21">
        <v>4244.3519999999999</v>
      </c>
    </row>
    <row r="22" spans="1:4" x14ac:dyDescent="0.2">
      <c r="A22">
        <v>1988</v>
      </c>
      <c r="B22" t="s">
        <v>143</v>
      </c>
      <c r="C22">
        <v>2.2289939192924266</v>
      </c>
      <c r="D22">
        <v>2709.672</v>
      </c>
    </row>
    <row r="23" spans="1:4" x14ac:dyDescent="0.2">
      <c r="A23">
        <v>1989</v>
      </c>
      <c r="B23" t="s">
        <v>143</v>
      </c>
      <c r="C23">
        <v>1.6591016548463358</v>
      </c>
      <c r="D23">
        <v>2947.5600000000004</v>
      </c>
    </row>
    <row r="24" spans="1:4" x14ac:dyDescent="0.2">
      <c r="A24">
        <v>1990</v>
      </c>
      <c r="B24" t="s">
        <v>143</v>
      </c>
      <c r="C24">
        <v>1.3016994041050538</v>
      </c>
      <c r="D24">
        <v>1981.7280000000001</v>
      </c>
    </row>
    <row r="25" spans="1:4" x14ac:dyDescent="0.2">
      <c r="A25">
        <v>1991</v>
      </c>
      <c r="B25" t="s">
        <v>143</v>
      </c>
      <c r="C25">
        <v>2.1658775786269877</v>
      </c>
      <c r="D25">
        <v>2603.8135200000006</v>
      </c>
    </row>
    <row r="26" spans="1:4" x14ac:dyDescent="0.2">
      <c r="A26">
        <v>1992</v>
      </c>
      <c r="B26" t="s">
        <v>143</v>
      </c>
      <c r="C26">
        <v>2.1174603174603175</v>
      </c>
      <c r="D26">
        <v>2440.5796800000003</v>
      </c>
    </row>
    <row r="27" spans="1:4" x14ac:dyDescent="0.2">
      <c r="A27">
        <v>1993</v>
      </c>
      <c r="B27" t="s">
        <v>143</v>
      </c>
      <c r="C27">
        <v>4.0850831742568863</v>
      </c>
      <c r="D27">
        <v>3045.1344000000008</v>
      </c>
    </row>
    <row r="28" spans="1:4" x14ac:dyDescent="0.2">
      <c r="A28">
        <v>1994</v>
      </c>
      <c r="B28" t="s">
        <v>143</v>
      </c>
      <c r="C28">
        <v>1.5638683319486868</v>
      </c>
      <c r="D28">
        <v>3088.2654969600003</v>
      </c>
    </row>
    <row r="29" spans="1:4" x14ac:dyDescent="0.2">
      <c r="A29">
        <v>1995</v>
      </c>
      <c r="B29" t="s">
        <v>143</v>
      </c>
      <c r="C29">
        <v>2.1518626174100377</v>
      </c>
      <c r="D29">
        <v>2604.8674176000004</v>
      </c>
    </row>
    <row r="30" spans="1:4" x14ac:dyDescent="0.2">
      <c r="A30">
        <v>1996</v>
      </c>
      <c r="B30" t="s">
        <v>143</v>
      </c>
      <c r="C30">
        <v>2.8269042996555025</v>
      </c>
      <c r="D30">
        <v>3572.8653945600008</v>
      </c>
    </row>
    <row r="31" spans="1:4" x14ac:dyDescent="0.2">
      <c r="A31">
        <v>1997</v>
      </c>
      <c r="B31" t="s">
        <v>143</v>
      </c>
      <c r="C31">
        <v>1.9762607549951794</v>
      </c>
      <c r="D31">
        <v>3780.1235875200005</v>
      </c>
    </row>
    <row r="32" spans="1:4" x14ac:dyDescent="0.2">
      <c r="A32">
        <v>1998</v>
      </c>
      <c r="B32" t="s">
        <v>143</v>
      </c>
      <c r="C32">
        <v>2.8161939738653992</v>
      </c>
      <c r="D32">
        <v>3630.6120614400006</v>
      </c>
    </row>
    <row r="33" spans="1:4" x14ac:dyDescent="0.2">
      <c r="A33">
        <v>1999</v>
      </c>
      <c r="B33" t="s">
        <v>143</v>
      </c>
      <c r="C33">
        <v>1.6275229389330952</v>
      </c>
      <c r="D33">
        <v>2647.4691398400005</v>
      </c>
    </row>
    <row r="34" spans="1:4" x14ac:dyDescent="0.2">
      <c r="A34">
        <v>2000</v>
      </c>
      <c r="B34" t="s">
        <v>143</v>
      </c>
      <c r="C34" t="s">
        <v>17</v>
      </c>
      <c r="D34">
        <v>1422.2450524799999</v>
      </c>
    </row>
    <row r="35" spans="1:4" x14ac:dyDescent="0.2">
      <c r="A35">
        <v>2001</v>
      </c>
      <c r="B35" t="s">
        <v>143</v>
      </c>
      <c r="C35">
        <v>1.2065161863742739</v>
      </c>
      <c r="D35">
        <v>2951.1288038400003</v>
      </c>
    </row>
    <row r="36" spans="1:4" x14ac:dyDescent="0.2">
      <c r="A36">
        <v>2002</v>
      </c>
      <c r="B36" t="s">
        <v>143</v>
      </c>
      <c r="C36">
        <v>2.2286212899293791</v>
      </c>
      <c r="D36">
        <v>5935.7140214400006</v>
      </c>
    </row>
    <row r="37" spans="1:4" x14ac:dyDescent="0.2">
      <c r="A37">
        <v>2003</v>
      </c>
      <c r="B37" t="s">
        <v>143</v>
      </c>
      <c r="C37">
        <v>3.0349999999999997</v>
      </c>
      <c r="D37">
        <v>4079.0400000000004</v>
      </c>
    </row>
    <row r="38" spans="1:4" x14ac:dyDescent="0.2">
      <c r="A38">
        <v>2004</v>
      </c>
      <c r="B38" t="s">
        <v>143</v>
      </c>
      <c r="C38">
        <v>1.7886837293071496</v>
      </c>
      <c r="D38">
        <v>2874.7855113600003</v>
      </c>
    </row>
    <row r="39" spans="1:4" x14ac:dyDescent="0.2">
      <c r="A39">
        <v>2005</v>
      </c>
      <c r="B39" t="s">
        <v>143</v>
      </c>
      <c r="C39">
        <v>1.183139534883721</v>
      </c>
      <c r="D39">
        <v>2735.0400000000004</v>
      </c>
    </row>
    <row r="40" spans="1:4" x14ac:dyDescent="0.2">
      <c r="A40">
        <v>2006</v>
      </c>
      <c r="B40" t="s">
        <v>143</v>
      </c>
      <c r="C40">
        <v>1.2997416020671835</v>
      </c>
      <c r="D40">
        <v>3380.1600000000003</v>
      </c>
    </row>
    <row r="41" spans="1:4" x14ac:dyDescent="0.2">
      <c r="A41">
        <v>2007</v>
      </c>
      <c r="B41" t="s">
        <v>143</v>
      </c>
      <c r="C41">
        <v>2.0889309366130555</v>
      </c>
      <c r="D41">
        <v>5935.1040000000003</v>
      </c>
    </row>
    <row r="42" spans="1:4" x14ac:dyDescent="0.2">
      <c r="A42">
        <v>2008</v>
      </c>
      <c r="B42" t="s">
        <v>143</v>
      </c>
      <c r="C42">
        <v>3.1111821086261977</v>
      </c>
      <c r="D42">
        <v>4907.9520000000002</v>
      </c>
    </row>
    <row r="43" spans="1:4" x14ac:dyDescent="0.2">
      <c r="A43">
        <v>1969</v>
      </c>
      <c r="B43" t="s">
        <v>145</v>
      </c>
      <c r="C43" s="14">
        <v>1.2512155591572123</v>
      </c>
      <c r="D43" s="14">
        <v>2593.92</v>
      </c>
    </row>
    <row r="44" spans="1:4" x14ac:dyDescent="0.2">
      <c r="A44">
        <v>1970</v>
      </c>
      <c r="B44" t="s">
        <v>145</v>
      </c>
      <c r="C44" s="14">
        <v>1.294597349643221</v>
      </c>
      <c r="D44" s="14">
        <v>1706.88</v>
      </c>
    </row>
    <row r="45" spans="1:4" x14ac:dyDescent="0.2">
      <c r="A45">
        <v>1971</v>
      </c>
      <c r="B45" t="s">
        <v>145</v>
      </c>
      <c r="C45" s="14">
        <v>0.90497737556561086</v>
      </c>
      <c r="D45" s="14">
        <v>2016.0000000000002</v>
      </c>
    </row>
    <row r="46" spans="1:4" x14ac:dyDescent="0.2">
      <c r="A46">
        <v>1972</v>
      </c>
      <c r="B46" t="s">
        <v>145</v>
      </c>
      <c r="C46" s="14">
        <v>0.98231009365244548</v>
      </c>
      <c r="D46" s="14">
        <v>1585.92</v>
      </c>
    </row>
    <row r="47" spans="1:4" x14ac:dyDescent="0.2">
      <c r="A47">
        <v>1973</v>
      </c>
      <c r="B47" t="s">
        <v>145</v>
      </c>
      <c r="C47" s="14">
        <v>0.98555485772259521</v>
      </c>
      <c r="D47" s="14">
        <v>3427.2000000000003</v>
      </c>
    </row>
    <row r="48" spans="1:4" x14ac:dyDescent="0.2">
      <c r="A48">
        <v>1974</v>
      </c>
      <c r="B48" t="s">
        <v>145</v>
      </c>
      <c r="C48" s="14">
        <v>0.97368421052631593</v>
      </c>
      <c r="D48" s="14">
        <v>994.56000000000006</v>
      </c>
    </row>
    <row r="49" spans="1:4" x14ac:dyDescent="0.2">
      <c r="A49">
        <v>1975</v>
      </c>
      <c r="B49" t="s">
        <v>145</v>
      </c>
      <c r="C49" s="14">
        <v>1.0709046454767726</v>
      </c>
      <c r="D49" s="14">
        <v>1471.68</v>
      </c>
    </row>
    <row r="50" spans="1:4" x14ac:dyDescent="0.2">
      <c r="A50">
        <v>1976</v>
      </c>
      <c r="B50" t="s">
        <v>145</v>
      </c>
      <c r="C50" s="14">
        <v>1.1228070175438596</v>
      </c>
      <c r="D50" s="14">
        <v>752.6400000000001</v>
      </c>
    </row>
    <row r="51" spans="1:4" x14ac:dyDescent="0.2">
      <c r="A51">
        <v>1977</v>
      </c>
      <c r="B51" t="s">
        <v>145</v>
      </c>
      <c r="C51" s="14">
        <v>1.1979949874686717</v>
      </c>
      <c r="D51" s="14">
        <v>3212.1600000000003</v>
      </c>
    </row>
    <row r="52" spans="1:4" x14ac:dyDescent="0.2">
      <c r="A52">
        <v>1978</v>
      </c>
      <c r="B52" t="s">
        <v>145</v>
      </c>
      <c r="C52" s="14">
        <v>1.4149354295339698</v>
      </c>
      <c r="D52" s="14">
        <v>2116.8000000000002</v>
      </c>
    </row>
    <row r="53" spans="1:4" x14ac:dyDescent="0.2">
      <c r="A53">
        <v>1979</v>
      </c>
      <c r="B53" t="s">
        <v>145</v>
      </c>
      <c r="C53" s="14">
        <v>2.3465600913502711</v>
      </c>
      <c r="D53" s="14">
        <v>2761.92</v>
      </c>
    </row>
    <row r="54" spans="1:4" x14ac:dyDescent="0.2">
      <c r="A54">
        <v>1980</v>
      </c>
      <c r="B54" t="s">
        <v>145</v>
      </c>
      <c r="C54" s="14">
        <v>1.4236282748393474</v>
      </c>
      <c r="D54" s="14">
        <v>2419.2000000000003</v>
      </c>
    </row>
    <row r="55" spans="1:4" x14ac:dyDescent="0.2">
      <c r="A55">
        <v>1981</v>
      </c>
      <c r="B55" t="s">
        <v>145</v>
      </c>
      <c r="C55" s="14">
        <v>2.6931169221520888</v>
      </c>
      <c r="D55" s="14">
        <v>1505.2800000000002</v>
      </c>
    </row>
    <row r="56" spans="1:4" x14ac:dyDescent="0.2">
      <c r="A56">
        <v>1982</v>
      </c>
      <c r="B56" t="s">
        <v>145</v>
      </c>
      <c r="C56" s="14">
        <v>2.209709975565707</v>
      </c>
      <c r="D56" s="14">
        <v>3494.4000000000005</v>
      </c>
    </row>
    <row r="57" spans="1:4" x14ac:dyDescent="0.2">
      <c r="A57">
        <v>1983</v>
      </c>
      <c r="B57" t="s">
        <v>145</v>
      </c>
      <c r="C57" s="14">
        <v>2.2517031193976336</v>
      </c>
      <c r="D57" s="14">
        <v>2110.0800000000004</v>
      </c>
    </row>
    <row r="58" spans="1:4" x14ac:dyDescent="0.2">
      <c r="A58">
        <v>1984</v>
      </c>
      <c r="B58" t="s">
        <v>145</v>
      </c>
      <c r="C58" s="14">
        <v>1.074977416440831</v>
      </c>
      <c r="D58" s="14">
        <v>799.68000000000006</v>
      </c>
    </row>
    <row r="59" spans="1:4" x14ac:dyDescent="0.2">
      <c r="A59">
        <v>1985</v>
      </c>
      <c r="B59" t="s">
        <v>145</v>
      </c>
      <c r="C59" s="14">
        <v>0.7617678763923823</v>
      </c>
      <c r="D59" s="14">
        <v>712.32</v>
      </c>
    </row>
    <row r="60" spans="1:4" x14ac:dyDescent="0.2">
      <c r="A60">
        <v>1986</v>
      </c>
      <c r="B60" t="s">
        <v>145</v>
      </c>
      <c r="C60" s="14">
        <v>1.6618824595860402</v>
      </c>
      <c r="D60" s="14">
        <v>1848.0000000000002</v>
      </c>
    </row>
    <row r="61" spans="1:4" x14ac:dyDescent="0.2">
      <c r="A61">
        <v>1987</v>
      </c>
      <c r="B61" t="s">
        <v>145</v>
      </c>
      <c r="C61" s="14">
        <v>1.8468616496878083</v>
      </c>
      <c r="D61" s="14">
        <v>1888.3200000000002</v>
      </c>
    </row>
    <row r="62" spans="1:4" x14ac:dyDescent="0.2">
      <c r="A62">
        <v>1988</v>
      </c>
      <c r="B62" t="s">
        <v>145</v>
      </c>
      <c r="C62" s="14">
        <v>1.8650492797573921</v>
      </c>
      <c r="D62" s="14">
        <v>1653.1200000000001</v>
      </c>
    </row>
    <row r="63" spans="1:4" x14ac:dyDescent="0.2">
      <c r="A63">
        <v>1989</v>
      </c>
      <c r="B63" t="s">
        <v>145</v>
      </c>
      <c r="C63" s="14">
        <v>1.7017619252256122</v>
      </c>
      <c r="D63" s="14">
        <v>1995.8400000000001</v>
      </c>
    </row>
    <row r="64" spans="1:4" x14ac:dyDescent="0.2">
      <c r="A64">
        <v>1990</v>
      </c>
      <c r="B64" t="s">
        <v>145</v>
      </c>
      <c r="C64" s="14">
        <v>2.1745389522813716</v>
      </c>
      <c r="D64" s="14">
        <v>1928.64</v>
      </c>
    </row>
    <row r="65" spans="1:4" x14ac:dyDescent="0.2">
      <c r="A65">
        <v>1991</v>
      </c>
      <c r="B65" t="s">
        <v>145</v>
      </c>
      <c r="C65" s="14">
        <v>1.3956985618735125</v>
      </c>
      <c r="D65" s="14">
        <v>1431.3600000000001</v>
      </c>
    </row>
    <row r="66" spans="1:4" x14ac:dyDescent="0.2">
      <c r="A66">
        <v>1992</v>
      </c>
      <c r="B66" t="s">
        <v>145</v>
      </c>
      <c r="C66" s="14">
        <v>3.5982999171593932</v>
      </c>
      <c r="D66" s="14">
        <v>2123.52</v>
      </c>
    </row>
    <row r="67" spans="1:4" x14ac:dyDescent="0.2">
      <c r="A67">
        <v>1993</v>
      </c>
      <c r="B67" t="s">
        <v>145</v>
      </c>
      <c r="C67" s="14">
        <v>4.2129629629629628</v>
      </c>
      <c r="D67" s="14">
        <v>611.5200000000001</v>
      </c>
    </row>
    <row r="68" spans="1:4" x14ac:dyDescent="0.2">
      <c r="A68">
        <v>1994</v>
      </c>
      <c r="B68" t="s">
        <v>145</v>
      </c>
      <c r="C68" s="14">
        <v>1.3978354413874039</v>
      </c>
      <c r="D68" s="14">
        <v>1350.72</v>
      </c>
    </row>
    <row r="69" spans="1:4" x14ac:dyDescent="0.2">
      <c r="A69">
        <v>1995</v>
      </c>
      <c r="B69" t="s">
        <v>145</v>
      </c>
      <c r="C69" s="14">
        <v>2.0929117803927921</v>
      </c>
      <c r="D69" s="14">
        <v>2083.2000000000003</v>
      </c>
    </row>
    <row r="70" spans="1:4" x14ac:dyDescent="0.2">
      <c r="A70">
        <v>1996</v>
      </c>
      <c r="B70" t="s">
        <v>145</v>
      </c>
      <c r="C70" s="14">
        <v>1.9940733149968322</v>
      </c>
      <c r="D70" s="14">
        <v>1881.6000000000001</v>
      </c>
    </row>
    <row r="71" spans="1:4" x14ac:dyDescent="0.2">
      <c r="A71">
        <v>1997</v>
      </c>
      <c r="B71" t="s">
        <v>145</v>
      </c>
      <c r="C71" s="14">
        <v>1.6824421430749898</v>
      </c>
      <c r="D71" s="14">
        <v>1438.0800000000002</v>
      </c>
    </row>
    <row r="72" spans="1:4" x14ac:dyDescent="0.2">
      <c r="A72">
        <v>1998</v>
      </c>
      <c r="B72" t="s">
        <v>145</v>
      </c>
      <c r="C72" s="14">
        <v>2.8112735379012372</v>
      </c>
      <c r="D72" s="14">
        <v>3218.88</v>
      </c>
    </row>
    <row r="73" spans="1:4" x14ac:dyDescent="0.2">
      <c r="A73">
        <v>1999</v>
      </c>
      <c r="B73" t="s">
        <v>145</v>
      </c>
      <c r="C73" s="14">
        <v>1.370793325741033</v>
      </c>
      <c r="D73" s="14">
        <v>1653.1200000000001</v>
      </c>
    </row>
    <row r="74" spans="1:4" x14ac:dyDescent="0.2">
      <c r="A74">
        <v>2000</v>
      </c>
      <c r="B74" t="s">
        <v>145</v>
      </c>
      <c r="C74" s="14">
        <v>3.504672897196262</v>
      </c>
      <c r="D74" s="14">
        <v>3225.6000000000004</v>
      </c>
    </row>
    <row r="75" spans="1:4" x14ac:dyDescent="0.2">
      <c r="A75">
        <v>2001</v>
      </c>
      <c r="B75" t="s">
        <v>145</v>
      </c>
      <c r="C75" s="14">
        <v>1.975270678590751</v>
      </c>
      <c r="D75" s="14">
        <v>3158.4</v>
      </c>
    </row>
    <row r="76" spans="1:4" x14ac:dyDescent="0.2">
      <c r="A76">
        <v>2002</v>
      </c>
      <c r="B76" t="s">
        <v>145</v>
      </c>
      <c r="C76" s="14">
        <v>2.6421962601347109</v>
      </c>
      <c r="D76" s="14">
        <v>3561.6000000000004</v>
      </c>
    </row>
    <row r="77" spans="1:4" x14ac:dyDescent="0.2">
      <c r="A77">
        <v>2003</v>
      </c>
      <c r="B77" t="s">
        <v>145</v>
      </c>
      <c r="C77" s="14">
        <v>1.2758620689655173</v>
      </c>
      <c r="D77" s="14">
        <v>2486.4</v>
      </c>
    </row>
    <row r="78" spans="1:4" x14ac:dyDescent="0.2">
      <c r="A78">
        <v>2004</v>
      </c>
      <c r="B78" t="s">
        <v>145</v>
      </c>
      <c r="C78" s="14">
        <v>0.66272189349112431</v>
      </c>
      <c r="D78" s="14">
        <v>752.6400000000001</v>
      </c>
    </row>
    <row r="79" spans="1:4" x14ac:dyDescent="0.2">
      <c r="A79">
        <v>2005</v>
      </c>
      <c r="B79" t="s">
        <v>145</v>
      </c>
      <c r="C79" s="14">
        <v>3.1428571428571423</v>
      </c>
      <c r="D79" s="14">
        <v>443.52000000000004</v>
      </c>
    </row>
    <row r="80" spans="1:4" x14ac:dyDescent="0.2">
      <c r="A80">
        <v>2006</v>
      </c>
      <c r="B80" t="s">
        <v>145</v>
      </c>
      <c r="C80" s="14">
        <v>1.7219856501195823</v>
      </c>
      <c r="D80" s="14">
        <v>1983.7440000000001</v>
      </c>
    </row>
    <row r="81" spans="1:4" x14ac:dyDescent="0.2">
      <c r="A81">
        <v>1969</v>
      </c>
      <c r="B81" t="s">
        <v>146</v>
      </c>
      <c r="C81">
        <v>1.1824324324324325</v>
      </c>
      <c r="D81">
        <v>6585.6</v>
      </c>
    </row>
    <row r="82" spans="1:4" x14ac:dyDescent="0.2">
      <c r="A82">
        <v>1970</v>
      </c>
      <c r="B82" t="s">
        <v>146</v>
      </c>
      <c r="C82">
        <v>1.3571428571428572</v>
      </c>
      <c r="D82">
        <v>5519.3600000000006</v>
      </c>
    </row>
    <row r="83" spans="1:4" x14ac:dyDescent="0.2">
      <c r="A83">
        <v>1971</v>
      </c>
      <c r="B83" t="s">
        <v>146</v>
      </c>
      <c r="C83">
        <v>1.4257425742574257</v>
      </c>
      <c r="D83">
        <v>8279.0400000000009</v>
      </c>
    </row>
    <row r="84" spans="1:4" x14ac:dyDescent="0.2">
      <c r="A84">
        <v>1972</v>
      </c>
      <c r="B84" t="s">
        <v>146</v>
      </c>
      <c r="C84">
        <v>2.2686567164179103</v>
      </c>
      <c r="D84">
        <v>7087.3600000000006</v>
      </c>
    </row>
    <row r="85" spans="1:4" x14ac:dyDescent="0.2">
      <c r="A85">
        <v>1973</v>
      </c>
      <c r="B85" t="s">
        <v>146</v>
      </c>
      <c r="C85">
        <v>1.4583333333333333</v>
      </c>
      <c r="D85">
        <v>6209.2800000000007</v>
      </c>
    </row>
    <row r="86" spans="1:4" x14ac:dyDescent="0.2">
      <c r="A86">
        <v>1974</v>
      </c>
      <c r="B86" t="s">
        <v>146</v>
      </c>
      <c r="C86">
        <v>1.7352941176470589</v>
      </c>
      <c r="D86">
        <v>6021.1200000000008</v>
      </c>
    </row>
    <row r="87" spans="1:4" x14ac:dyDescent="0.2">
      <c r="A87">
        <v>1975</v>
      </c>
      <c r="B87" t="s">
        <v>146</v>
      </c>
      <c r="C87">
        <v>3.4634146341463414</v>
      </c>
      <c r="D87">
        <v>7087.3600000000006</v>
      </c>
    </row>
    <row r="88" spans="1:4" x14ac:dyDescent="0.2">
      <c r="A88">
        <v>1976</v>
      </c>
      <c r="B88" t="s">
        <v>146</v>
      </c>
      <c r="C88">
        <v>1.40625</v>
      </c>
      <c r="D88">
        <v>7024.64</v>
      </c>
    </row>
    <row r="89" spans="1:4" x14ac:dyDescent="0.2">
      <c r="A89">
        <v>1977</v>
      </c>
      <c r="B89" t="s">
        <v>146</v>
      </c>
      <c r="C89">
        <v>1.4404761904761905</v>
      </c>
      <c r="D89">
        <v>5456.64</v>
      </c>
    </row>
    <row r="90" spans="1:4" x14ac:dyDescent="0.2">
      <c r="A90">
        <v>1978</v>
      </c>
      <c r="B90" t="s">
        <v>146</v>
      </c>
      <c r="C90">
        <v>1.174496644295302</v>
      </c>
      <c r="D90">
        <v>7400.9600000000009</v>
      </c>
    </row>
    <row r="91" spans="1:4" x14ac:dyDescent="0.2">
      <c r="A91">
        <v>1979</v>
      </c>
      <c r="B91" t="s">
        <v>146</v>
      </c>
      <c r="C91">
        <v>1.8602150537634408</v>
      </c>
      <c r="D91">
        <v>7087.3600000000006</v>
      </c>
    </row>
    <row r="92" spans="1:4" x14ac:dyDescent="0.2">
      <c r="A92">
        <v>1980</v>
      </c>
      <c r="B92" t="s">
        <v>146</v>
      </c>
      <c r="C92">
        <v>2.360655737704918</v>
      </c>
      <c r="D92">
        <v>5393.92</v>
      </c>
    </row>
    <row r="93" spans="1:4" x14ac:dyDescent="0.2">
      <c r="A93">
        <v>1981</v>
      </c>
      <c r="B93" t="s">
        <v>146</v>
      </c>
      <c r="C93">
        <v>1.3333333333333333</v>
      </c>
      <c r="D93">
        <v>6961.920000000001</v>
      </c>
    </row>
    <row r="94" spans="1:4" x14ac:dyDescent="0.2">
      <c r="A94">
        <v>1982</v>
      </c>
      <c r="B94" t="s">
        <v>146</v>
      </c>
      <c r="C94">
        <v>2.0666666666666669</v>
      </c>
      <c r="D94">
        <v>6397.4400000000005</v>
      </c>
    </row>
    <row r="95" spans="1:4" x14ac:dyDescent="0.2">
      <c r="A95">
        <v>1983</v>
      </c>
      <c r="B95" t="s">
        <v>146</v>
      </c>
      <c r="C95">
        <v>2.2037037037037037</v>
      </c>
      <c r="D95">
        <v>5393.92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43"/>
  <sheetViews>
    <sheetView workbookViewId="0">
      <selection activeCell="M25" sqref="M25"/>
    </sheetView>
  </sheetViews>
  <sheetFormatPr defaultRowHeight="12.75" x14ac:dyDescent="0.2"/>
  <cols>
    <col min="1" max="6" width="9.140625" style="14"/>
    <col min="7" max="7" width="10.85546875" style="14" customWidth="1"/>
    <col min="8" max="8" width="9.140625" style="14"/>
    <col min="9" max="10" width="11" style="14" customWidth="1"/>
    <col min="11" max="16384" width="9.140625" style="14"/>
  </cols>
  <sheetData>
    <row r="4" spans="1:13" x14ac:dyDescent="0.2">
      <c r="A4" s="24" t="s">
        <v>0</v>
      </c>
      <c r="B4" s="24" t="s">
        <v>82</v>
      </c>
      <c r="C4" s="24" t="s">
        <v>42</v>
      </c>
      <c r="D4" s="24" t="s">
        <v>96</v>
      </c>
      <c r="E4" s="24" t="s">
        <v>96</v>
      </c>
      <c r="F4" s="24" t="s">
        <v>48</v>
      </c>
      <c r="G4" s="24" t="s">
        <v>95</v>
      </c>
      <c r="H4" s="24" t="s">
        <v>82</v>
      </c>
      <c r="I4" s="24" t="s">
        <v>41</v>
      </c>
      <c r="J4" s="24"/>
      <c r="K4" s="25" t="s">
        <v>97</v>
      </c>
      <c r="L4" s="25" t="s">
        <v>97</v>
      </c>
      <c r="M4" s="25" t="s">
        <v>48</v>
      </c>
    </row>
    <row r="5" spans="1:13" x14ac:dyDescent="0.2">
      <c r="A5" s="14">
        <v>1971</v>
      </c>
      <c r="B5" s="14">
        <v>700</v>
      </c>
      <c r="C5" s="14">
        <v>2467.92</v>
      </c>
      <c r="D5" s="14">
        <f>FREQUENCY($C$5:$C$43,$B5)</f>
        <v>0</v>
      </c>
      <c r="E5" s="14">
        <f>D5</f>
        <v>0</v>
      </c>
      <c r="F5" s="14" t="s">
        <v>83</v>
      </c>
      <c r="G5" s="14">
        <v>1</v>
      </c>
      <c r="H5" s="14">
        <v>1400</v>
      </c>
      <c r="I5" s="14">
        <v>2514.96</v>
      </c>
      <c r="K5" s="14">
        <f>FREQUENCY($I$5:$I$43,$H5)</f>
        <v>1</v>
      </c>
      <c r="L5" s="14">
        <f>K5</f>
        <v>1</v>
      </c>
      <c r="M5" s="25" t="s">
        <v>115</v>
      </c>
    </row>
    <row r="6" spans="1:13" x14ac:dyDescent="0.2">
      <c r="A6" s="14">
        <v>1972</v>
      </c>
      <c r="B6" s="14">
        <v>900</v>
      </c>
      <c r="C6" s="14">
        <v>1878.2400000000002</v>
      </c>
      <c r="D6" s="14">
        <f>FREQUENCY($C$5:$C$43,$B6)</f>
        <v>1</v>
      </c>
      <c r="E6" s="14">
        <f>D6-D5</f>
        <v>1</v>
      </c>
      <c r="F6" s="14" t="s">
        <v>84</v>
      </c>
      <c r="G6" s="14">
        <v>1</v>
      </c>
      <c r="H6" s="14">
        <v>1700</v>
      </c>
      <c r="I6" s="14">
        <v>1467.6480000000001</v>
      </c>
      <c r="K6" s="14">
        <f t="shared" ref="K6:K21" si="0">FREQUENCY($I$5:$I$43,$H6)</f>
        <v>3</v>
      </c>
      <c r="L6" s="14">
        <f>K6-K5</f>
        <v>2</v>
      </c>
      <c r="M6" s="25" t="s">
        <v>98</v>
      </c>
    </row>
    <row r="7" spans="1:13" x14ac:dyDescent="0.2">
      <c r="A7" s="14">
        <v>1973</v>
      </c>
      <c r="B7" s="14">
        <v>1100</v>
      </c>
      <c r="D7" s="14">
        <f>FREQUENCY($C$5:$C$43,$B7)</f>
        <v>1</v>
      </c>
      <c r="E7" s="14">
        <f>D7-D6</f>
        <v>0</v>
      </c>
      <c r="F7" s="14" t="s">
        <v>85</v>
      </c>
      <c r="G7" s="14">
        <v>0</v>
      </c>
      <c r="H7" s="14">
        <v>2000</v>
      </c>
      <c r="I7" s="14">
        <v>100</v>
      </c>
      <c r="K7" s="14">
        <f t="shared" si="0"/>
        <v>7</v>
      </c>
      <c r="L7" s="14">
        <f>K7-K6</f>
        <v>4</v>
      </c>
      <c r="M7" s="25" t="s">
        <v>99</v>
      </c>
    </row>
    <row r="8" spans="1:13" x14ac:dyDescent="0.2">
      <c r="A8" s="14">
        <v>1974</v>
      </c>
      <c r="B8" s="14">
        <v>1300</v>
      </c>
      <c r="C8" s="14">
        <v>1111.9416000000001</v>
      </c>
      <c r="D8" s="14">
        <f t="shared" ref="D8:D16" si="1">FREQUENCY($C$5:$C$43,$B8)</f>
        <v>9</v>
      </c>
      <c r="E8" s="14">
        <f t="shared" ref="E8:E16" si="2">D8-D7</f>
        <v>8</v>
      </c>
      <c r="F8" s="14" t="s">
        <v>86</v>
      </c>
      <c r="G8" s="14">
        <v>8</v>
      </c>
      <c r="H8" s="14">
        <v>2300</v>
      </c>
      <c r="I8" s="14">
        <v>1868.1432</v>
      </c>
      <c r="K8" s="14">
        <f t="shared" si="0"/>
        <v>8</v>
      </c>
      <c r="L8" s="14">
        <f t="shared" ref="L8:L22" si="3">K8-K7</f>
        <v>1</v>
      </c>
      <c r="M8" s="25" t="s">
        <v>100</v>
      </c>
    </row>
    <row r="9" spans="1:13" x14ac:dyDescent="0.2">
      <c r="A9" s="14">
        <v>1975</v>
      </c>
      <c r="B9" s="14">
        <v>1500</v>
      </c>
      <c r="C9" s="14">
        <v>1805.1263999999999</v>
      </c>
      <c r="D9" s="14">
        <f t="shared" si="1"/>
        <v>14</v>
      </c>
      <c r="E9" s="14">
        <f t="shared" si="2"/>
        <v>5</v>
      </c>
      <c r="F9" s="14" t="s">
        <v>87</v>
      </c>
      <c r="G9" s="14">
        <v>5</v>
      </c>
      <c r="H9" s="14">
        <v>2600</v>
      </c>
      <c r="I9" s="14">
        <v>3396.8088000000007</v>
      </c>
      <c r="K9" s="14">
        <f>FREQUENCY($I$5:$I$43,$H9)</f>
        <v>12</v>
      </c>
      <c r="L9" s="14">
        <f t="shared" si="3"/>
        <v>4</v>
      </c>
      <c r="M9" s="25" t="s">
        <v>101</v>
      </c>
    </row>
    <row r="10" spans="1:13" x14ac:dyDescent="0.2">
      <c r="A10" s="14">
        <v>1976</v>
      </c>
      <c r="B10" s="14">
        <v>1700</v>
      </c>
      <c r="C10" s="14">
        <v>1563.2232000000004</v>
      </c>
      <c r="D10" s="14">
        <f t="shared" si="1"/>
        <v>19</v>
      </c>
      <c r="E10" s="14">
        <f t="shared" si="2"/>
        <v>5</v>
      </c>
      <c r="F10" s="14" t="s">
        <v>88</v>
      </c>
      <c r="G10" s="14">
        <v>5</v>
      </c>
      <c r="H10" s="14">
        <v>2900</v>
      </c>
      <c r="I10" s="14">
        <v>3140.6759999999999</v>
      </c>
      <c r="K10" s="14">
        <f t="shared" si="0"/>
        <v>22</v>
      </c>
      <c r="L10" s="14">
        <f t="shared" si="3"/>
        <v>10</v>
      </c>
      <c r="M10" s="25" t="s">
        <v>102</v>
      </c>
    </row>
    <row r="11" spans="1:13" x14ac:dyDescent="0.2">
      <c r="A11" s="14">
        <v>1977</v>
      </c>
      <c r="B11" s="14">
        <v>1900</v>
      </c>
      <c r="C11" s="14">
        <v>1140.4008000000001</v>
      </c>
      <c r="D11" s="14">
        <f t="shared" si="1"/>
        <v>25</v>
      </c>
      <c r="E11" s="14">
        <f t="shared" si="2"/>
        <v>6</v>
      </c>
      <c r="F11" s="14" t="s">
        <v>89</v>
      </c>
      <c r="G11" s="14">
        <v>6</v>
      </c>
      <c r="H11" s="14">
        <v>3200</v>
      </c>
      <c r="I11" s="14">
        <v>1937.2584000000002</v>
      </c>
      <c r="K11" s="14">
        <f t="shared" si="0"/>
        <v>28</v>
      </c>
      <c r="L11" s="14">
        <f t="shared" si="3"/>
        <v>6</v>
      </c>
      <c r="M11" s="25" t="s">
        <v>103</v>
      </c>
    </row>
    <row r="12" spans="1:13" x14ac:dyDescent="0.2">
      <c r="A12" s="14">
        <v>1978</v>
      </c>
      <c r="B12" s="14">
        <v>2100</v>
      </c>
      <c r="C12" s="14">
        <v>1392.4680000000003</v>
      </c>
      <c r="D12" s="14">
        <f t="shared" si="1"/>
        <v>28</v>
      </c>
      <c r="E12" s="14">
        <f t="shared" si="2"/>
        <v>3</v>
      </c>
      <c r="F12" s="14" t="s">
        <v>90</v>
      </c>
      <c r="G12" s="14">
        <v>3</v>
      </c>
      <c r="H12" s="14">
        <v>3500</v>
      </c>
      <c r="I12" s="14">
        <v>2591.8200000000002</v>
      </c>
      <c r="K12" s="14">
        <f t="shared" si="0"/>
        <v>30</v>
      </c>
      <c r="L12" s="14">
        <f t="shared" si="3"/>
        <v>2</v>
      </c>
      <c r="M12" s="25" t="s">
        <v>104</v>
      </c>
    </row>
    <row r="13" spans="1:13" x14ac:dyDescent="0.2">
      <c r="A13" s="14">
        <v>1979</v>
      </c>
      <c r="B13" s="14">
        <v>2300</v>
      </c>
      <c r="C13" s="14">
        <v>2531.7600000000002</v>
      </c>
      <c r="D13" s="14">
        <f t="shared" si="1"/>
        <v>29</v>
      </c>
      <c r="E13" s="14">
        <f t="shared" si="2"/>
        <v>1</v>
      </c>
      <c r="F13" s="14" t="s">
        <v>91</v>
      </c>
      <c r="G13" s="14">
        <v>1</v>
      </c>
      <c r="H13" s="14">
        <v>3800</v>
      </c>
      <c r="I13" s="14">
        <v>2659.9440000000004</v>
      </c>
      <c r="K13" s="14">
        <f t="shared" si="0"/>
        <v>34</v>
      </c>
      <c r="L13" s="14">
        <f t="shared" si="3"/>
        <v>4</v>
      </c>
      <c r="M13" s="25" t="s">
        <v>105</v>
      </c>
    </row>
    <row r="14" spans="1:13" x14ac:dyDescent="0.2">
      <c r="A14" s="14">
        <v>1980</v>
      </c>
      <c r="B14" s="14">
        <v>2500</v>
      </c>
      <c r="C14" s="14">
        <v>1400.6160000000004</v>
      </c>
      <c r="D14" s="14">
        <f t="shared" si="1"/>
        <v>32</v>
      </c>
      <c r="E14" s="14">
        <f t="shared" si="2"/>
        <v>3</v>
      </c>
      <c r="F14" s="14" t="s">
        <v>92</v>
      </c>
      <c r="G14" s="14">
        <v>3</v>
      </c>
      <c r="H14" s="14">
        <v>4100</v>
      </c>
      <c r="I14" s="14">
        <v>3715.9920000000002</v>
      </c>
      <c r="K14" s="14">
        <f t="shared" si="0"/>
        <v>35</v>
      </c>
      <c r="L14" s="14">
        <f t="shared" si="3"/>
        <v>1</v>
      </c>
      <c r="M14" s="25" t="s">
        <v>106</v>
      </c>
    </row>
    <row r="15" spans="1:13" x14ac:dyDescent="0.2">
      <c r="A15" s="14">
        <v>1981</v>
      </c>
      <c r="B15" s="14">
        <v>2700</v>
      </c>
      <c r="C15" s="14">
        <v>1313.2560000000001</v>
      </c>
      <c r="D15" s="14">
        <f t="shared" si="1"/>
        <v>36</v>
      </c>
      <c r="E15" s="14">
        <f t="shared" si="2"/>
        <v>4</v>
      </c>
      <c r="F15" s="14" t="s">
        <v>93</v>
      </c>
      <c r="G15" s="14">
        <v>4</v>
      </c>
      <c r="H15" s="14">
        <v>4400</v>
      </c>
      <c r="I15" s="14">
        <v>2606.1840000000002</v>
      </c>
      <c r="K15" s="14">
        <f t="shared" si="0"/>
        <v>36</v>
      </c>
      <c r="L15" s="14">
        <f t="shared" si="3"/>
        <v>1</v>
      </c>
      <c r="M15" s="25" t="s">
        <v>107</v>
      </c>
    </row>
    <row r="16" spans="1:13" x14ac:dyDescent="0.2">
      <c r="A16" s="14">
        <v>1982</v>
      </c>
      <c r="B16" s="14">
        <v>2900</v>
      </c>
      <c r="C16" s="14">
        <v>1847.8320000000001</v>
      </c>
      <c r="D16" s="14">
        <f t="shared" si="1"/>
        <v>38</v>
      </c>
      <c r="E16" s="14">
        <f t="shared" si="2"/>
        <v>2</v>
      </c>
      <c r="F16" s="14" t="s">
        <v>94</v>
      </c>
      <c r="G16" s="14">
        <v>2</v>
      </c>
      <c r="H16" s="14">
        <v>4700</v>
      </c>
      <c r="I16" s="14">
        <v>1868.16</v>
      </c>
      <c r="K16" s="14">
        <f t="shared" si="0"/>
        <v>36</v>
      </c>
      <c r="L16" s="14">
        <f t="shared" si="3"/>
        <v>0</v>
      </c>
      <c r="M16" s="25" t="s">
        <v>108</v>
      </c>
    </row>
    <row r="17" spans="1:13" x14ac:dyDescent="0.2">
      <c r="A17" s="14">
        <v>1983</v>
      </c>
      <c r="C17" s="14">
        <v>2589.7200000000003</v>
      </c>
      <c r="H17" s="14">
        <v>5000</v>
      </c>
      <c r="I17" s="14">
        <v>2514.4560000000001</v>
      </c>
      <c r="K17" s="14">
        <f t="shared" si="0"/>
        <v>37</v>
      </c>
      <c r="L17" s="14">
        <f t="shared" si="3"/>
        <v>1</v>
      </c>
      <c r="M17" s="25" t="s">
        <v>109</v>
      </c>
    </row>
    <row r="18" spans="1:13" x14ac:dyDescent="0.2">
      <c r="A18" s="14">
        <v>1984</v>
      </c>
      <c r="C18" s="14">
        <v>2242.1280000000002</v>
      </c>
      <c r="H18" s="14">
        <v>5300</v>
      </c>
      <c r="I18" s="14">
        <v>2711.5200000000004</v>
      </c>
      <c r="K18" s="14">
        <f t="shared" si="0"/>
        <v>37</v>
      </c>
      <c r="L18" s="14">
        <f t="shared" si="3"/>
        <v>0</v>
      </c>
      <c r="M18" s="25" t="s">
        <v>110</v>
      </c>
    </row>
    <row r="19" spans="1:13" x14ac:dyDescent="0.2">
      <c r="A19" s="14">
        <v>1985</v>
      </c>
      <c r="C19" s="14">
        <v>1372.056</v>
      </c>
      <c r="H19" s="14">
        <v>5600</v>
      </c>
      <c r="I19" s="14">
        <v>2030.7839999999999</v>
      </c>
      <c r="K19" s="14">
        <f t="shared" si="0"/>
        <v>37</v>
      </c>
      <c r="L19" s="14">
        <f t="shared" si="3"/>
        <v>0</v>
      </c>
      <c r="M19" s="25" t="s">
        <v>111</v>
      </c>
    </row>
    <row r="20" spans="1:13" x14ac:dyDescent="0.2">
      <c r="A20" s="14">
        <v>1986</v>
      </c>
      <c r="C20" s="14">
        <v>2713.7040000000002</v>
      </c>
      <c r="H20" s="14">
        <v>5900</v>
      </c>
      <c r="I20" s="14">
        <v>3091.8720000000003</v>
      </c>
      <c r="K20" s="14">
        <f t="shared" si="0"/>
        <v>37</v>
      </c>
      <c r="L20" s="14">
        <f t="shared" si="3"/>
        <v>0</v>
      </c>
      <c r="M20" s="25" t="s">
        <v>112</v>
      </c>
    </row>
    <row r="21" spans="1:13" x14ac:dyDescent="0.2">
      <c r="A21" s="14">
        <v>1987</v>
      </c>
      <c r="C21" s="14">
        <v>2049.096</v>
      </c>
      <c r="H21" s="14">
        <v>6200</v>
      </c>
      <c r="I21" s="14">
        <v>2788.9679999999998</v>
      </c>
      <c r="K21" s="14">
        <f t="shared" si="0"/>
        <v>38</v>
      </c>
      <c r="L21" s="14">
        <f t="shared" si="3"/>
        <v>1</v>
      </c>
      <c r="M21" s="25" t="s">
        <v>113</v>
      </c>
    </row>
    <row r="22" spans="1:13" x14ac:dyDescent="0.2">
      <c r="A22" s="14">
        <v>1988</v>
      </c>
      <c r="C22" s="14">
        <v>1819.2720000000004</v>
      </c>
      <c r="H22" s="14">
        <v>6500</v>
      </c>
      <c r="I22" s="14">
        <v>4244.3519999999999</v>
      </c>
      <c r="K22" s="14">
        <f>FREQUENCY($I$5:$I$43,$H22)</f>
        <v>39</v>
      </c>
      <c r="L22" s="14">
        <f t="shared" si="3"/>
        <v>1</v>
      </c>
      <c r="M22" s="25" t="s">
        <v>114</v>
      </c>
    </row>
    <row r="23" spans="1:13" x14ac:dyDescent="0.2">
      <c r="A23" s="14">
        <v>1989</v>
      </c>
      <c r="C23" s="14">
        <v>1215.6480000000001</v>
      </c>
      <c r="I23" s="14">
        <v>2709.672</v>
      </c>
    </row>
    <row r="24" spans="1:13" x14ac:dyDescent="0.2">
      <c r="A24" s="14">
        <v>1990</v>
      </c>
      <c r="C24" s="14">
        <v>1776.6000000000001</v>
      </c>
      <c r="I24" s="14">
        <v>2947.5600000000004</v>
      </c>
    </row>
    <row r="25" spans="1:13" x14ac:dyDescent="0.2">
      <c r="A25" s="14">
        <v>1991</v>
      </c>
      <c r="C25" s="14">
        <v>1522.4160000000004</v>
      </c>
      <c r="I25" s="14">
        <v>1981.7280000000001</v>
      </c>
    </row>
    <row r="26" spans="1:13" x14ac:dyDescent="0.2">
      <c r="A26" s="14">
        <v>1992</v>
      </c>
      <c r="C26" s="14">
        <v>1202.1979199999998</v>
      </c>
      <c r="I26" s="14">
        <v>2603.8135200000006</v>
      </c>
    </row>
    <row r="27" spans="1:13" x14ac:dyDescent="0.2">
      <c r="A27" s="14">
        <v>1993</v>
      </c>
      <c r="C27" s="14">
        <v>1152.5976000000001</v>
      </c>
      <c r="I27" s="14">
        <v>2440.5796800000003</v>
      </c>
    </row>
    <row r="28" spans="1:13" x14ac:dyDescent="0.2">
      <c r="A28" s="14">
        <v>1994</v>
      </c>
      <c r="C28" s="14">
        <v>745.42776000000015</v>
      </c>
      <c r="I28" s="14">
        <v>3045.1344000000008</v>
      </c>
    </row>
    <row r="29" spans="1:13" x14ac:dyDescent="0.2">
      <c r="A29" s="14">
        <v>1995</v>
      </c>
      <c r="C29" s="14">
        <v>1974.7605561600001</v>
      </c>
      <c r="I29" s="14">
        <v>3088.2654969600003</v>
      </c>
    </row>
    <row r="30" spans="1:13" x14ac:dyDescent="0.2">
      <c r="A30" s="14">
        <v>1996</v>
      </c>
      <c r="C30" s="14">
        <v>1210.5175286399999</v>
      </c>
      <c r="I30" s="14">
        <v>2604.8674176000004</v>
      </c>
    </row>
    <row r="31" spans="1:13" x14ac:dyDescent="0.2">
      <c r="A31" s="14">
        <v>1997</v>
      </c>
      <c r="C31" s="14">
        <v>1263.8791468800002</v>
      </c>
      <c r="I31" s="14">
        <v>3572.8653945600008</v>
      </c>
    </row>
    <row r="32" spans="1:13" x14ac:dyDescent="0.2">
      <c r="A32" s="14">
        <v>1998</v>
      </c>
      <c r="C32" s="14">
        <v>1912.7655993600001</v>
      </c>
      <c r="I32" s="14">
        <v>3780.1235875200005</v>
      </c>
    </row>
    <row r="33" spans="1:9" x14ac:dyDescent="0.2">
      <c r="A33" s="14">
        <v>1999</v>
      </c>
      <c r="C33" s="14">
        <v>1289.1910483199999</v>
      </c>
      <c r="I33" s="14">
        <v>3630.6120614400006</v>
      </c>
    </row>
    <row r="34" spans="1:9" x14ac:dyDescent="0.2">
      <c r="A34" s="14">
        <v>2000</v>
      </c>
      <c r="C34" s="14">
        <v>1626.6862214400001</v>
      </c>
      <c r="I34" s="14">
        <v>2647.4691398400005</v>
      </c>
    </row>
    <row r="35" spans="1:9" x14ac:dyDescent="0.2">
      <c r="A35" s="14">
        <v>2001</v>
      </c>
      <c r="C35" s="14">
        <v>1849.4905228800001</v>
      </c>
      <c r="I35" s="14">
        <v>1422.2450524799999</v>
      </c>
    </row>
    <row r="36" spans="1:9" x14ac:dyDescent="0.2">
      <c r="A36" s="14">
        <v>2002</v>
      </c>
      <c r="C36" s="14">
        <v>2445.9918873600004</v>
      </c>
      <c r="I36" s="14">
        <v>2951.1288038400003</v>
      </c>
    </row>
    <row r="37" spans="1:9" x14ac:dyDescent="0.2">
      <c r="A37" s="14">
        <v>2003</v>
      </c>
      <c r="C37" s="14">
        <v>2663.4018297600005</v>
      </c>
      <c r="I37" s="14">
        <v>5935.7140214400006</v>
      </c>
    </row>
    <row r="38" spans="1:9" x14ac:dyDescent="0.2">
      <c r="A38" s="14">
        <v>2004</v>
      </c>
      <c r="C38" s="14">
        <v>1344.0000000000002</v>
      </c>
      <c r="I38" s="14">
        <v>4079.0400000000004</v>
      </c>
    </row>
    <row r="39" spans="1:9" x14ac:dyDescent="0.2">
      <c r="A39" s="14">
        <v>2005</v>
      </c>
      <c r="C39" s="14">
        <v>1607.2072800000001</v>
      </c>
      <c r="I39" s="14">
        <v>2874.7855113600003</v>
      </c>
    </row>
    <row r="40" spans="1:9" x14ac:dyDescent="0.2">
      <c r="A40" s="14">
        <v>2006</v>
      </c>
      <c r="C40" s="14">
        <v>2315.712</v>
      </c>
      <c r="I40" s="14">
        <v>2735.712</v>
      </c>
    </row>
    <row r="41" spans="1:9" x14ac:dyDescent="0.2">
      <c r="A41" s="14">
        <v>2007</v>
      </c>
      <c r="C41" s="14">
        <v>2602.6559999999999</v>
      </c>
      <c r="I41" s="14">
        <v>3380.8320000000008</v>
      </c>
    </row>
    <row r="42" spans="1:9" x14ac:dyDescent="0.2">
      <c r="A42" s="14">
        <v>2008</v>
      </c>
      <c r="C42" s="14">
        <v>2876.1600000000003</v>
      </c>
      <c r="I42" s="14">
        <v>6271.9776000000002</v>
      </c>
    </row>
    <row r="43" spans="1:9" x14ac:dyDescent="0.2">
      <c r="A43" s="14">
        <v>2009</v>
      </c>
      <c r="C43" s="14">
        <v>1555</v>
      </c>
      <c r="I43" s="14">
        <v>4907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opLeftCell="C1" workbookViewId="0">
      <selection activeCell="G38" sqref="G38:H65"/>
    </sheetView>
  </sheetViews>
  <sheetFormatPr defaultRowHeight="12.75" x14ac:dyDescent="0.2"/>
  <cols>
    <col min="2" max="2" width="19.42578125" customWidth="1"/>
    <col min="3" max="3" width="15.140625" customWidth="1"/>
    <col min="4" max="4" width="16.5703125" customWidth="1"/>
    <col min="5" max="5" width="11.28515625" customWidth="1"/>
    <col min="6" max="6" width="11.5703125" customWidth="1"/>
    <col min="7" max="7" width="11.28515625" customWidth="1"/>
    <col min="8" max="8" width="9.7109375" bestFit="1" customWidth="1"/>
    <col min="10" max="12" width="9.7109375" bestFit="1" customWidth="1"/>
    <col min="15" max="15" width="9.7109375" bestFit="1" customWidth="1"/>
  </cols>
  <sheetData>
    <row r="1" spans="1:16" ht="15" x14ac:dyDescent="0.25">
      <c r="A1" s="128" t="s">
        <v>159</v>
      </c>
    </row>
    <row r="2" spans="1:16" x14ac:dyDescent="0.2">
      <c r="A2" t="s">
        <v>160</v>
      </c>
      <c r="D2" s="129" t="s">
        <v>161</v>
      </c>
      <c r="E2" t="s">
        <v>162</v>
      </c>
      <c r="F2" t="s">
        <v>162</v>
      </c>
      <c r="G2" t="s">
        <v>162</v>
      </c>
      <c r="H2" t="s">
        <v>162</v>
      </c>
      <c r="I2" t="s">
        <v>163</v>
      </c>
      <c r="J2" t="s">
        <v>163</v>
      </c>
      <c r="K2" t="s">
        <v>164</v>
      </c>
      <c r="L2" t="s">
        <v>165</v>
      </c>
      <c r="M2" t="s">
        <v>166</v>
      </c>
      <c r="N2" t="s">
        <v>167</v>
      </c>
      <c r="O2" t="s">
        <v>168</v>
      </c>
    </row>
    <row r="3" spans="1:16" x14ac:dyDescent="0.2">
      <c r="A3" t="s">
        <v>169</v>
      </c>
      <c r="E3" s="196" t="s">
        <v>170</v>
      </c>
      <c r="F3" s="196"/>
      <c r="G3" s="196"/>
      <c r="H3" s="196" t="s">
        <v>170</v>
      </c>
      <c r="I3" s="196"/>
      <c r="J3" s="196"/>
      <c r="K3" s="196" t="s">
        <v>170</v>
      </c>
      <c r="L3" s="196"/>
      <c r="M3" s="196"/>
      <c r="N3" s="196" t="s">
        <v>170</v>
      </c>
      <c r="O3" s="196"/>
      <c r="P3" s="196"/>
    </row>
    <row r="4" spans="1:16" x14ac:dyDescent="0.2">
      <c r="D4" s="129" t="s">
        <v>171</v>
      </c>
      <c r="E4">
        <v>81</v>
      </c>
      <c r="F4">
        <v>87</v>
      </c>
      <c r="G4">
        <v>91</v>
      </c>
      <c r="H4">
        <v>94</v>
      </c>
      <c r="I4">
        <v>97</v>
      </c>
      <c r="J4">
        <v>102</v>
      </c>
      <c r="K4">
        <v>108</v>
      </c>
      <c r="L4">
        <v>115</v>
      </c>
      <c r="M4">
        <v>120</v>
      </c>
      <c r="N4">
        <v>126</v>
      </c>
      <c r="O4">
        <v>133</v>
      </c>
    </row>
    <row r="5" spans="1:16" x14ac:dyDescent="0.2">
      <c r="A5" t="s">
        <v>172</v>
      </c>
      <c r="B5" t="s">
        <v>173</v>
      </c>
      <c r="C5" s="131" t="s">
        <v>174</v>
      </c>
      <c r="D5" s="131" t="s">
        <v>175</v>
      </c>
      <c r="E5" s="132">
        <v>39849</v>
      </c>
      <c r="F5" s="132">
        <v>39856</v>
      </c>
      <c r="G5" s="132">
        <v>39863</v>
      </c>
      <c r="H5" s="132">
        <v>39869</v>
      </c>
      <c r="I5" s="132">
        <v>39876</v>
      </c>
      <c r="J5" s="132">
        <v>39883</v>
      </c>
      <c r="K5" s="132">
        <v>39890</v>
      </c>
      <c r="L5" s="132">
        <v>39897</v>
      </c>
      <c r="M5" s="132">
        <v>39904</v>
      </c>
      <c r="N5" s="132">
        <v>39912</v>
      </c>
      <c r="O5" s="132">
        <v>39918</v>
      </c>
    </row>
    <row r="6" spans="1:16" x14ac:dyDescent="0.2">
      <c r="A6" s="133" t="s">
        <v>176</v>
      </c>
      <c r="B6" s="130" t="s">
        <v>177</v>
      </c>
      <c r="C6" s="130" t="s">
        <v>178</v>
      </c>
      <c r="D6" s="130" t="s">
        <v>177</v>
      </c>
      <c r="E6" s="197" t="s">
        <v>179</v>
      </c>
      <c r="F6" s="196"/>
      <c r="G6" s="196"/>
      <c r="H6" s="197" t="s">
        <v>179</v>
      </c>
      <c r="I6" s="196"/>
      <c r="J6" s="196"/>
      <c r="K6" s="197" t="s">
        <v>179</v>
      </c>
      <c r="L6" s="196"/>
      <c r="M6" s="196"/>
      <c r="N6" s="197" t="s">
        <v>179</v>
      </c>
      <c r="O6" s="196"/>
      <c r="P6" s="196"/>
    </row>
    <row r="7" spans="1:16" x14ac:dyDescent="0.2">
      <c r="A7">
        <v>101</v>
      </c>
      <c r="B7" s="134">
        <v>11.102403626999999</v>
      </c>
      <c r="C7" s="135">
        <f>B7/360*43560/60</f>
        <v>22.389847314449998</v>
      </c>
      <c r="D7" s="135">
        <f t="shared" ref="D7:D34" si="0">C7*67.2828</f>
        <v>1506.4516188886762</v>
      </c>
      <c r="E7">
        <v>0.27248666666666671</v>
      </c>
      <c r="F7">
        <v>0.28336</v>
      </c>
      <c r="G7">
        <v>0.27600666666666668</v>
      </c>
      <c r="H7">
        <v>0.26104333333333335</v>
      </c>
      <c r="I7">
        <v>0.24516333333333332</v>
      </c>
      <c r="J7">
        <v>0.27936</v>
      </c>
      <c r="K7">
        <v>0.28406999999999999</v>
      </c>
      <c r="L7">
        <v>0.25768666666666667</v>
      </c>
      <c r="M7">
        <v>0.32677666666666666</v>
      </c>
      <c r="N7">
        <v>0.22865333333333335</v>
      </c>
      <c r="O7">
        <v>0.31072</v>
      </c>
    </row>
    <row r="8" spans="1:16" x14ac:dyDescent="0.2">
      <c r="A8">
        <v>102</v>
      </c>
      <c r="B8" s="134">
        <v>10.370088098999997</v>
      </c>
      <c r="C8" s="135">
        <f t="shared" ref="C8:C34" si="1">B8/360*43560/60</f>
        <v>20.913010999649995</v>
      </c>
      <c r="D8" s="136">
        <f t="shared" si="0"/>
        <v>1407.0859364872506</v>
      </c>
      <c r="E8">
        <v>0.222</v>
      </c>
      <c r="F8">
        <v>0.22885333333333333</v>
      </c>
      <c r="G8">
        <v>0.23272000000000001</v>
      </c>
      <c r="H8">
        <v>0.21423333333333336</v>
      </c>
      <c r="I8">
        <v>0.20894666666666664</v>
      </c>
      <c r="J8">
        <v>0.23750000000000002</v>
      </c>
      <c r="K8">
        <v>0.23278666666666667</v>
      </c>
      <c r="L8">
        <v>0.21230333333333337</v>
      </c>
      <c r="M8">
        <v>0.23460999999999999</v>
      </c>
      <c r="N8">
        <v>0.18834333333333333</v>
      </c>
      <c r="O8">
        <v>0.26008666666666663</v>
      </c>
    </row>
    <row r="9" spans="1:16" x14ac:dyDescent="0.2">
      <c r="A9">
        <v>103</v>
      </c>
      <c r="B9" s="134">
        <v>10.530282120749998</v>
      </c>
      <c r="C9" s="135">
        <f t="shared" si="1"/>
        <v>21.2360689435125</v>
      </c>
      <c r="D9" s="136">
        <f t="shared" si="0"/>
        <v>1428.8221795125628</v>
      </c>
      <c r="E9">
        <v>0.37466333333333335</v>
      </c>
      <c r="F9">
        <v>0.40421333333333331</v>
      </c>
      <c r="G9">
        <v>0.37090333333333336</v>
      </c>
      <c r="H9">
        <v>0.34834999999999994</v>
      </c>
      <c r="I9">
        <v>0.33904000000000001</v>
      </c>
      <c r="J9">
        <v>0.3808766666666667</v>
      </c>
      <c r="K9">
        <v>0.3889333333333333</v>
      </c>
      <c r="L9">
        <v>0.35108333333333336</v>
      </c>
      <c r="M9">
        <v>0.42964666666666668</v>
      </c>
      <c r="N9">
        <v>0.30237333333333333</v>
      </c>
      <c r="O9">
        <v>0.38202000000000003</v>
      </c>
    </row>
    <row r="10" spans="1:16" x14ac:dyDescent="0.2">
      <c r="A10">
        <v>104</v>
      </c>
      <c r="B10" s="134">
        <v>17.544491787374998</v>
      </c>
      <c r="C10" s="135">
        <f t="shared" si="1"/>
        <v>35.381391771206246</v>
      </c>
      <c r="D10" s="136">
        <f t="shared" si="0"/>
        <v>2380.5591062637154</v>
      </c>
      <c r="E10">
        <v>0.36105666666666664</v>
      </c>
      <c r="F10">
        <v>0.36018</v>
      </c>
      <c r="G10">
        <v>0.36443000000000003</v>
      </c>
      <c r="H10">
        <v>0.32777666666666666</v>
      </c>
      <c r="I10">
        <v>0.31536999999999998</v>
      </c>
      <c r="J10">
        <v>0.35829666666666665</v>
      </c>
      <c r="K10">
        <v>0.34089666666666668</v>
      </c>
      <c r="L10">
        <v>0.29981333333333332</v>
      </c>
      <c r="M10">
        <v>0.32111000000000001</v>
      </c>
      <c r="N10">
        <v>0.25927000000000006</v>
      </c>
      <c r="O10">
        <v>0.32774666666666669</v>
      </c>
    </row>
    <row r="11" spans="1:16" x14ac:dyDescent="0.2">
      <c r="A11">
        <v>105</v>
      </c>
      <c r="B11" s="134">
        <v>17.807667680249995</v>
      </c>
      <c r="C11" s="135">
        <f t="shared" si="1"/>
        <v>35.912129821837496</v>
      </c>
      <c r="D11" s="136">
        <f t="shared" si="0"/>
        <v>2416.2686483767275</v>
      </c>
      <c r="E11">
        <v>0.44624333333333333</v>
      </c>
      <c r="F11">
        <v>0.45278999999999997</v>
      </c>
      <c r="G11">
        <v>0.46024333333333334</v>
      </c>
      <c r="H11">
        <v>0.4069233333333333</v>
      </c>
      <c r="I11">
        <v>0.40264000000000005</v>
      </c>
      <c r="J11">
        <v>0.45581333333333335</v>
      </c>
      <c r="K11">
        <v>0.43186999999999998</v>
      </c>
      <c r="L11">
        <v>0.39119333333333334</v>
      </c>
      <c r="M11">
        <v>0.44946000000000003</v>
      </c>
      <c r="N11">
        <v>0.34600333333333327</v>
      </c>
      <c r="O11">
        <v>0.39380666666666664</v>
      </c>
    </row>
    <row r="12" spans="1:16" x14ac:dyDescent="0.2">
      <c r="A12">
        <v>106</v>
      </c>
      <c r="B12" s="134">
        <v>22.945318806374996</v>
      </c>
      <c r="C12" s="135">
        <f t="shared" si="1"/>
        <v>46.273059592856242</v>
      </c>
      <c r="D12" s="136">
        <f t="shared" si="0"/>
        <v>3113.3810139742277</v>
      </c>
      <c r="E12">
        <v>0.49314666666666668</v>
      </c>
      <c r="F12">
        <v>0.50039</v>
      </c>
      <c r="G12">
        <v>0.49964000000000003</v>
      </c>
      <c r="H12">
        <v>0.49045666666666671</v>
      </c>
      <c r="I12">
        <v>0.46665333333333336</v>
      </c>
      <c r="J12">
        <v>0.53195666666666674</v>
      </c>
      <c r="K12">
        <v>0.51697666666666664</v>
      </c>
      <c r="L12">
        <v>0.44697333333333339</v>
      </c>
      <c r="M12">
        <v>0.48039666666666664</v>
      </c>
      <c r="N12">
        <v>0.4029666666666667</v>
      </c>
      <c r="O12">
        <v>0.46762666666666663</v>
      </c>
    </row>
    <row r="13" spans="1:16" x14ac:dyDescent="0.2">
      <c r="A13">
        <v>107</v>
      </c>
      <c r="B13" s="134">
        <v>30.920692603499997</v>
      </c>
      <c r="C13" s="135">
        <f t="shared" si="1"/>
        <v>62.356730083724997</v>
      </c>
      <c r="D13" s="136">
        <f t="shared" si="0"/>
        <v>4195.5353988772522</v>
      </c>
      <c r="E13">
        <v>0.54729666666666665</v>
      </c>
      <c r="F13">
        <v>0.53907000000000005</v>
      </c>
      <c r="G13">
        <v>0.57193000000000005</v>
      </c>
      <c r="H13">
        <v>0.49359000000000003</v>
      </c>
      <c r="I13">
        <v>0.49364666666666662</v>
      </c>
      <c r="J13">
        <v>0.57001666666666673</v>
      </c>
      <c r="K13">
        <v>0.53612333333333329</v>
      </c>
      <c r="L13">
        <v>0.5107033333333334</v>
      </c>
      <c r="M13">
        <v>0.55873333333333342</v>
      </c>
      <c r="N13">
        <v>0.45493</v>
      </c>
      <c r="O13">
        <v>0.51252999999999993</v>
      </c>
    </row>
    <row r="14" spans="1:16" x14ac:dyDescent="0.2">
      <c r="A14">
        <v>201</v>
      </c>
      <c r="B14" s="134">
        <v>11.846161585125</v>
      </c>
      <c r="C14" s="135">
        <f t="shared" si="1"/>
        <v>23.889759196668752</v>
      </c>
      <c r="D14" s="136">
        <f t="shared" si="0"/>
        <v>1607.3698900776242</v>
      </c>
      <c r="E14">
        <v>0.28758333333333336</v>
      </c>
      <c r="F14">
        <v>0.29467333333333329</v>
      </c>
      <c r="G14">
        <v>0.28666333333333333</v>
      </c>
      <c r="H14">
        <v>0.25803666666666669</v>
      </c>
      <c r="I14">
        <v>0.26042333333333328</v>
      </c>
      <c r="J14">
        <v>0.29194333333333333</v>
      </c>
      <c r="K14">
        <v>0.28138333333333332</v>
      </c>
      <c r="L14">
        <v>0.25581999999999999</v>
      </c>
      <c r="M14">
        <v>0.28162333333333334</v>
      </c>
      <c r="N14">
        <v>0.21357666666666666</v>
      </c>
      <c r="O14">
        <v>0.31294333333333335</v>
      </c>
    </row>
    <row r="15" spans="1:16" x14ac:dyDescent="0.2">
      <c r="A15">
        <v>202</v>
      </c>
      <c r="B15" s="134">
        <v>11.399906810249998</v>
      </c>
      <c r="C15" s="135">
        <f t="shared" si="1"/>
        <v>22.989812067337496</v>
      </c>
      <c r="D15" s="136">
        <f t="shared" si="0"/>
        <v>1546.8189273642552</v>
      </c>
      <c r="E15">
        <v>0.312</v>
      </c>
      <c r="F15">
        <v>0.32232</v>
      </c>
      <c r="G15">
        <v>0.31503333333333333</v>
      </c>
      <c r="H15">
        <v>0.28775666666666666</v>
      </c>
      <c r="I15">
        <v>0.28341333333333329</v>
      </c>
      <c r="J15">
        <v>0.32094333333333336</v>
      </c>
      <c r="K15">
        <v>0.32075999999999999</v>
      </c>
      <c r="L15">
        <v>0.28182333333333331</v>
      </c>
      <c r="M15">
        <v>0.35423999999999994</v>
      </c>
      <c r="N15">
        <v>0.24949333333333334</v>
      </c>
      <c r="O15">
        <v>0.32383333333333336</v>
      </c>
    </row>
    <row r="16" spans="1:16" x14ac:dyDescent="0.2">
      <c r="A16">
        <v>203</v>
      </c>
      <c r="B16" s="134">
        <v>17.246988604125001</v>
      </c>
      <c r="C16" s="135">
        <f t="shared" si="1"/>
        <v>34.781427018318745</v>
      </c>
      <c r="D16" s="136">
        <f t="shared" si="0"/>
        <v>2340.1917977881362</v>
      </c>
      <c r="E16">
        <v>0.40381666666666666</v>
      </c>
      <c r="F16">
        <v>0.42230999999999996</v>
      </c>
      <c r="G16">
        <v>0.40797666666666665</v>
      </c>
      <c r="H16">
        <v>0.35537333333333332</v>
      </c>
      <c r="I16">
        <v>0.36176000000000003</v>
      </c>
      <c r="J16">
        <v>0.40887333333333337</v>
      </c>
      <c r="K16">
        <v>0.39044999999999996</v>
      </c>
      <c r="L16">
        <v>0.33029333333333333</v>
      </c>
      <c r="M16">
        <v>0.36874333333333337</v>
      </c>
      <c r="N16">
        <v>0.29184666666666664</v>
      </c>
      <c r="O16">
        <v>0.36965666666666669</v>
      </c>
    </row>
    <row r="17" spans="1:15" x14ac:dyDescent="0.2">
      <c r="A17">
        <v>204</v>
      </c>
      <c r="B17" s="134">
        <v>15.130139030999997</v>
      </c>
      <c r="C17" s="135">
        <f t="shared" si="1"/>
        <v>30.512447045849992</v>
      </c>
      <c r="D17" s="136">
        <f t="shared" si="0"/>
        <v>2052.9628720965156</v>
      </c>
      <c r="E17">
        <v>0.33423666666666668</v>
      </c>
      <c r="F17">
        <v>0.35915000000000002</v>
      </c>
      <c r="G17">
        <v>0.34086333333333335</v>
      </c>
      <c r="H17">
        <v>0.30737333333333333</v>
      </c>
      <c r="I17">
        <v>0.3024</v>
      </c>
      <c r="J17">
        <v>0.33687666666666666</v>
      </c>
      <c r="K17">
        <v>0.34674666666666659</v>
      </c>
      <c r="L17">
        <v>0.30519666666666662</v>
      </c>
      <c r="M17">
        <v>0.33511333333333332</v>
      </c>
      <c r="N17">
        <v>0.26396666666666668</v>
      </c>
      <c r="O17">
        <v>0.33538000000000001</v>
      </c>
    </row>
    <row r="18" spans="1:15" x14ac:dyDescent="0.2">
      <c r="A18">
        <v>205</v>
      </c>
      <c r="B18" s="134">
        <v>21.698093922749997</v>
      </c>
      <c r="C18" s="135">
        <f t="shared" si="1"/>
        <v>43.75782274421249</v>
      </c>
      <c r="D18" s="136">
        <f t="shared" si="0"/>
        <v>2944.1488361342999</v>
      </c>
      <c r="E18">
        <v>0.55140666666666671</v>
      </c>
      <c r="F18">
        <v>0.58477666666666661</v>
      </c>
      <c r="G18">
        <v>0.55760666666666669</v>
      </c>
      <c r="H18">
        <v>0.48631000000000002</v>
      </c>
      <c r="I18">
        <v>0.50187333333333339</v>
      </c>
      <c r="J18">
        <v>0.58394000000000001</v>
      </c>
      <c r="K18">
        <v>0.54633999999999994</v>
      </c>
      <c r="L18">
        <v>0.50812333333333326</v>
      </c>
      <c r="M18">
        <v>0.57990333333333333</v>
      </c>
      <c r="N18">
        <v>0.44546999999999998</v>
      </c>
      <c r="O18">
        <v>0.50522999999999996</v>
      </c>
    </row>
    <row r="19" spans="1:15" x14ac:dyDescent="0.2">
      <c r="A19">
        <v>206</v>
      </c>
      <c r="B19" s="134">
        <v>31.023674474625</v>
      </c>
      <c r="C19" s="135">
        <f t="shared" si="1"/>
        <v>62.564410190493753</v>
      </c>
      <c r="D19" s="136">
        <f t="shared" si="0"/>
        <v>4209.5086979649532</v>
      </c>
      <c r="E19">
        <v>0.62867333333333331</v>
      </c>
      <c r="F19">
        <v>0.64266999999999996</v>
      </c>
      <c r="G19">
        <v>0.65260000000000007</v>
      </c>
      <c r="H19">
        <v>0.53350333333333333</v>
      </c>
      <c r="I19">
        <v>0.56006</v>
      </c>
      <c r="J19">
        <v>0.63349</v>
      </c>
      <c r="K19">
        <v>0.62393333333333334</v>
      </c>
      <c r="L19">
        <v>0.56611666666666671</v>
      </c>
      <c r="M19">
        <v>0.66736000000000006</v>
      </c>
      <c r="N19">
        <v>0.52965333333333342</v>
      </c>
      <c r="O19">
        <v>0.58953666666666671</v>
      </c>
    </row>
    <row r="20" spans="1:15" x14ac:dyDescent="0.2">
      <c r="A20">
        <v>207</v>
      </c>
      <c r="B20" s="134">
        <v>38.575678357125</v>
      </c>
      <c r="C20" s="135">
        <f t="shared" si="1"/>
        <v>77.794284686868735</v>
      </c>
      <c r="D20" s="136">
        <f t="shared" si="0"/>
        <v>5234.2172977296514</v>
      </c>
      <c r="E20">
        <v>0.66265666666666667</v>
      </c>
      <c r="F20">
        <v>0.74114999999999986</v>
      </c>
      <c r="G20">
        <v>0.72460000000000002</v>
      </c>
      <c r="H20">
        <v>0.62263666666666662</v>
      </c>
      <c r="I20">
        <v>0.66148333333333342</v>
      </c>
      <c r="J20">
        <v>0.77048000000000005</v>
      </c>
      <c r="K20">
        <v>0.75885333333333327</v>
      </c>
      <c r="L20">
        <v>0.74867333333333319</v>
      </c>
      <c r="M20">
        <v>0.79128333333333334</v>
      </c>
      <c r="N20">
        <v>0.70186333333333328</v>
      </c>
      <c r="O20">
        <v>0.74753999999999998</v>
      </c>
    </row>
    <row r="21" spans="1:15" x14ac:dyDescent="0.2">
      <c r="A21">
        <v>301</v>
      </c>
      <c r="B21" s="134">
        <v>13.047616748249999</v>
      </c>
      <c r="C21" s="135">
        <f t="shared" si="1"/>
        <v>26.312693775637495</v>
      </c>
      <c r="D21" s="136">
        <f t="shared" si="0"/>
        <v>1770.3917127674622</v>
      </c>
      <c r="E21">
        <v>0.30450666666666665</v>
      </c>
      <c r="F21">
        <v>0.30843666666666664</v>
      </c>
      <c r="G21">
        <v>0.30852333333333332</v>
      </c>
      <c r="H21">
        <v>0.27650333333333332</v>
      </c>
      <c r="I21">
        <v>0.26854666666666666</v>
      </c>
      <c r="J21">
        <v>0.30109000000000002</v>
      </c>
      <c r="K21">
        <v>0.29546</v>
      </c>
      <c r="L21">
        <v>0.26873999999999998</v>
      </c>
      <c r="M21">
        <v>0.29957666666666666</v>
      </c>
      <c r="N21">
        <v>0.22388333333333335</v>
      </c>
      <c r="O21">
        <v>0.31097333333333332</v>
      </c>
    </row>
    <row r="22" spans="1:15" x14ac:dyDescent="0.2">
      <c r="A22">
        <v>302</v>
      </c>
      <c r="B22" s="134">
        <v>13.184925909749998</v>
      </c>
      <c r="C22" s="135">
        <f t="shared" si="1"/>
        <v>26.589600584662492</v>
      </c>
      <c r="D22" s="136">
        <f t="shared" si="0"/>
        <v>1789.0227782177294</v>
      </c>
      <c r="E22">
        <v>0.31782666666666665</v>
      </c>
      <c r="F22">
        <v>0.32836333333333328</v>
      </c>
      <c r="G22">
        <v>0.31904333333333335</v>
      </c>
      <c r="H22">
        <v>0.28314</v>
      </c>
      <c r="I22">
        <v>0.27840999999999999</v>
      </c>
      <c r="J22">
        <v>0.29843666666666668</v>
      </c>
      <c r="K22">
        <v>0.29293333333333332</v>
      </c>
      <c r="L22">
        <v>0.25223000000000001</v>
      </c>
      <c r="M22">
        <v>0.28935</v>
      </c>
      <c r="N22">
        <v>0.22399999999999998</v>
      </c>
      <c r="O22">
        <v>0.29017666666666669</v>
      </c>
    </row>
    <row r="23" spans="1:15" x14ac:dyDescent="0.2">
      <c r="A23">
        <v>303</v>
      </c>
      <c r="B23" s="134">
        <v>16.171400172374998</v>
      </c>
      <c r="C23" s="135">
        <f t="shared" si="1"/>
        <v>32.612323680956244</v>
      </c>
      <c r="D23" s="136">
        <f t="shared" si="0"/>
        <v>2194.2484517610428</v>
      </c>
      <c r="E23">
        <v>0.43991333333333332</v>
      </c>
      <c r="F23">
        <v>0.45856999999999998</v>
      </c>
      <c r="G23">
        <v>0.44234666666666667</v>
      </c>
      <c r="H23">
        <v>0.38484666666666661</v>
      </c>
      <c r="I23">
        <v>0.37960666666666665</v>
      </c>
      <c r="J23">
        <v>0.42802333333333326</v>
      </c>
      <c r="K23">
        <v>0.43085000000000001</v>
      </c>
      <c r="L23">
        <v>0.39688666666666667</v>
      </c>
      <c r="M23">
        <v>0.48613333333333336</v>
      </c>
      <c r="N23">
        <v>0.37088000000000004</v>
      </c>
      <c r="O23">
        <v>0.43286666666666668</v>
      </c>
    </row>
    <row r="24" spans="1:15" x14ac:dyDescent="0.2">
      <c r="A24">
        <v>304</v>
      </c>
      <c r="B24" s="134">
        <v>21.160299706874994</v>
      </c>
      <c r="C24" s="135">
        <f t="shared" si="1"/>
        <v>42.67327107553124</v>
      </c>
      <c r="D24" s="136">
        <f t="shared" si="0"/>
        <v>2871.177163120753</v>
      </c>
      <c r="E24">
        <v>0.51071</v>
      </c>
      <c r="F24">
        <v>0.51936333333333329</v>
      </c>
      <c r="G24">
        <v>0.50834333333333326</v>
      </c>
      <c r="H24">
        <v>0.4372233333333333</v>
      </c>
      <c r="I24">
        <v>0.42903666666666668</v>
      </c>
      <c r="J24">
        <v>0.50137666666666669</v>
      </c>
      <c r="K24">
        <v>0.48791999999999996</v>
      </c>
      <c r="L24">
        <v>0.42418666666666666</v>
      </c>
      <c r="M24">
        <v>0.53006666666666657</v>
      </c>
      <c r="N24">
        <v>0.39437000000000005</v>
      </c>
      <c r="O24">
        <v>0.43561999999999995</v>
      </c>
    </row>
    <row r="25" spans="1:15" x14ac:dyDescent="0.2">
      <c r="A25">
        <v>305</v>
      </c>
      <c r="B25" s="134">
        <v>25.863138488249998</v>
      </c>
      <c r="C25" s="135">
        <f t="shared" si="1"/>
        <v>52.157329284637498</v>
      </c>
      <c r="D25" s="136">
        <f t="shared" si="0"/>
        <v>3509.2911547924077</v>
      </c>
      <c r="E25">
        <v>0.63913333333333344</v>
      </c>
      <c r="F25">
        <v>0.66610333333333338</v>
      </c>
      <c r="G25">
        <v>0.62760000000000005</v>
      </c>
      <c r="H25">
        <v>0.54065666666666667</v>
      </c>
      <c r="I25">
        <v>0.54042666666666672</v>
      </c>
      <c r="J25">
        <v>0.60621333333333327</v>
      </c>
      <c r="K25">
        <v>0.59749333333333332</v>
      </c>
      <c r="L25">
        <v>0.55742333333333338</v>
      </c>
      <c r="M25">
        <v>0.65865333333333342</v>
      </c>
      <c r="N25">
        <v>0.54576333333333338</v>
      </c>
      <c r="O25">
        <v>0.57619333333333334</v>
      </c>
    </row>
    <row r="26" spans="1:15" x14ac:dyDescent="0.2">
      <c r="A26">
        <v>306</v>
      </c>
      <c r="B26" s="134">
        <v>30.817710732374994</v>
      </c>
      <c r="C26" s="135">
        <f t="shared" si="1"/>
        <v>62.149049976956235</v>
      </c>
      <c r="D26" s="136">
        <f t="shared" si="0"/>
        <v>4181.5620997895503</v>
      </c>
      <c r="E26">
        <v>0.5982466666666667</v>
      </c>
      <c r="F26">
        <v>0.62834000000000001</v>
      </c>
      <c r="G26">
        <v>0.61635000000000006</v>
      </c>
      <c r="H26">
        <v>0.5579966666666667</v>
      </c>
      <c r="I26">
        <v>0.55220333333333338</v>
      </c>
      <c r="J26">
        <v>0.63002000000000002</v>
      </c>
      <c r="K26">
        <v>0.63373999999999997</v>
      </c>
      <c r="L26">
        <v>0.57656999999999992</v>
      </c>
      <c r="M26">
        <v>0.66978666666666664</v>
      </c>
      <c r="N26">
        <v>0.55040999999999995</v>
      </c>
      <c r="O26">
        <v>0.59743999999999997</v>
      </c>
    </row>
    <row r="27" spans="1:15" x14ac:dyDescent="0.2">
      <c r="A27">
        <v>307</v>
      </c>
      <c r="B27" s="134">
        <v>39.845788101000004</v>
      </c>
      <c r="C27" s="135">
        <f t="shared" si="1"/>
        <v>80.355672670350003</v>
      </c>
      <c r="D27" s="136">
        <f t="shared" si="0"/>
        <v>5406.5546531446244</v>
      </c>
      <c r="E27">
        <v>0.65289999999999992</v>
      </c>
      <c r="F27">
        <v>0.6996066666666666</v>
      </c>
      <c r="G27">
        <v>0.70614333333333335</v>
      </c>
      <c r="H27">
        <v>0.59568666666666659</v>
      </c>
      <c r="I27">
        <v>0.62375999999999998</v>
      </c>
      <c r="J27">
        <v>0.70982999999999985</v>
      </c>
      <c r="K27">
        <v>0.68015666666666663</v>
      </c>
      <c r="L27">
        <v>0.6078933333333334</v>
      </c>
      <c r="M27">
        <v>0.6655833333333333</v>
      </c>
      <c r="N27">
        <v>0.58562999999999998</v>
      </c>
      <c r="O27">
        <v>0.63553666666666675</v>
      </c>
    </row>
    <row r="28" spans="1:15" x14ac:dyDescent="0.2">
      <c r="A28">
        <v>401</v>
      </c>
      <c r="B28" s="134">
        <v>10.564609411124998</v>
      </c>
      <c r="C28" s="135">
        <f t="shared" si="1"/>
        <v>21.305295645768748</v>
      </c>
      <c r="D28" s="136">
        <f t="shared" si="0"/>
        <v>1433.4799458751295</v>
      </c>
      <c r="E28">
        <v>0.32581333333333334</v>
      </c>
      <c r="F28">
        <v>0.33427333333333326</v>
      </c>
      <c r="G28">
        <v>0.32890999999999998</v>
      </c>
      <c r="H28">
        <v>0.30001000000000005</v>
      </c>
      <c r="I28">
        <v>0.29320999999999997</v>
      </c>
      <c r="J28">
        <v>0.33982666666666667</v>
      </c>
      <c r="K28">
        <v>0.3366533333333333</v>
      </c>
      <c r="L28">
        <v>0.29823</v>
      </c>
      <c r="M28">
        <v>0.38565333333333335</v>
      </c>
      <c r="N28">
        <v>0.25877666666666665</v>
      </c>
      <c r="O28">
        <v>0.3334266666666667</v>
      </c>
    </row>
    <row r="29" spans="1:15" x14ac:dyDescent="0.2">
      <c r="A29">
        <v>402</v>
      </c>
      <c r="B29" s="134">
        <v>10.942209605249998</v>
      </c>
      <c r="C29" s="135">
        <f t="shared" si="1"/>
        <v>22.066789370587497</v>
      </c>
      <c r="D29" s="136">
        <f t="shared" si="0"/>
        <v>1484.7153758633642</v>
      </c>
      <c r="E29">
        <v>0.29757666666666666</v>
      </c>
      <c r="F29">
        <v>0.31302999999999997</v>
      </c>
      <c r="G29">
        <v>0.30939</v>
      </c>
      <c r="H29">
        <v>0.27925333333333335</v>
      </c>
      <c r="I29">
        <v>0.27569333333333335</v>
      </c>
      <c r="J29">
        <v>0.31143666666666664</v>
      </c>
      <c r="K29">
        <v>0.30491666666666667</v>
      </c>
      <c r="L29">
        <v>0.27301999999999998</v>
      </c>
      <c r="M29">
        <v>0.35840333333333335</v>
      </c>
      <c r="N29">
        <v>0.25147666666666668</v>
      </c>
      <c r="O29">
        <v>0.33162333333333333</v>
      </c>
    </row>
    <row r="30" spans="1:15" x14ac:dyDescent="0.2">
      <c r="A30">
        <v>403</v>
      </c>
      <c r="B30" s="134">
        <v>14.855520707999997</v>
      </c>
      <c r="C30" s="135">
        <f t="shared" si="1"/>
        <v>29.958633427799995</v>
      </c>
      <c r="D30" s="136">
        <f t="shared" si="0"/>
        <v>2015.7007411959814</v>
      </c>
      <c r="E30">
        <v>0.31788</v>
      </c>
      <c r="F30">
        <v>0.33710000000000001</v>
      </c>
      <c r="G30">
        <v>0.31944666666666666</v>
      </c>
      <c r="H30">
        <v>0.29633000000000004</v>
      </c>
      <c r="I30">
        <v>0.28900666666666669</v>
      </c>
      <c r="J30">
        <v>0.32490333333333332</v>
      </c>
      <c r="K30">
        <v>0.32818666666666668</v>
      </c>
      <c r="L30">
        <v>0.29582666666666668</v>
      </c>
      <c r="M30">
        <v>0.37343666666666664</v>
      </c>
      <c r="N30">
        <v>0.27504666666666666</v>
      </c>
      <c r="O30">
        <v>0.34218333333333328</v>
      </c>
    </row>
    <row r="31" spans="1:15" x14ac:dyDescent="0.2">
      <c r="A31">
        <v>404</v>
      </c>
      <c r="B31" s="134">
        <v>20.931451104375</v>
      </c>
      <c r="C31" s="135">
        <f t="shared" si="1"/>
        <v>42.211759727156249</v>
      </c>
      <c r="D31" s="136">
        <f t="shared" si="0"/>
        <v>2840.1253873703081</v>
      </c>
      <c r="E31">
        <v>0.48442666666666662</v>
      </c>
      <c r="F31">
        <v>0.49525333333333332</v>
      </c>
      <c r="G31">
        <v>0.49402333333333331</v>
      </c>
      <c r="H31">
        <v>0.41722666666666663</v>
      </c>
      <c r="I31">
        <v>0.43075999999999998</v>
      </c>
      <c r="J31">
        <v>0.48761333333333329</v>
      </c>
      <c r="K31">
        <v>0.4648033333333334</v>
      </c>
      <c r="L31">
        <v>0.38660333333333335</v>
      </c>
      <c r="M31">
        <v>0.48853666666666662</v>
      </c>
      <c r="N31">
        <v>0.37404999999999999</v>
      </c>
      <c r="O31">
        <v>0.44429666666666662</v>
      </c>
    </row>
    <row r="32" spans="1:15" x14ac:dyDescent="0.2">
      <c r="A32">
        <v>405</v>
      </c>
      <c r="B32" s="134">
        <v>20.931451104375</v>
      </c>
      <c r="C32" s="135">
        <f t="shared" si="1"/>
        <v>42.211759727156249</v>
      </c>
      <c r="D32" s="136">
        <f t="shared" si="0"/>
        <v>2840.1253873703081</v>
      </c>
      <c r="E32">
        <v>0.61470999999999998</v>
      </c>
      <c r="F32">
        <v>0.63514999999999999</v>
      </c>
      <c r="G32">
        <v>0.63392666666666664</v>
      </c>
      <c r="H32">
        <v>0.53524000000000005</v>
      </c>
      <c r="I32">
        <v>0.56595999999999991</v>
      </c>
      <c r="J32">
        <v>0.64891999999999994</v>
      </c>
      <c r="K32">
        <v>0.60871999999999993</v>
      </c>
      <c r="L32">
        <v>0.53960666666666668</v>
      </c>
      <c r="M32">
        <v>0.63452666666666668</v>
      </c>
      <c r="N32">
        <v>0.51962666666666668</v>
      </c>
      <c r="O32">
        <v>0.55232333333333339</v>
      </c>
    </row>
    <row r="33" spans="1:15" x14ac:dyDescent="0.2">
      <c r="A33">
        <v>406</v>
      </c>
      <c r="B33" s="134">
        <v>28.815285460499993</v>
      </c>
      <c r="C33" s="135">
        <f t="shared" si="1"/>
        <v>58.110825678674978</v>
      </c>
      <c r="D33" s="136">
        <f t="shared" si="0"/>
        <v>3909.8590619731526</v>
      </c>
      <c r="E33">
        <v>0.67535333333333336</v>
      </c>
      <c r="F33">
        <v>0.72626666666666662</v>
      </c>
      <c r="G33">
        <v>0.71806000000000003</v>
      </c>
      <c r="H33">
        <v>0.61336333333333337</v>
      </c>
      <c r="I33">
        <v>0.63839666666666661</v>
      </c>
      <c r="J33">
        <v>0.72369666666666665</v>
      </c>
      <c r="K33">
        <v>0.68822666666666665</v>
      </c>
      <c r="L33">
        <v>0.59419333333333324</v>
      </c>
      <c r="M33">
        <v>0.68503999999999998</v>
      </c>
      <c r="N33">
        <v>0.58838333333333326</v>
      </c>
      <c r="O33">
        <v>0.62164333333333344</v>
      </c>
    </row>
    <row r="34" spans="1:15" x14ac:dyDescent="0.2">
      <c r="A34">
        <v>407</v>
      </c>
      <c r="B34" s="134">
        <v>35.520549513750005</v>
      </c>
      <c r="C34" s="135">
        <f t="shared" si="1"/>
        <v>71.633108186062515</v>
      </c>
      <c r="D34" s="136">
        <f t="shared" si="0"/>
        <v>4819.6760914612069</v>
      </c>
      <c r="E34">
        <v>0.66573000000000004</v>
      </c>
      <c r="F34">
        <v>0.71952000000000005</v>
      </c>
      <c r="G34">
        <v>0.68529333333333342</v>
      </c>
      <c r="H34">
        <v>0.5963533333333334</v>
      </c>
      <c r="I34">
        <v>0.60609666666666662</v>
      </c>
      <c r="J34">
        <v>0.69732666666666665</v>
      </c>
      <c r="K34">
        <v>0.69562666666666662</v>
      </c>
      <c r="L34">
        <v>0.59177333333333337</v>
      </c>
      <c r="M34">
        <v>0.67808666666666673</v>
      </c>
      <c r="N34">
        <v>0.57355</v>
      </c>
      <c r="O34">
        <v>0.60081666666666667</v>
      </c>
    </row>
    <row r="38" spans="1:15" x14ac:dyDescent="0.2">
      <c r="G38">
        <v>22.389847314449998</v>
      </c>
      <c r="H38">
        <v>0.32677666666666666</v>
      </c>
    </row>
    <row r="39" spans="1:15" x14ac:dyDescent="0.2">
      <c r="G39">
        <v>20.913010999649995</v>
      </c>
      <c r="H39">
        <v>0.23460999999999999</v>
      </c>
    </row>
    <row r="40" spans="1:15" x14ac:dyDescent="0.2">
      <c r="G40">
        <v>21.2360689435125</v>
      </c>
      <c r="H40">
        <v>0.42964666666666668</v>
      </c>
    </row>
    <row r="41" spans="1:15" x14ac:dyDescent="0.2">
      <c r="G41">
        <v>35.381391771206246</v>
      </c>
      <c r="H41">
        <v>0.32111000000000001</v>
      </c>
    </row>
    <row r="42" spans="1:15" x14ac:dyDescent="0.2">
      <c r="G42">
        <v>35.912129821837496</v>
      </c>
      <c r="H42">
        <v>0.44946000000000003</v>
      </c>
    </row>
    <row r="43" spans="1:15" x14ac:dyDescent="0.2">
      <c r="G43">
        <v>46.273059592856242</v>
      </c>
      <c r="H43">
        <v>0.48039666666666664</v>
      </c>
    </row>
    <row r="44" spans="1:15" x14ac:dyDescent="0.2">
      <c r="G44">
        <v>62.356730083724997</v>
      </c>
      <c r="H44">
        <v>0.55873333333333342</v>
      </c>
    </row>
    <row r="45" spans="1:15" x14ac:dyDescent="0.2">
      <c r="G45">
        <v>23.889759196668752</v>
      </c>
      <c r="H45">
        <v>0.28162333333333334</v>
      </c>
    </row>
    <row r="46" spans="1:15" x14ac:dyDescent="0.2">
      <c r="G46">
        <v>22.989812067337496</v>
      </c>
      <c r="H46">
        <v>0.35423999999999994</v>
      </c>
    </row>
    <row r="47" spans="1:15" x14ac:dyDescent="0.2">
      <c r="G47">
        <v>34.781427018318745</v>
      </c>
      <c r="H47">
        <v>0.36874333333333337</v>
      </c>
    </row>
    <row r="48" spans="1:15" x14ac:dyDescent="0.2">
      <c r="G48">
        <v>30.512447045849992</v>
      </c>
      <c r="H48">
        <v>0.33511333333333332</v>
      </c>
    </row>
    <row r="49" spans="7:8" x14ac:dyDescent="0.2">
      <c r="G49">
        <v>43.75782274421249</v>
      </c>
      <c r="H49">
        <v>0.57990333333333333</v>
      </c>
    </row>
    <row r="50" spans="7:8" x14ac:dyDescent="0.2">
      <c r="G50">
        <v>62.564410190493753</v>
      </c>
      <c r="H50">
        <v>0.66736000000000006</v>
      </c>
    </row>
    <row r="51" spans="7:8" x14ac:dyDescent="0.2">
      <c r="G51">
        <v>77.794284686868735</v>
      </c>
      <c r="H51">
        <v>0.79128333333333334</v>
      </c>
    </row>
    <row r="52" spans="7:8" x14ac:dyDescent="0.2">
      <c r="G52">
        <v>26.312693775637495</v>
      </c>
      <c r="H52">
        <v>0.29957666666666666</v>
      </c>
    </row>
    <row r="53" spans="7:8" x14ac:dyDescent="0.2">
      <c r="G53">
        <v>26.589600584662492</v>
      </c>
      <c r="H53">
        <v>0.28935</v>
      </c>
    </row>
    <row r="54" spans="7:8" x14ac:dyDescent="0.2">
      <c r="G54">
        <v>32.612323680956244</v>
      </c>
      <c r="H54">
        <v>0.48613333333333336</v>
      </c>
    </row>
    <row r="55" spans="7:8" x14ac:dyDescent="0.2">
      <c r="G55">
        <v>42.67327107553124</v>
      </c>
      <c r="H55">
        <v>0.53006666666666657</v>
      </c>
    </row>
    <row r="56" spans="7:8" x14ac:dyDescent="0.2">
      <c r="G56">
        <v>52.157329284637498</v>
      </c>
      <c r="H56">
        <v>0.65865333333333342</v>
      </c>
    </row>
    <row r="57" spans="7:8" x14ac:dyDescent="0.2">
      <c r="G57">
        <v>62.149049976956235</v>
      </c>
      <c r="H57">
        <v>0.66978666666666664</v>
      </c>
    </row>
    <row r="58" spans="7:8" x14ac:dyDescent="0.2">
      <c r="G58">
        <v>80.355672670350003</v>
      </c>
      <c r="H58">
        <v>0.6655833333333333</v>
      </c>
    </row>
    <row r="59" spans="7:8" x14ac:dyDescent="0.2">
      <c r="G59">
        <v>21.305295645768748</v>
      </c>
      <c r="H59">
        <v>0.38565333333333335</v>
      </c>
    </row>
    <row r="60" spans="7:8" x14ac:dyDescent="0.2">
      <c r="G60">
        <v>22.066789370587497</v>
      </c>
      <c r="H60">
        <v>0.35840333333333335</v>
      </c>
    </row>
    <row r="61" spans="7:8" x14ac:dyDescent="0.2">
      <c r="G61">
        <v>29.958633427799995</v>
      </c>
      <c r="H61">
        <v>0.37343666666666664</v>
      </c>
    </row>
    <row r="62" spans="7:8" x14ac:dyDescent="0.2">
      <c r="G62">
        <v>42.211759727156249</v>
      </c>
      <c r="H62">
        <v>0.48853666666666662</v>
      </c>
    </row>
    <row r="63" spans="7:8" x14ac:dyDescent="0.2">
      <c r="G63">
        <v>42.211759727156249</v>
      </c>
      <c r="H63">
        <v>0.63452666666666668</v>
      </c>
    </row>
    <row r="64" spans="7:8" x14ac:dyDescent="0.2">
      <c r="G64">
        <v>58.110825678674978</v>
      </c>
      <c r="H64">
        <v>0.68503999999999998</v>
      </c>
    </row>
    <row r="65" spans="7:8" x14ac:dyDescent="0.2">
      <c r="G65">
        <v>71.633108186062515</v>
      </c>
      <c r="H65">
        <v>0.67808666666666673</v>
      </c>
    </row>
  </sheetData>
  <mergeCells count="8">
    <mergeCell ref="E3:G3"/>
    <mergeCell ref="H3:J3"/>
    <mergeCell ref="K3:M3"/>
    <mergeCell ref="N3:P3"/>
    <mergeCell ref="E6:G6"/>
    <mergeCell ref="H6:J6"/>
    <mergeCell ref="K6:M6"/>
    <mergeCell ref="N6:P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workbookViewId="0">
      <selection activeCell="B48" sqref="B48"/>
    </sheetView>
  </sheetViews>
  <sheetFormatPr defaultRowHeight="12.75" x14ac:dyDescent="0.2"/>
  <sheetData>
    <row r="2" spans="1:24" x14ac:dyDescent="0.2">
      <c r="M2" s="145"/>
      <c r="N2" s="145"/>
      <c r="O2" s="145"/>
      <c r="P2" s="145" t="s">
        <v>192</v>
      </c>
      <c r="Q2" s="145"/>
      <c r="R2" s="145"/>
      <c r="S2" s="145"/>
    </row>
    <row r="3" spans="1:24" x14ac:dyDescent="0.2">
      <c r="A3" s="14"/>
      <c r="B3" s="14"/>
      <c r="C3" s="14"/>
      <c r="D3" s="14"/>
      <c r="E3" s="14"/>
      <c r="F3" s="26">
        <v>2</v>
      </c>
      <c r="G3" s="26">
        <v>3</v>
      </c>
      <c r="H3" s="26">
        <v>4</v>
      </c>
      <c r="I3" s="27">
        <v>5</v>
      </c>
      <c r="J3" s="26">
        <v>6</v>
      </c>
      <c r="K3" s="26">
        <v>7</v>
      </c>
      <c r="M3" s="26">
        <v>2</v>
      </c>
      <c r="N3" s="26">
        <v>3</v>
      </c>
      <c r="O3" s="26">
        <v>4</v>
      </c>
      <c r="P3" s="26">
        <v>5</v>
      </c>
      <c r="Q3" s="26">
        <v>6</v>
      </c>
      <c r="R3" s="26">
        <v>7</v>
      </c>
      <c r="S3" s="143" t="s">
        <v>191</v>
      </c>
      <c r="T3" s="142" t="s">
        <v>193</v>
      </c>
      <c r="U3" s="144" t="s">
        <v>194</v>
      </c>
      <c r="V3" t="s">
        <v>193</v>
      </c>
      <c r="W3" t="s">
        <v>194</v>
      </c>
      <c r="X3" t="s">
        <v>191</v>
      </c>
    </row>
    <row r="4" spans="1:24" x14ac:dyDescent="0.2">
      <c r="A4" s="14"/>
      <c r="B4" s="14"/>
      <c r="C4" s="14"/>
      <c r="D4" s="14"/>
      <c r="E4" s="14"/>
      <c r="F4" s="28">
        <v>0</v>
      </c>
      <c r="G4" s="28">
        <v>20</v>
      </c>
      <c r="H4" s="28">
        <v>40</v>
      </c>
      <c r="I4" s="28">
        <v>60</v>
      </c>
      <c r="J4" s="28">
        <v>80</v>
      </c>
      <c r="K4" s="28">
        <v>100</v>
      </c>
      <c r="M4" s="28">
        <v>0</v>
      </c>
      <c r="N4" s="28">
        <v>22</v>
      </c>
      <c r="O4" s="28">
        <v>45</v>
      </c>
      <c r="P4" s="28">
        <v>67</v>
      </c>
      <c r="Q4" s="28">
        <v>90</v>
      </c>
      <c r="R4" s="28">
        <v>112</v>
      </c>
      <c r="S4" s="143"/>
      <c r="T4" s="142"/>
      <c r="U4" s="144"/>
    </row>
    <row r="5" spans="1:24" x14ac:dyDescent="0.2">
      <c r="A5" s="24" t="s">
        <v>124</v>
      </c>
      <c r="B5" s="24" t="s">
        <v>0</v>
      </c>
      <c r="C5" s="24">
        <v>1</v>
      </c>
      <c r="D5" s="24"/>
      <c r="E5" s="28" t="s">
        <v>152</v>
      </c>
      <c r="F5" s="14" t="s">
        <v>195</v>
      </c>
      <c r="G5" s="14">
        <v>3</v>
      </c>
      <c r="H5" s="14">
        <v>4</v>
      </c>
      <c r="I5" s="14">
        <v>5</v>
      </c>
      <c r="J5" s="14">
        <v>6</v>
      </c>
      <c r="K5" s="14" t="s">
        <v>196</v>
      </c>
      <c r="S5" s="143"/>
    </row>
    <row r="6" spans="1:24" x14ac:dyDescent="0.2">
      <c r="A6" s="25" t="s">
        <v>129</v>
      </c>
      <c r="B6" s="14">
        <v>1971</v>
      </c>
      <c r="C6" s="14">
        <v>33.700000000000003</v>
      </c>
      <c r="D6" s="14">
        <v>1971</v>
      </c>
      <c r="E6" s="121">
        <f t="shared" ref="E6:E45" si="0">AVERAGE(F6,G6,H6,I6,J6,K6)</f>
        <v>36.00416666666667</v>
      </c>
      <c r="F6" s="32">
        <v>36.725000000000001</v>
      </c>
      <c r="G6" s="14">
        <v>35.700000000000003</v>
      </c>
      <c r="H6" s="14">
        <v>35.524999999999999</v>
      </c>
      <c r="I6" s="14">
        <v>35.225000000000001</v>
      </c>
      <c r="J6" s="14">
        <v>35.424999999999997</v>
      </c>
      <c r="K6" s="14">
        <v>37.424999999999997</v>
      </c>
      <c r="M6">
        <f t="shared" ref="M6:R6" si="1">F6*60*1.12</f>
        <v>2467.92</v>
      </c>
      <c r="N6">
        <f t="shared" si="1"/>
        <v>2399.0400000000004</v>
      </c>
      <c r="O6">
        <f t="shared" si="1"/>
        <v>2387.2800000000002</v>
      </c>
      <c r="P6">
        <f t="shared" si="1"/>
        <v>2367.1200000000003</v>
      </c>
      <c r="Q6">
        <f t="shared" si="1"/>
        <v>2380.5600000000004</v>
      </c>
      <c r="R6">
        <f t="shared" si="1"/>
        <v>2514.96</v>
      </c>
      <c r="S6" s="143">
        <f t="shared" ref="S6:S45" si="2">MAX(M6:R6)</f>
        <v>2514.96</v>
      </c>
      <c r="T6">
        <f t="shared" ref="T6:T45" si="3">R6/M6</f>
        <v>1.0190605854322667</v>
      </c>
      <c r="U6">
        <f>R6/P6</f>
        <v>1.0624556422995031</v>
      </c>
      <c r="V6">
        <v>1.0190605854322667</v>
      </c>
      <c r="W6">
        <v>1.0624556422995031</v>
      </c>
      <c r="X6">
        <v>2514.96</v>
      </c>
    </row>
    <row r="7" spans="1:24" x14ac:dyDescent="0.2">
      <c r="A7" s="25" t="s">
        <v>129</v>
      </c>
      <c r="B7" s="14">
        <v>1972</v>
      </c>
      <c r="C7" s="14">
        <v>27.98</v>
      </c>
      <c r="D7" s="14">
        <v>1972</v>
      </c>
      <c r="E7" s="121">
        <f t="shared" si="0"/>
        <v>25.131666666666664</v>
      </c>
      <c r="F7" s="32">
        <v>27.95</v>
      </c>
      <c r="G7" s="14">
        <v>27.557500000000001</v>
      </c>
      <c r="H7" s="14">
        <v>25.377500000000001</v>
      </c>
      <c r="I7" s="14">
        <v>25.017499999999998</v>
      </c>
      <c r="J7" s="14">
        <v>23.047499999999999</v>
      </c>
      <c r="K7" s="14">
        <v>21.84</v>
      </c>
      <c r="M7">
        <f t="shared" ref="M7:M45" si="4">F7*60*1.12</f>
        <v>1878.2400000000002</v>
      </c>
      <c r="N7">
        <f t="shared" ref="N7:N45" si="5">G7*60*1.12</f>
        <v>1851.8640000000003</v>
      </c>
      <c r="O7">
        <f t="shared" ref="O7:O45" si="6">H7*60*1.12</f>
        <v>1705.3680000000002</v>
      </c>
      <c r="P7">
        <f t="shared" ref="P7:P45" si="7">I7*60*1.12</f>
        <v>1681.1760000000002</v>
      </c>
      <c r="Q7">
        <f t="shared" ref="Q7:Q45" si="8">J7*60*1.12</f>
        <v>1548.7920000000001</v>
      </c>
      <c r="R7">
        <f t="shared" ref="R7:R45" si="9">K7*60*1.12</f>
        <v>1467.6480000000001</v>
      </c>
      <c r="S7" s="143">
        <f t="shared" si="2"/>
        <v>1878.2400000000002</v>
      </c>
      <c r="T7">
        <f t="shared" si="3"/>
        <v>0.78139534883720929</v>
      </c>
      <c r="U7">
        <f t="shared" ref="U7:U45" si="10">R7/P7</f>
        <v>0.87298890776456484</v>
      </c>
      <c r="V7">
        <v>0.78139534883720929</v>
      </c>
      <c r="W7">
        <v>0.87298890776456484</v>
      </c>
      <c r="X7">
        <v>1878.2400000000002</v>
      </c>
    </row>
    <row r="8" spans="1:24" x14ac:dyDescent="0.2">
      <c r="A8" s="25" t="s">
        <v>129</v>
      </c>
      <c r="B8" s="14">
        <v>1974</v>
      </c>
      <c r="C8" s="14">
        <v>17.061</v>
      </c>
      <c r="D8" s="14">
        <v>1974</v>
      </c>
      <c r="E8" s="121">
        <f t="shared" si="0"/>
        <v>27.325833333333332</v>
      </c>
      <c r="F8" s="14">
        <v>16.546749999999999</v>
      </c>
      <c r="G8" s="14">
        <v>27.043500000000002</v>
      </c>
      <c r="H8" s="32">
        <v>32.609499999999997</v>
      </c>
      <c r="I8" s="14">
        <v>30.310500000000001</v>
      </c>
      <c r="J8" s="14">
        <v>29.645</v>
      </c>
      <c r="K8" s="14">
        <v>27.79975</v>
      </c>
      <c r="M8">
        <f t="shared" si="4"/>
        <v>1111.9416000000001</v>
      </c>
      <c r="N8">
        <f t="shared" si="5"/>
        <v>1817.3232000000003</v>
      </c>
      <c r="O8">
        <f t="shared" si="6"/>
        <v>2191.3584000000001</v>
      </c>
      <c r="P8">
        <f t="shared" si="7"/>
        <v>2036.8656000000003</v>
      </c>
      <c r="Q8">
        <f t="shared" si="8"/>
        <v>1992.1440000000002</v>
      </c>
      <c r="R8">
        <f t="shared" si="9"/>
        <v>1868.1432</v>
      </c>
      <c r="S8" s="143">
        <f t="shared" si="2"/>
        <v>2191.3584000000001</v>
      </c>
      <c r="T8">
        <f t="shared" si="3"/>
        <v>1.6800731261425959</v>
      </c>
      <c r="U8">
        <f t="shared" si="10"/>
        <v>0.91716566866267446</v>
      </c>
      <c r="V8">
        <v>1.6800731261425959</v>
      </c>
      <c r="W8">
        <v>0.91716566866267446</v>
      </c>
      <c r="X8">
        <v>2191.3584000000001</v>
      </c>
    </row>
    <row r="9" spans="1:24" x14ac:dyDescent="0.2">
      <c r="A9" s="25" t="s">
        <v>130</v>
      </c>
      <c r="B9" s="14">
        <v>1975</v>
      </c>
      <c r="C9" s="14">
        <v>28.797999999999998</v>
      </c>
      <c r="D9" s="14">
        <v>1975</v>
      </c>
      <c r="E9" s="121">
        <f t="shared" si="0"/>
        <v>41.68954166666667</v>
      </c>
      <c r="F9" s="14">
        <v>26.861999999999998</v>
      </c>
      <c r="G9" s="14">
        <v>34.878250000000001</v>
      </c>
      <c r="H9" s="14">
        <v>39.718249999999998</v>
      </c>
      <c r="I9" s="14">
        <v>46.857250000000001</v>
      </c>
      <c r="J9" s="32">
        <v>51.27375</v>
      </c>
      <c r="K9" s="14">
        <v>50.547750000000001</v>
      </c>
      <c r="M9">
        <f t="shared" si="4"/>
        <v>1805.1263999999999</v>
      </c>
      <c r="N9">
        <f t="shared" si="5"/>
        <v>2343.8184000000006</v>
      </c>
      <c r="O9">
        <f t="shared" si="6"/>
        <v>2669.0664000000002</v>
      </c>
      <c r="P9">
        <f t="shared" si="7"/>
        <v>3148.8072000000002</v>
      </c>
      <c r="Q9">
        <f t="shared" si="8"/>
        <v>3445.5960000000005</v>
      </c>
      <c r="R9">
        <f t="shared" si="9"/>
        <v>3396.8088000000007</v>
      </c>
      <c r="S9" s="143">
        <f t="shared" si="2"/>
        <v>3445.5960000000005</v>
      </c>
      <c r="T9">
        <f t="shared" si="3"/>
        <v>1.8817567567567572</v>
      </c>
      <c r="U9">
        <f t="shared" si="10"/>
        <v>1.0787604906391222</v>
      </c>
      <c r="V9">
        <v>1.8817567567567572</v>
      </c>
      <c r="W9">
        <v>1.0787604906391222</v>
      </c>
      <c r="X9">
        <v>3445.5960000000005</v>
      </c>
    </row>
    <row r="10" spans="1:24" x14ac:dyDescent="0.2">
      <c r="A10" s="25" t="s">
        <v>130</v>
      </c>
      <c r="B10" s="14">
        <v>1976</v>
      </c>
      <c r="C10" s="14">
        <v>25.440249999999999</v>
      </c>
      <c r="D10" s="14">
        <v>1976</v>
      </c>
      <c r="E10" s="121">
        <f t="shared" si="0"/>
        <v>35.710125000000005</v>
      </c>
      <c r="F10" s="14">
        <v>23.262250000000002</v>
      </c>
      <c r="G10" s="14">
        <v>27.497250000000001</v>
      </c>
      <c r="H10" s="14">
        <v>32.064999999999998</v>
      </c>
      <c r="I10" s="14">
        <v>40.111499999999999</v>
      </c>
      <c r="J10" s="14">
        <v>44.588500000000003</v>
      </c>
      <c r="K10" s="32">
        <v>46.736249999999998</v>
      </c>
      <c r="M10">
        <f t="shared" si="4"/>
        <v>1563.2232000000004</v>
      </c>
      <c r="N10">
        <f t="shared" si="5"/>
        <v>1847.8152000000002</v>
      </c>
      <c r="O10">
        <f t="shared" si="6"/>
        <v>2154.768</v>
      </c>
      <c r="P10">
        <f t="shared" si="7"/>
        <v>2695.4928000000004</v>
      </c>
      <c r="Q10">
        <f t="shared" si="8"/>
        <v>2996.3472000000006</v>
      </c>
      <c r="R10">
        <f t="shared" si="9"/>
        <v>3140.6759999999999</v>
      </c>
      <c r="S10" s="143">
        <f t="shared" si="2"/>
        <v>3140.6759999999999</v>
      </c>
      <c r="T10">
        <f t="shared" si="3"/>
        <v>2.0091027308192451</v>
      </c>
      <c r="U10">
        <f t="shared" si="10"/>
        <v>1.1651583710407238</v>
      </c>
      <c r="V10">
        <v>2.0091027308192451</v>
      </c>
      <c r="W10">
        <v>1.1651583710407238</v>
      </c>
      <c r="X10">
        <v>3140.6759999999999</v>
      </c>
    </row>
    <row r="11" spans="1:24" x14ac:dyDescent="0.2">
      <c r="A11" s="25" t="s">
        <v>131</v>
      </c>
      <c r="B11" s="14">
        <v>1977</v>
      </c>
      <c r="C11" s="14">
        <v>15.609</v>
      </c>
      <c r="D11" s="14">
        <v>1977</v>
      </c>
      <c r="E11" s="121">
        <f t="shared" si="0"/>
        <v>26.504041666666666</v>
      </c>
      <c r="F11" s="14">
        <v>16.97025</v>
      </c>
      <c r="G11" s="14">
        <v>26.861999999999998</v>
      </c>
      <c r="H11" s="119">
        <v>28.1325</v>
      </c>
      <c r="I11" s="14">
        <v>28.737500000000001</v>
      </c>
      <c r="J11" s="118">
        <v>29.493749999999999</v>
      </c>
      <c r="K11" s="14">
        <v>28.828250000000001</v>
      </c>
      <c r="M11">
        <f t="shared" si="4"/>
        <v>1140.4008000000001</v>
      </c>
      <c r="N11">
        <f t="shared" si="5"/>
        <v>1805.1263999999999</v>
      </c>
      <c r="O11">
        <f t="shared" si="6"/>
        <v>1890.5040000000001</v>
      </c>
      <c r="P11">
        <f t="shared" si="7"/>
        <v>1931.16</v>
      </c>
      <c r="Q11">
        <f t="shared" si="8"/>
        <v>1981.9800000000002</v>
      </c>
      <c r="R11">
        <f t="shared" si="9"/>
        <v>1937.2584000000002</v>
      </c>
      <c r="S11" s="143">
        <f t="shared" si="2"/>
        <v>1981.9800000000002</v>
      </c>
      <c r="T11">
        <f t="shared" si="3"/>
        <v>1.6987522281639929</v>
      </c>
      <c r="U11">
        <f t="shared" si="10"/>
        <v>1.0031578947368422</v>
      </c>
      <c r="V11">
        <v>1.6987522281639929</v>
      </c>
      <c r="W11">
        <v>1.0031578947368422</v>
      </c>
      <c r="X11">
        <v>1981.9800000000002</v>
      </c>
    </row>
    <row r="12" spans="1:24" x14ac:dyDescent="0.2">
      <c r="A12" s="25" t="s">
        <v>131</v>
      </c>
      <c r="B12" s="14">
        <v>1978</v>
      </c>
      <c r="C12" s="14">
        <v>20.721250000000001</v>
      </c>
      <c r="D12" s="14">
        <v>1978</v>
      </c>
      <c r="E12" s="121">
        <f t="shared" si="0"/>
        <v>33.874958333333332</v>
      </c>
      <c r="F12" s="14">
        <v>20.721250000000001</v>
      </c>
      <c r="G12" s="14">
        <v>26.28725</v>
      </c>
      <c r="H12" s="14">
        <v>33.637999999999998</v>
      </c>
      <c r="I12" s="14">
        <v>39.688000000000002</v>
      </c>
      <c r="J12" s="32">
        <v>44.346499999999999</v>
      </c>
      <c r="K12" s="14">
        <v>38.568750000000001</v>
      </c>
      <c r="M12">
        <f t="shared" si="4"/>
        <v>1392.4680000000003</v>
      </c>
      <c r="N12">
        <f t="shared" si="5"/>
        <v>1766.5032000000003</v>
      </c>
      <c r="O12">
        <f t="shared" si="6"/>
        <v>2260.4736000000003</v>
      </c>
      <c r="P12">
        <f t="shared" si="7"/>
        <v>2667.0336000000007</v>
      </c>
      <c r="Q12">
        <f t="shared" si="8"/>
        <v>2980.0848000000001</v>
      </c>
      <c r="R12">
        <f t="shared" si="9"/>
        <v>2591.8200000000002</v>
      </c>
      <c r="S12" s="143">
        <f t="shared" si="2"/>
        <v>2980.0848000000001</v>
      </c>
      <c r="T12">
        <f t="shared" si="3"/>
        <v>1.8613138686131383</v>
      </c>
      <c r="U12">
        <f t="shared" si="10"/>
        <v>0.97179878048780466</v>
      </c>
      <c r="V12">
        <v>1.8613138686131383</v>
      </c>
      <c r="W12">
        <v>0.97179878048780466</v>
      </c>
      <c r="X12">
        <v>2980.0848000000001</v>
      </c>
    </row>
    <row r="13" spans="1:24" x14ac:dyDescent="0.2">
      <c r="A13" s="25" t="s">
        <v>125</v>
      </c>
      <c r="B13" s="14">
        <v>1979</v>
      </c>
      <c r="C13" s="14">
        <v>42.177500000000002</v>
      </c>
      <c r="D13" s="14">
        <v>1979</v>
      </c>
      <c r="E13" s="121">
        <f t="shared" si="0"/>
        <v>39.713333333333331</v>
      </c>
      <c r="F13" s="14">
        <v>37.674999999999997</v>
      </c>
      <c r="G13" s="32">
        <v>44.68</v>
      </c>
      <c r="H13" s="14">
        <v>35.807499999999997</v>
      </c>
      <c r="I13" s="14">
        <v>38.357500000000002</v>
      </c>
      <c r="J13" s="14">
        <v>42.177500000000002</v>
      </c>
      <c r="K13" s="14">
        <v>39.582500000000003</v>
      </c>
      <c r="M13">
        <f t="shared" si="4"/>
        <v>2531.7600000000002</v>
      </c>
      <c r="N13">
        <f t="shared" si="5"/>
        <v>3002.4960000000005</v>
      </c>
      <c r="O13">
        <f t="shared" si="6"/>
        <v>2406.2640000000001</v>
      </c>
      <c r="P13">
        <f t="shared" si="7"/>
        <v>2577.6240000000007</v>
      </c>
      <c r="Q13">
        <f t="shared" si="8"/>
        <v>2834.3280000000004</v>
      </c>
      <c r="R13">
        <f t="shared" si="9"/>
        <v>2659.9440000000004</v>
      </c>
      <c r="S13" s="143">
        <f t="shared" si="2"/>
        <v>3002.4960000000005</v>
      </c>
      <c r="T13">
        <f t="shared" si="3"/>
        <v>1.050630391506304</v>
      </c>
      <c r="U13">
        <f t="shared" si="10"/>
        <v>1.0319363879293488</v>
      </c>
      <c r="V13">
        <v>1.050630391506304</v>
      </c>
      <c r="W13">
        <v>1.0319363879293488</v>
      </c>
      <c r="X13">
        <v>3002.4960000000005</v>
      </c>
    </row>
    <row r="14" spans="1:24" x14ac:dyDescent="0.2">
      <c r="A14" s="25" t="s">
        <v>125</v>
      </c>
      <c r="B14" s="14">
        <v>1980</v>
      </c>
      <c r="C14" s="14">
        <v>18.997499999999999</v>
      </c>
      <c r="D14" s="14">
        <v>1980</v>
      </c>
      <c r="E14" s="121">
        <f t="shared" si="0"/>
        <v>42.496250000000003</v>
      </c>
      <c r="F14" s="14">
        <v>20.842500000000001</v>
      </c>
      <c r="G14" s="14">
        <v>28.405000000000001</v>
      </c>
      <c r="H14" s="14">
        <v>37.417499999999997</v>
      </c>
      <c r="I14" s="14">
        <v>52.302500000000002</v>
      </c>
      <c r="J14" s="32">
        <v>60.712499999999999</v>
      </c>
      <c r="K14" s="14">
        <v>55.297499999999999</v>
      </c>
      <c r="M14">
        <f t="shared" si="4"/>
        <v>1400.6160000000004</v>
      </c>
      <c r="N14">
        <f t="shared" si="5"/>
        <v>1908.8160000000005</v>
      </c>
      <c r="O14">
        <f t="shared" si="6"/>
        <v>2514.4560000000001</v>
      </c>
      <c r="P14">
        <f t="shared" si="7"/>
        <v>3514.7280000000005</v>
      </c>
      <c r="Q14">
        <f t="shared" si="8"/>
        <v>4079.8800000000006</v>
      </c>
      <c r="R14">
        <f t="shared" si="9"/>
        <v>3715.9920000000002</v>
      </c>
      <c r="S14" s="143">
        <f t="shared" si="2"/>
        <v>4079.8800000000006</v>
      </c>
      <c r="T14">
        <f t="shared" si="3"/>
        <v>2.6531126304426045</v>
      </c>
      <c r="U14">
        <f t="shared" si="10"/>
        <v>1.057263037139716</v>
      </c>
      <c r="V14">
        <v>2.6531126304426045</v>
      </c>
      <c r="W14">
        <v>1.057263037139716</v>
      </c>
      <c r="X14">
        <v>4079.8800000000006</v>
      </c>
    </row>
    <row r="15" spans="1:24" x14ac:dyDescent="0.2">
      <c r="A15" s="25" t="s">
        <v>125</v>
      </c>
      <c r="B15" s="14">
        <v>1981</v>
      </c>
      <c r="C15" s="14">
        <v>21.66</v>
      </c>
      <c r="D15" s="14">
        <v>1981</v>
      </c>
      <c r="E15" s="121">
        <f t="shared" si="0"/>
        <v>32.458750000000002</v>
      </c>
      <c r="F15" s="14">
        <v>19.5425</v>
      </c>
      <c r="G15" s="14">
        <v>31.704999999999998</v>
      </c>
      <c r="H15" s="14">
        <v>32.277500000000003</v>
      </c>
      <c r="I15" s="14">
        <v>34.905000000000001</v>
      </c>
      <c r="J15" s="32">
        <v>37.54</v>
      </c>
      <c r="K15" s="14">
        <v>38.782499999999999</v>
      </c>
      <c r="M15">
        <f t="shared" si="4"/>
        <v>1313.2560000000001</v>
      </c>
      <c r="N15">
        <f t="shared" si="5"/>
        <v>2130.576</v>
      </c>
      <c r="O15">
        <f t="shared" si="6"/>
        <v>2169.0480000000002</v>
      </c>
      <c r="P15">
        <f t="shared" si="7"/>
        <v>2345.6160000000004</v>
      </c>
      <c r="Q15">
        <f t="shared" si="8"/>
        <v>2522.6880000000006</v>
      </c>
      <c r="R15">
        <f t="shared" si="9"/>
        <v>2606.1840000000002</v>
      </c>
      <c r="S15" s="143">
        <f t="shared" si="2"/>
        <v>2606.1840000000002</v>
      </c>
      <c r="T15">
        <f t="shared" si="3"/>
        <v>1.9845209159524115</v>
      </c>
      <c r="U15">
        <f t="shared" si="10"/>
        <v>1.1110872367855607</v>
      </c>
      <c r="V15">
        <v>1.9845209159524115</v>
      </c>
      <c r="W15">
        <v>1.1110872367855607</v>
      </c>
      <c r="X15">
        <v>2606.1840000000002</v>
      </c>
    </row>
    <row r="16" spans="1:24" x14ac:dyDescent="0.2">
      <c r="A16" s="25" t="s">
        <v>125</v>
      </c>
      <c r="B16" s="14">
        <v>1982</v>
      </c>
      <c r="C16" s="14">
        <v>19.7225</v>
      </c>
      <c r="D16" s="14">
        <v>1982</v>
      </c>
      <c r="E16" s="121">
        <f t="shared" si="0"/>
        <v>31.107083333333335</v>
      </c>
      <c r="F16" s="14">
        <v>27.497499999999999</v>
      </c>
      <c r="G16" s="32">
        <v>36.057499999999997</v>
      </c>
      <c r="H16" s="14">
        <v>32.82</v>
      </c>
      <c r="I16" s="14">
        <v>32.729999999999997</v>
      </c>
      <c r="J16" s="14">
        <v>29.737500000000001</v>
      </c>
      <c r="K16" s="14">
        <v>27.8</v>
      </c>
      <c r="M16">
        <f t="shared" si="4"/>
        <v>1847.8320000000001</v>
      </c>
      <c r="N16">
        <f t="shared" si="5"/>
        <v>2423.0639999999999</v>
      </c>
      <c r="O16">
        <f t="shared" si="6"/>
        <v>2205.5040000000004</v>
      </c>
      <c r="P16">
        <f t="shared" si="7"/>
        <v>2199.4560000000001</v>
      </c>
      <c r="Q16">
        <f t="shared" si="8"/>
        <v>1998.3600000000001</v>
      </c>
      <c r="R16">
        <f t="shared" si="9"/>
        <v>1868.16</v>
      </c>
      <c r="S16" s="143">
        <f t="shared" si="2"/>
        <v>2423.0639999999999</v>
      </c>
      <c r="T16">
        <f t="shared" si="3"/>
        <v>1.0110010000909173</v>
      </c>
      <c r="U16">
        <f t="shared" si="10"/>
        <v>0.84937366330583564</v>
      </c>
      <c r="V16">
        <v>1.0110010000909173</v>
      </c>
      <c r="W16">
        <v>0.84937366330583564</v>
      </c>
      <c r="X16">
        <v>2423.0639999999999</v>
      </c>
    </row>
    <row r="17" spans="1:24" x14ac:dyDescent="0.2">
      <c r="A17" s="25" t="s">
        <v>125</v>
      </c>
      <c r="B17" s="14">
        <v>1983</v>
      </c>
      <c r="C17" s="14">
        <v>38.325000000000003</v>
      </c>
      <c r="D17" s="14">
        <v>1983</v>
      </c>
      <c r="E17" s="121">
        <f t="shared" si="0"/>
        <v>45.711666666666673</v>
      </c>
      <c r="F17" s="14">
        <v>38.537500000000001</v>
      </c>
      <c r="G17" s="14">
        <v>48.097499999999997</v>
      </c>
      <c r="H17" s="32">
        <v>51.545000000000002</v>
      </c>
      <c r="I17" s="14">
        <v>51.0625</v>
      </c>
      <c r="J17" s="14">
        <v>47.61</v>
      </c>
      <c r="K17" s="14">
        <v>37.417499999999997</v>
      </c>
      <c r="M17">
        <f t="shared" si="4"/>
        <v>2589.7200000000003</v>
      </c>
      <c r="N17">
        <f t="shared" si="5"/>
        <v>3232.152</v>
      </c>
      <c r="O17">
        <f t="shared" si="6"/>
        <v>3463.8240000000005</v>
      </c>
      <c r="P17">
        <f t="shared" si="7"/>
        <v>3431.4000000000005</v>
      </c>
      <c r="Q17">
        <f t="shared" si="8"/>
        <v>3199.3920000000003</v>
      </c>
      <c r="R17">
        <f t="shared" si="9"/>
        <v>2514.4560000000001</v>
      </c>
      <c r="S17" s="143">
        <f t="shared" si="2"/>
        <v>3463.8240000000005</v>
      </c>
      <c r="T17">
        <f t="shared" si="3"/>
        <v>0.97093739863769046</v>
      </c>
      <c r="U17">
        <f t="shared" si="10"/>
        <v>0.73277845777233774</v>
      </c>
      <c r="V17">
        <v>0.97093739863769046</v>
      </c>
      <c r="W17">
        <v>0.73277845777233774</v>
      </c>
      <c r="X17">
        <v>3463.8240000000005</v>
      </c>
    </row>
    <row r="18" spans="1:24" x14ac:dyDescent="0.2">
      <c r="A18" s="25" t="s">
        <v>125</v>
      </c>
      <c r="B18" s="14">
        <v>1984</v>
      </c>
      <c r="C18" s="14">
        <v>32.945</v>
      </c>
      <c r="D18" s="14">
        <v>1984</v>
      </c>
      <c r="E18" s="121">
        <f t="shared" si="0"/>
        <v>41.138749999999995</v>
      </c>
      <c r="F18" s="14">
        <v>33.365000000000002</v>
      </c>
      <c r="G18" s="32">
        <v>43.712499999999999</v>
      </c>
      <c r="H18" s="14">
        <v>42.56</v>
      </c>
      <c r="I18" s="14">
        <v>44.6175</v>
      </c>
      <c r="J18" s="14">
        <v>42.227499999999999</v>
      </c>
      <c r="K18" s="14">
        <v>40.35</v>
      </c>
      <c r="M18">
        <f t="shared" si="4"/>
        <v>2242.1280000000002</v>
      </c>
      <c r="N18">
        <f t="shared" si="5"/>
        <v>2937.4800000000005</v>
      </c>
      <c r="O18">
        <f t="shared" si="6"/>
        <v>2860.0320000000006</v>
      </c>
      <c r="P18">
        <f t="shared" si="7"/>
        <v>2998.2960000000003</v>
      </c>
      <c r="Q18">
        <f t="shared" si="8"/>
        <v>2837.6880000000006</v>
      </c>
      <c r="R18">
        <f t="shared" si="9"/>
        <v>2711.5200000000004</v>
      </c>
      <c r="S18" s="143">
        <f t="shared" si="2"/>
        <v>2998.2960000000003</v>
      </c>
      <c r="T18">
        <f t="shared" si="3"/>
        <v>1.2093511164393826</v>
      </c>
      <c r="U18">
        <f t="shared" si="10"/>
        <v>0.90435367288619939</v>
      </c>
      <c r="V18">
        <v>1.2093511164393826</v>
      </c>
      <c r="W18">
        <v>0.90435367288619939</v>
      </c>
      <c r="X18">
        <v>2998.2960000000003</v>
      </c>
    </row>
    <row r="19" spans="1:24" x14ac:dyDescent="0.2">
      <c r="A19" s="25" t="s">
        <v>125</v>
      </c>
      <c r="B19" s="14">
        <v>1985</v>
      </c>
      <c r="C19" s="14">
        <v>22.807500000000001</v>
      </c>
      <c r="D19" s="14">
        <v>1985</v>
      </c>
      <c r="E19" s="121">
        <f t="shared" si="0"/>
        <v>30.5825</v>
      </c>
      <c r="F19" s="14">
        <v>20.4175</v>
      </c>
      <c r="G19" s="14">
        <v>30.4925</v>
      </c>
      <c r="H19" s="32">
        <v>34.305</v>
      </c>
      <c r="I19" s="14">
        <v>34.664999999999999</v>
      </c>
      <c r="J19" s="14">
        <v>33.395000000000003</v>
      </c>
      <c r="K19" s="14">
        <v>30.22</v>
      </c>
      <c r="M19">
        <f t="shared" si="4"/>
        <v>1372.056</v>
      </c>
      <c r="N19">
        <f t="shared" si="5"/>
        <v>2049.096</v>
      </c>
      <c r="O19">
        <f t="shared" si="6"/>
        <v>2305.2960000000003</v>
      </c>
      <c r="P19">
        <f t="shared" si="7"/>
        <v>2329.4880000000003</v>
      </c>
      <c r="Q19">
        <f t="shared" si="8"/>
        <v>2244.1440000000007</v>
      </c>
      <c r="R19">
        <f t="shared" si="9"/>
        <v>2030.7839999999999</v>
      </c>
      <c r="S19" s="143">
        <f t="shared" si="2"/>
        <v>2329.4880000000003</v>
      </c>
      <c r="T19">
        <f t="shared" si="3"/>
        <v>1.4801028529447777</v>
      </c>
      <c r="U19">
        <f t="shared" si="10"/>
        <v>0.87177268137891228</v>
      </c>
      <c r="V19">
        <v>1.4801028529447777</v>
      </c>
      <c r="W19">
        <v>0.87177268137891228</v>
      </c>
      <c r="X19">
        <v>2329.4880000000003</v>
      </c>
    </row>
    <row r="20" spans="1:24" x14ac:dyDescent="0.2">
      <c r="A20" s="25" t="s">
        <v>125</v>
      </c>
      <c r="B20" s="14">
        <v>1986</v>
      </c>
      <c r="C20" s="14">
        <v>37.75</v>
      </c>
      <c r="D20" s="14">
        <v>1986</v>
      </c>
      <c r="E20" s="121">
        <f t="shared" si="0"/>
        <v>43.625416666666666</v>
      </c>
      <c r="F20" s="14">
        <v>40.3825</v>
      </c>
      <c r="G20" s="32">
        <v>42.44</v>
      </c>
      <c r="H20" s="14">
        <v>43.077500000000001</v>
      </c>
      <c r="I20" s="14">
        <v>44.467500000000001</v>
      </c>
      <c r="J20" s="14">
        <v>45.375</v>
      </c>
      <c r="K20" s="14">
        <v>46.01</v>
      </c>
      <c r="M20">
        <f t="shared" si="4"/>
        <v>2713.7040000000002</v>
      </c>
      <c r="N20">
        <f t="shared" si="5"/>
        <v>2851.9679999999998</v>
      </c>
      <c r="O20">
        <f t="shared" si="6"/>
        <v>2894.8080000000004</v>
      </c>
      <c r="P20">
        <f t="shared" si="7"/>
        <v>2988.2160000000003</v>
      </c>
      <c r="Q20">
        <f t="shared" si="8"/>
        <v>3049.2000000000003</v>
      </c>
      <c r="R20">
        <f t="shared" si="9"/>
        <v>3091.8720000000003</v>
      </c>
      <c r="S20" s="143">
        <f t="shared" si="2"/>
        <v>3091.8720000000003</v>
      </c>
      <c r="T20">
        <f t="shared" si="3"/>
        <v>1.1393549185909739</v>
      </c>
      <c r="U20">
        <f t="shared" si="10"/>
        <v>1.0346882554674761</v>
      </c>
      <c r="V20">
        <v>1.1393549185909739</v>
      </c>
      <c r="W20">
        <v>1.0346882554674761</v>
      </c>
      <c r="X20">
        <v>3091.8720000000003</v>
      </c>
    </row>
    <row r="21" spans="1:24" x14ac:dyDescent="0.2">
      <c r="A21" s="25" t="s">
        <v>125</v>
      </c>
      <c r="B21" s="14">
        <v>1987</v>
      </c>
      <c r="C21" s="14">
        <v>30.885000000000002</v>
      </c>
      <c r="D21" s="14">
        <v>1987</v>
      </c>
      <c r="E21" s="121">
        <f t="shared" si="0"/>
        <v>39.299583333333338</v>
      </c>
      <c r="F21" s="14">
        <v>30.4925</v>
      </c>
      <c r="G21" s="14">
        <v>37.055</v>
      </c>
      <c r="H21" s="32">
        <v>41.112499999999997</v>
      </c>
      <c r="I21" s="14">
        <v>42.652500000000003</v>
      </c>
      <c r="J21" s="14">
        <v>42.982500000000002</v>
      </c>
      <c r="K21" s="14">
        <v>41.502499999999998</v>
      </c>
      <c r="M21">
        <f t="shared" si="4"/>
        <v>2049.096</v>
      </c>
      <c r="N21">
        <f t="shared" si="5"/>
        <v>2490.0960000000005</v>
      </c>
      <c r="O21">
        <f t="shared" si="6"/>
        <v>2762.76</v>
      </c>
      <c r="P21">
        <f t="shared" si="7"/>
        <v>2866.2480000000005</v>
      </c>
      <c r="Q21">
        <f t="shared" si="8"/>
        <v>2888.4240000000004</v>
      </c>
      <c r="R21">
        <f t="shared" si="9"/>
        <v>2788.9679999999998</v>
      </c>
      <c r="S21" s="143">
        <f t="shared" si="2"/>
        <v>2888.4240000000004</v>
      </c>
      <c r="T21">
        <f t="shared" si="3"/>
        <v>1.3610723948511929</v>
      </c>
      <c r="U21">
        <f t="shared" si="10"/>
        <v>0.97303792274778711</v>
      </c>
      <c r="V21">
        <v>1.3610723948511929</v>
      </c>
      <c r="W21">
        <v>0.97303792274778711</v>
      </c>
      <c r="X21">
        <v>2888.4240000000004</v>
      </c>
    </row>
    <row r="22" spans="1:24" x14ac:dyDescent="0.2">
      <c r="A22" s="25" t="s">
        <v>125</v>
      </c>
      <c r="B22" s="14">
        <v>1988</v>
      </c>
      <c r="C22" s="14">
        <v>27.98</v>
      </c>
      <c r="D22" s="14">
        <v>1988</v>
      </c>
      <c r="E22" s="121">
        <f t="shared" si="0"/>
        <v>50.254166666666663</v>
      </c>
      <c r="F22" s="14">
        <v>27.072500000000002</v>
      </c>
      <c r="G22" s="14">
        <v>40.957500000000003</v>
      </c>
      <c r="H22" s="14">
        <v>47.975000000000001</v>
      </c>
      <c r="I22" s="14">
        <v>57.292499999999997</v>
      </c>
      <c r="J22" s="32">
        <v>65.067499999999995</v>
      </c>
      <c r="K22" s="14">
        <v>63.16</v>
      </c>
      <c r="M22">
        <f t="shared" si="4"/>
        <v>1819.2720000000004</v>
      </c>
      <c r="N22">
        <f t="shared" si="5"/>
        <v>2752.3440000000005</v>
      </c>
      <c r="O22">
        <f t="shared" si="6"/>
        <v>3223.9200000000005</v>
      </c>
      <c r="P22">
        <f t="shared" si="7"/>
        <v>3850.056</v>
      </c>
      <c r="Q22">
        <f t="shared" si="8"/>
        <v>4372.5360000000001</v>
      </c>
      <c r="R22">
        <f t="shared" si="9"/>
        <v>4244.3519999999999</v>
      </c>
      <c r="S22" s="143">
        <f t="shared" si="2"/>
        <v>4372.5360000000001</v>
      </c>
      <c r="T22">
        <f t="shared" si="3"/>
        <v>2.3329947363560803</v>
      </c>
      <c r="U22">
        <f t="shared" si="10"/>
        <v>1.1024130558100973</v>
      </c>
      <c r="V22">
        <v>2.3329947363560803</v>
      </c>
      <c r="W22">
        <v>1.1024130558100973</v>
      </c>
      <c r="X22">
        <v>4372.5360000000001</v>
      </c>
    </row>
    <row r="23" spans="1:24" x14ac:dyDescent="0.2">
      <c r="A23" s="25" t="s">
        <v>125</v>
      </c>
      <c r="B23" s="14">
        <v>1989</v>
      </c>
      <c r="C23" s="14">
        <v>17.335000000000001</v>
      </c>
      <c r="D23" s="14">
        <v>1989</v>
      </c>
      <c r="E23" s="121">
        <f t="shared" si="0"/>
        <v>35.437083333333327</v>
      </c>
      <c r="F23" s="14">
        <v>18.09</v>
      </c>
      <c r="G23" s="14">
        <v>34.727499999999999</v>
      </c>
      <c r="H23" s="14">
        <v>37.51</v>
      </c>
      <c r="I23" s="14">
        <v>39.534999999999997</v>
      </c>
      <c r="J23" s="32">
        <v>42.4375</v>
      </c>
      <c r="K23" s="14">
        <v>40.322499999999998</v>
      </c>
      <c r="M23">
        <f t="shared" si="4"/>
        <v>1215.6480000000001</v>
      </c>
      <c r="N23">
        <f t="shared" si="5"/>
        <v>2333.6880000000001</v>
      </c>
      <c r="O23">
        <f t="shared" si="6"/>
        <v>2520.672</v>
      </c>
      <c r="P23">
        <f t="shared" si="7"/>
        <v>2656.752</v>
      </c>
      <c r="Q23">
        <f t="shared" si="8"/>
        <v>2851.8</v>
      </c>
      <c r="R23">
        <f t="shared" si="9"/>
        <v>2709.672</v>
      </c>
      <c r="S23" s="143">
        <f t="shared" si="2"/>
        <v>2851.8</v>
      </c>
      <c r="T23">
        <f t="shared" si="3"/>
        <v>2.2289939192924266</v>
      </c>
      <c r="U23">
        <f t="shared" si="10"/>
        <v>1.019919059061591</v>
      </c>
      <c r="V23">
        <v>2.2289939192924266</v>
      </c>
      <c r="W23">
        <v>1.019919059061591</v>
      </c>
      <c r="X23">
        <v>2851.8</v>
      </c>
    </row>
    <row r="24" spans="1:24" x14ac:dyDescent="0.2">
      <c r="A24" s="25" t="s">
        <v>125</v>
      </c>
      <c r="B24" s="14">
        <v>1990</v>
      </c>
      <c r="C24" s="14">
        <v>27.377500000000001</v>
      </c>
      <c r="D24" s="14">
        <v>1990</v>
      </c>
      <c r="E24" s="121">
        <f t="shared" si="0"/>
        <v>43.024583333333339</v>
      </c>
      <c r="F24" s="14">
        <v>26.4375</v>
      </c>
      <c r="G24" s="14">
        <v>41.832500000000003</v>
      </c>
      <c r="H24" s="32">
        <v>48.46</v>
      </c>
      <c r="I24" s="14">
        <v>49.274999999999999</v>
      </c>
      <c r="J24" s="14">
        <v>48.28</v>
      </c>
      <c r="K24" s="14">
        <v>43.862499999999997</v>
      </c>
      <c r="M24">
        <f t="shared" si="4"/>
        <v>1776.6000000000001</v>
      </c>
      <c r="N24">
        <f t="shared" si="5"/>
        <v>2811.1440000000007</v>
      </c>
      <c r="O24">
        <f t="shared" si="6"/>
        <v>3256.5120000000002</v>
      </c>
      <c r="P24">
        <f t="shared" si="7"/>
        <v>3311.28</v>
      </c>
      <c r="Q24">
        <f t="shared" si="8"/>
        <v>3244.4160000000006</v>
      </c>
      <c r="R24">
        <f t="shared" si="9"/>
        <v>2947.5600000000004</v>
      </c>
      <c r="S24" s="143">
        <f t="shared" si="2"/>
        <v>3311.28</v>
      </c>
      <c r="T24">
        <f t="shared" si="3"/>
        <v>1.6591016548463358</v>
      </c>
      <c r="U24">
        <f t="shared" si="10"/>
        <v>0.89015728056823951</v>
      </c>
      <c r="V24">
        <v>1.6591016548463358</v>
      </c>
      <c r="W24">
        <v>0.89015728056823951</v>
      </c>
      <c r="X24">
        <v>3311.28</v>
      </c>
    </row>
    <row r="25" spans="1:24" x14ac:dyDescent="0.2">
      <c r="A25" s="25" t="s">
        <v>125</v>
      </c>
      <c r="B25" s="14">
        <v>1991</v>
      </c>
      <c r="C25" s="14">
        <v>23.412500000000001</v>
      </c>
      <c r="D25" s="14">
        <v>1991</v>
      </c>
      <c r="E25" s="121">
        <f t="shared" si="0"/>
        <v>27.380416666666672</v>
      </c>
      <c r="F25" s="14">
        <v>22.655000000000001</v>
      </c>
      <c r="G25" s="32">
        <v>27.195</v>
      </c>
      <c r="H25" s="14">
        <v>28.1325</v>
      </c>
      <c r="I25" s="14">
        <v>28.98</v>
      </c>
      <c r="J25" s="14">
        <v>27.83</v>
      </c>
      <c r="K25" s="14">
        <v>29.49</v>
      </c>
      <c r="M25">
        <f t="shared" si="4"/>
        <v>1522.4160000000004</v>
      </c>
      <c r="N25">
        <f t="shared" si="5"/>
        <v>1827.5040000000001</v>
      </c>
      <c r="O25">
        <f t="shared" si="6"/>
        <v>1890.5040000000001</v>
      </c>
      <c r="P25">
        <f t="shared" si="7"/>
        <v>1947.4560000000001</v>
      </c>
      <c r="Q25">
        <f t="shared" si="8"/>
        <v>1870.1760000000002</v>
      </c>
      <c r="R25">
        <f t="shared" si="9"/>
        <v>1981.7280000000001</v>
      </c>
      <c r="S25" s="143">
        <f t="shared" si="2"/>
        <v>1981.7280000000001</v>
      </c>
      <c r="T25">
        <f t="shared" si="3"/>
        <v>1.3016994041050538</v>
      </c>
      <c r="U25">
        <f t="shared" si="10"/>
        <v>1.0175983436853002</v>
      </c>
      <c r="V25">
        <v>1.3016994041050538</v>
      </c>
      <c r="W25">
        <v>1.0175983436853002</v>
      </c>
      <c r="X25">
        <v>1981.7280000000001</v>
      </c>
    </row>
    <row r="26" spans="1:24" x14ac:dyDescent="0.2">
      <c r="A26" s="25" t="s">
        <v>125</v>
      </c>
      <c r="B26" s="14">
        <v>1992</v>
      </c>
      <c r="C26" s="14">
        <v>20.161625000000001</v>
      </c>
      <c r="D26" s="14">
        <v>1992</v>
      </c>
      <c r="E26" s="121">
        <f t="shared" si="0"/>
        <v>33.136354166666671</v>
      </c>
      <c r="F26" s="14">
        <v>17.889849999999999</v>
      </c>
      <c r="G26" s="14">
        <v>27.730174999999999</v>
      </c>
      <c r="H26" s="14">
        <v>34.530374999999999</v>
      </c>
      <c r="I26" s="14">
        <v>38.242049999999999</v>
      </c>
      <c r="J26" s="32">
        <v>41.678449999999998</v>
      </c>
      <c r="K26" s="14">
        <v>38.747225</v>
      </c>
      <c r="M26">
        <f t="shared" si="4"/>
        <v>1202.1979199999998</v>
      </c>
      <c r="N26">
        <f t="shared" si="5"/>
        <v>1863.4677600000002</v>
      </c>
      <c r="O26">
        <f t="shared" si="6"/>
        <v>2320.4411999999998</v>
      </c>
      <c r="P26">
        <f t="shared" si="7"/>
        <v>2569.8657600000006</v>
      </c>
      <c r="Q26">
        <f t="shared" si="8"/>
        <v>2800.7918400000003</v>
      </c>
      <c r="R26">
        <f t="shared" si="9"/>
        <v>2603.8135200000006</v>
      </c>
      <c r="S26" s="143">
        <f t="shared" si="2"/>
        <v>2800.7918400000003</v>
      </c>
      <c r="T26">
        <f t="shared" si="3"/>
        <v>2.1658775786269877</v>
      </c>
      <c r="U26">
        <f t="shared" si="10"/>
        <v>1.0132099351368455</v>
      </c>
      <c r="V26">
        <v>2.1658775786269877</v>
      </c>
      <c r="W26">
        <v>1.0132099351368455</v>
      </c>
      <c r="X26">
        <v>2800.7918400000003</v>
      </c>
    </row>
    <row r="27" spans="1:24" x14ac:dyDescent="0.2">
      <c r="A27" s="25" t="s">
        <v>126</v>
      </c>
      <c r="B27" s="14">
        <v>1993</v>
      </c>
      <c r="C27" s="14">
        <v>19.3721</v>
      </c>
      <c r="D27" s="14">
        <v>1993</v>
      </c>
      <c r="E27" s="121">
        <f t="shared" si="0"/>
        <v>31.682337500000003</v>
      </c>
      <c r="F27" s="14">
        <v>17.15175</v>
      </c>
      <c r="G27" s="14">
        <v>24.438974999999999</v>
      </c>
      <c r="H27" s="14">
        <v>31.611249999999998</v>
      </c>
      <c r="I27" s="14">
        <v>37.047175000000003</v>
      </c>
      <c r="J27" s="32">
        <v>43.526724999999999</v>
      </c>
      <c r="K27" s="14">
        <v>36.318150000000003</v>
      </c>
      <c r="M27">
        <f t="shared" si="4"/>
        <v>1152.5976000000001</v>
      </c>
      <c r="N27">
        <f t="shared" si="5"/>
        <v>1642.2991199999999</v>
      </c>
      <c r="O27">
        <f t="shared" si="6"/>
        <v>2124.2760000000003</v>
      </c>
      <c r="P27">
        <f t="shared" si="7"/>
        <v>2489.5701600000002</v>
      </c>
      <c r="Q27">
        <f t="shared" si="8"/>
        <v>2924.9959200000003</v>
      </c>
      <c r="R27">
        <f t="shared" si="9"/>
        <v>2440.5796800000003</v>
      </c>
      <c r="S27" s="143">
        <f t="shared" si="2"/>
        <v>2924.9959200000003</v>
      </c>
      <c r="T27">
        <f t="shared" si="3"/>
        <v>2.1174603174603175</v>
      </c>
      <c r="U27">
        <f t="shared" si="10"/>
        <v>0.98032171143953628</v>
      </c>
      <c r="V27">
        <v>2.1174603174603175</v>
      </c>
      <c r="W27">
        <v>0.98032171143953628</v>
      </c>
      <c r="X27">
        <v>2924.9959200000003</v>
      </c>
    </row>
    <row r="28" spans="1:24" x14ac:dyDescent="0.2">
      <c r="A28" s="25" t="s">
        <v>126</v>
      </c>
      <c r="B28" s="14">
        <v>1994</v>
      </c>
      <c r="C28" s="14">
        <v>10.862774999999999</v>
      </c>
      <c r="D28" s="14">
        <v>1994</v>
      </c>
      <c r="E28" s="121">
        <f t="shared" si="0"/>
        <v>27.556741666666667</v>
      </c>
      <c r="F28" s="14">
        <v>11.092675</v>
      </c>
      <c r="G28" s="14">
        <v>16.952100000000002</v>
      </c>
      <c r="H28" s="14">
        <v>22.569524999999999</v>
      </c>
      <c r="I28" s="14">
        <v>33.002749999999999</v>
      </c>
      <c r="J28" s="14">
        <v>36.408900000000003</v>
      </c>
      <c r="K28" s="32">
        <v>45.314500000000002</v>
      </c>
      <c r="M28">
        <f t="shared" si="4"/>
        <v>745.42776000000015</v>
      </c>
      <c r="N28">
        <f t="shared" si="5"/>
        <v>1139.1811200000002</v>
      </c>
      <c r="O28">
        <f t="shared" si="6"/>
        <v>1516.6720800000001</v>
      </c>
      <c r="P28">
        <f t="shared" si="7"/>
        <v>2217.7848000000004</v>
      </c>
      <c r="Q28">
        <f t="shared" si="8"/>
        <v>2446.6780800000001</v>
      </c>
      <c r="R28">
        <f t="shared" si="9"/>
        <v>3045.1344000000008</v>
      </c>
      <c r="S28" s="143">
        <f t="shared" si="2"/>
        <v>3045.1344000000008</v>
      </c>
      <c r="T28">
        <f t="shared" si="3"/>
        <v>4.0850831742568863</v>
      </c>
      <c r="U28">
        <f t="shared" si="10"/>
        <v>1.3730522456461962</v>
      </c>
      <c r="V28">
        <v>4.0850831742568863</v>
      </c>
      <c r="W28">
        <v>1.3730522456461962</v>
      </c>
      <c r="X28">
        <v>3045.1344000000008</v>
      </c>
    </row>
    <row r="29" spans="1:24" x14ac:dyDescent="0.2">
      <c r="A29" s="25" t="s">
        <v>127</v>
      </c>
      <c r="B29" s="14">
        <v>1995</v>
      </c>
      <c r="C29" s="14">
        <v>28.067793900000002</v>
      </c>
      <c r="D29" s="14">
        <v>1995</v>
      </c>
      <c r="E29" s="121">
        <f t="shared" si="0"/>
        <v>38.69734893333333</v>
      </c>
      <c r="F29" s="14">
        <v>29.3863178</v>
      </c>
      <c r="G29" s="14">
        <v>34.151904199999997</v>
      </c>
      <c r="H29" s="14">
        <v>37.860841899999997</v>
      </c>
      <c r="I29" s="32">
        <v>41.355914499999997</v>
      </c>
      <c r="J29" s="14">
        <v>43.472783399999997</v>
      </c>
      <c r="K29" s="14">
        <v>45.956331800000001</v>
      </c>
      <c r="M29">
        <f t="shared" si="4"/>
        <v>1974.7605561600001</v>
      </c>
      <c r="N29">
        <f t="shared" si="5"/>
        <v>2295.0079622399999</v>
      </c>
      <c r="O29">
        <f t="shared" si="6"/>
        <v>2544.2485756800002</v>
      </c>
      <c r="P29">
        <f t="shared" si="7"/>
        <v>2779.1174544</v>
      </c>
      <c r="Q29">
        <f t="shared" si="8"/>
        <v>2921.3710444799999</v>
      </c>
      <c r="R29">
        <f t="shared" si="9"/>
        <v>3088.2654969600003</v>
      </c>
      <c r="S29" s="143">
        <f t="shared" si="2"/>
        <v>3088.2654969600003</v>
      </c>
      <c r="T29">
        <f t="shared" si="3"/>
        <v>1.5638683319486868</v>
      </c>
      <c r="U29">
        <f t="shared" si="10"/>
        <v>1.1112396462663159</v>
      </c>
      <c r="V29">
        <v>1.5638683319486868</v>
      </c>
      <c r="W29">
        <v>1.1112396462663159</v>
      </c>
      <c r="X29">
        <v>3088.2654969600003</v>
      </c>
    </row>
    <row r="30" spans="1:24" x14ac:dyDescent="0.2">
      <c r="A30" s="25" t="s">
        <v>127</v>
      </c>
      <c r="B30" s="14">
        <v>1996</v>
      </c>
      <c r="C30" s="14">
        <v>17.714815000000002</v>
      </c>
      <c r="D30" s="14">
        <v>1996</v>
      </c>
      <c r="E30" s="121">
        <f t="shared" si="0"/>
        <v>28.222481483333336</v>
      </c>
      <c r="F30" s="14">
        <v>18.013653699999999</v>
      </c>
      <c r="G30" s="14">
        <v>23.828939500000001</v>
      </c>
      <c r="H30" s="14">
        <v>27.289170599999999</v>
      </c>
      <c r="I30" s="14">
        <v>26.554293900000001</v>
      </c>
      <c r="J30" s="14">
        <v>34.885923200000001</v>
      </c>
      <c r="K30" s="32">
        <v>38.762908000000003</v>
      </c>
      <c r="M30">
        <f t="shared" si="4"/>
        <v>1210.5175286399999</v>
      </c>
      <c r="N30">
        <f t="shared" si="5"/>
        <v>1601.3047344000001</v>
      </c>
      <c r="O30">
        <f t="shared" si="6"/>
        <v>1833.8322643200001</v>
      </c>
      <c r="P30">
        <f t="shared" si="7"/>
        <v>1784.4485500800001</v>
      </c>
      <c r="Q30">
        <f t="shared" si="8"/>
        <v>2344.3340390400003</v>
      </c>
      <c r="R30">
        <f t="shared" si="9"/>
        <v>2604.8674176000004</v>
      </c>
      <c r="S30" s="143">
        <f t="shared" si="2"/>
        <v>2604.8674176000004</v>
      </c>
      <c r="T30">
        <f t="shared" si="3"/>
        <v>2.1518626174100377</v>
      </c>
      <c r="U30">
        <f t="shared" si="10"/>
        <v>1.4597604495143439</v>
      </c>
      <c r="V30">
        <v>2.1518626174100377</v>
      </c>
      <c r="W30">
        <v>1.4597604495143439</v>
      </c>
      <c r="X30">
        <v>2604.8674176000004</v>
      </c>
    </row>
    <row r="31" spans="1:24" x14ac:dyDescent="0.2">
      <c r="A31" s="25" t="s">
        <v>127</v>
      </c>
      <c r="B31" s="14">
        <v>1997</v>
      </c>
      <c r="C31" s="14">
        <v>21.2334341</v>
      </c>
      <c r="D31" s="14">
        <v>1997</v>
      </c>
      <c r="E31" s="121">
        <f t="shared" si="0"/>
        <v>35.192765466666664</v>
      </c>
      <c r="F31" s="14">
        <v>18.807725399999999</v>
      </c>
      <c r="G31" s="14">
        <v>28.098376500000001</v>
      </c>
      <c r="H31" s="14">
        <v>29.164850399999999</v>
      </c>
      <c r="I31" s="14">
        <v>37.790983799999999</v>
      </c>
      <c r="J31" s="14">
        <v>44.127016900000001</v>
      </c>
      <c r="K31" s="32">
        <v>53.167639800000003</v>
      </c>
      <c r="M31">
        <f t="shared" si="4"/>
        <v>1263.8791468800002</v>
      </c>
      <c r="N31">
        <f t="shared" si="5"/>
        <v>1888.2109008000004</v>
      </c>
      <c r="O31">
        <f t="shared" si="6"/>
        <v>1959.8779468800003</v>
      </c>
      <c r="P31">
        <f t="shared" si="7"/>
        <v>2539.5541113599998</v>
      </c>
      <c r="Q31">
        <f t="shared" si="8"/>
        <v>2965.3355356800007</v>
      </c>
      <c r="R31">
        <f t="shared" si="9"/>
        <v>3572.8653945600008</v>
      </c>
      <c r="S31" s="143">
        <f t="shared" si="2"/>
        <v>3572.8653945600008</v>
      </c>
      <c r="T31">
        <f t="shared" si="3"/>
        <v>2.8269042996555025</v>
      </c>
      <c r="U31">
        <f t="shared" si="10"/>
        <v>1.4068868934817202</v>
      </c>
      <c r="V31">
        <v>2.8269042996555025</v>
      </c>
      <c r="W31">
        <v>1.4068868934817202</v>
      </c>
      <c r="X31">
        <v>3572.8653945600008</v>
      </c>
    </row>
    <row r="32" spans="1:24" x14ac:dyDescent="0.2">
      <c r="A32" s="25" t="s">
        <v>127</v>
      </c>
      <c r="B32" s="14">
        <v>1998</v>
      </c>
      <c r="C32" s="14">
        <v>23.219042300000002</v>
      </c>
      <c r="D32" s="14">
        <v>1998</v>
      </c>
      <c r="E32" s="121">
        <f t="shared" si="0"/>
        <v>44.053908200000002</v>
      </c>
      <c r="F32" s="14">
        <v>28.463773799999998</v>
      </c>
      <c r="G32" s="14">
        <v>32.7265467</v>
      </c>
      <c r="H32" s="14">
        <v>41.185587699999999</v>
      </c>
      <c r="I32" s="32">
        <v>52.240373900000002</v>
      </c>
      <c r="J32" s="14">
        <v>53.455328000000002</v>
      </c>
      <c r="K32" s="14">
        <v>56.251839099999998</v>
      </c>
      <c r="M32">
        <f t="shared" si="4"/>
        <v>1912.7655993600001</v>
      </c>
      <c r="N32">
        <f t="shared" si="5"/>
        <v>2199.2239382400003</v>
      </c>
      <c r="O32">
        <f t="shared" si="6"/>
        <v>2767.6714934400002</v>
      </c>
      <c r="P32">
        <f t="shared" si="7"/>
        <v>3510.5531260800003</v>
      </c>
      <c r="Q32">
        <f t="shared" si="8"/>
        <v>3592.1980416000006</v>
      </c>
      <c r="R32">
        <f t="shared" si="9"/>
        <v>3780.1235875200005</v>
      </c>
      <c r="S32" s="143">
        <f t="shared" si="2"/>
        <v>3780.1235875200005</v>
      </c>
      <c r="T32">
        <f t="shared" si="3"/>
        <v>1.9762607549951794</v>
      </c>
      <c r="U32">
        <f t="shared" si="10"/>
        <v>1.0767886004736271</v>
      </c>
      <c r="V32">
        <v>1.9762607549951794</v>
      </c>
      <c r="W32">
        <v>1.0767886004736271</v>
      </c>
      <c r="X32">
        <v>3780.1235875200005</v>
      </c>
    </row>
    <row r="33" spans="1:24" x14ac:dyDescent="0.2">
      <c r="A33" s="25" t="s">
        <v>127</v>
      </c>
      <c r="B33" s="14">
        <v>1999</v>
      </c>
      <c r="C33" s="14">
        <v>14.5428867</v>
      </c>
      <c r="D33" s="14">
        <v>1999</v>
      </c>
      <c r="E33" s="121">
        <f t="shared" si="0"/>
        <v>35.390916566666668</v>
      </c>
      <c r="F33" s="14">
        <v>19.1843906</v>
      </c>
      <c r="G33" s="14">
        <v>23.560070799999998</v>
      </c>
      <c r="H33" s="14">
        <v>31.011738099999999</v>
      </c>
      <c r="I33" s="14">
        <v>37.082539400000002</v>
      </c>
      <c r="J33" s="14">
        <v>47.479795299999999</v>
      </c>
      <c r="K33" s="32">
        <v>54.026965199999999</v>
      </c>
      <c r="M33">
        <f t="shared" si="4"/>
        <v>1289.1910483199999</v>
      </c>
      <c r="N33">
        <f t="shared" si="5"/>
        <v>1583.23675776</v>
      </c>
      <c r="O33">
        <f t="shared" si="6"/>
        <v>2083.9888003199999</v>
      </c>
      <c r="P33">
        <f t="shared" si="7"/>
        <v>2491.9466476800003</v>
      </c>
      <c r="Q33">
        <f t="shared" si="8"/>
        <v>3190.6422441600002</v>
      </c>
      <c r="R33">
        <f t="shared" si="9"/>
        <v>3630.6120614400006</v>
      </c>
      <c r="S33" s="143">
        <f t="shared" si="2"/>
        <v>3630.6120614400006</v>
      </c>
      <c r="T33">
        <f t="shared" si="3"/>
        <v>2.8161939738653992</v>
      </c>
      <c r="U33">
        <f t="shared" si="10"/>
        <v>1.4569381189681956</v>
      </c>
      <c r="V33">
        <v>2.8161939738653992</v>
      </c>
      <c r="W33">
        <v>1.4569381189681956</v>
      </c>
      <c r="X33">
        <v>3630.6120614400006</v>
      </c>
    </row>
    <row r="34" spans="1:24" x14ac:dyDescent="0.2">
      <c r="A34" s="25" t="s">
        <v>128</v>
      </c>
      <c r="B34" s="14">
        <v>2000</v>
      </c>
      <c r="C34" s="14">
        <v>20.4757085</v>
      </c>
      <c r="D34" s="14">
        <v>2000</v>
      </c>
      <c r="E34" s="121">
        <f t="shared" si="0"/>
        <v>37.028016650000005</v>
      </c>
      <c r="F34" s="14">
        <v>24.206640199999999</v>
      </c>
      <c r="G34" s="14">
        <v>32.9565634</v>
      </c>
      <c r="H34" s="14">
        <v>36.154504899999999</v>
      </c>
      <c r="I34" s="14">
        <v>41.573239000000001</v>
      </c>
      <c r="J34" s="32">
        <v>47.880290199999997</v>
      </c>
      <c r="K34" s="14">
        <v>39.396862200000001</v>
      </c>
      <c r="M34">
        <f t="shared" si="4"/>
        <v>1626.6862214400001</v>
      </c>
      <c r="N34">
        <f t="shared" si="5"/>
        <v>2214.6810604800003</v>
      </c>
      <c r="O34">
        <f t="shared" si="6"/>
        <v>2429.58272928</v>
      </c>
      <c r="P34">
        <f t="shared" si="7"/>
        <v>2793.7216607999999</v>
      </c>
      <c r="Q34">
        <f t="shared" si="8"/>
        <v>3217.5555014400002</v>
      </c>
      <c r="R34">
        <f t="shared" si="9"/>
        <v>2647.4691398400005</v>
      </c>
      <c r="S34" s="143">
        <f t="shared" si="2"/>
        <v>3217.5555014400002</v>
      </c>
      <c r="T34">
        <f t="shared" si="3"/>
        <v>1.6275229389330952</v>
      </c>
      <c r="U34">
        <f t="shared" si="10"/>
        <v>0.94764957332287747</v>
      </c>
      <c r="V34">
        <v>1.6275229389330952</v>
      </c>
      <c r="W34">
        <v>0.94764957332287747</v>
      </c>
      <c r="X34">
        <v>3217.5555014400002</v>
      </c>
    </row>
    <row r="35" spans="1:24" x14ac:dyDescent="0.2">
      <c r="A35" s="25" t="s">
        <v>128</v>
      </c>
      <c r="B35" s="14">
        <v>2001</v>
      </c>
      <c r="C35" s="14">
        <v>18.664729600000001</v>
      </c>
      <c r="D35" s="14">
        <v>2001</v>
      </c>
      <c r="E35" s="121">
        <f t="shared" si="0"/>
        <v>25.400118333333328</v>
      </c>
      <c r="F35" s="32">
        <v>27.5221804</v>
      </c>
      <c r="G35" s="14">
        <v>22.608702399999999</v>
      </c>
      <c r="H35" s="14">
        <v>27.468674799999999</v>
      </c>
      <c r="I35" s="14">
        <v>27.9365907</v>
      </c>
      <c r="J35" s="14">
        <v>25.700200800000001</v>
      </c>
      <c r="K35" s="14">
        <v>21.164360899999998</v>
      </c>
      <c r="M35">
        <f t="shared" si="4"/>
        <v>1849.4905228800001</v>
      </c>
      <c r="N35">
        <f t="shared" si="5"/>
        <v>1519.3048012800002</v>
      </c>
      <c r="O35">
        <f t="shared" si="6"/>
        <v>1845.8949465600001</v>
      </c>
      <c r="P35">
        <f t="shared" si="7"/>
        <v>1877.3388950400001</v>
      </c>
      <c r="Q35">
        <f t="shared" si="8"/>
        <v>1727.0534937600003</v>
      </c>
      <c r="R35">
        <f t="shared" si="9"/>
        <v>1422.2450524799999</v>
      </c>
      <c r="S35" s="143">
        <f t="shared" si="2"/>
        <v>1877.3388950400001</v>
      </c>
      <c r="T35">
        <f t="shared" si="3"/>
        <v>0.76899288473525151</v>
      </c>
      <c r="U35">
        <f t="shared" si="10"/>
        <v>0.75758567418894096</v>
      </c>
      <c r="V35">
        <v>0.76899288473525151</v>
      </c>
      <c r="W35">
        <v>0.75758567418894096</v>
      </c>
      <c r="X35">
        <v>1877.3388950400001</v>
      </c>
    </row>
    <row r="36" spans="1:24" x14ac:dyDescent="0.2">
      <c r="A36" s="25" t="s">
        <v>128</v>
      </c>
      <c r="B36" s="14">
        <v>2002</v>
      </c>
      <c r="C36" s="14">
        <v>32.217762499999999</v>
      </c>
      <c r="D36" s="14">
        <v>2002</v>
      </c>
      <c r="E36" s="121">
        <f t="shared" si="0"/>
        <v>43.727166916666668</v>
      </c>
      <c r="F36" s="14">
        <v>36.398688800000002</v>
      </c>
      <c r="G36" s="32">
        <v>46.799952099999999</v>
      </c>
      <c r="H36" s="14">
        <v>48.093073199999999</v>
      </c>
      <c r="I36" s="14">
        <v>44.606480300000001</v>
      </c>
      <c r="J36" s="14">
        <v>42.549199899999998</v>
      </c>
      <c r="K36" s="14">
        <v>43.915607199999997</v>
      </c>
      <c r="M36">
        <f t="shared" si="4"/>
        <v>2445.9918873600004</v>
      </c>
      <c r="N36">
        <f t="shared" si="5"/>
        <v>3144.95678112</v>
      </c>
      <c r="O36">
        <f t="shared" si="6"/>
        <v>3231.85451904</v>
      </c>
      <c r="P36">
        <f t="shared" si="7"/>
        <v>2997.5554761600001</v>
      </c>
      <c r="Q36">
        <f t="shared" si="8"/>
        <v>2859.3062332800005</v>
      </c>
      <c r="R36">
        <f t="shared" si="9"/>
        <v>2951.1288038400003</v>
      </c>
      <c r="S36" s="143">
        <f t="shared" si="2"/>
        <v>3231.85451904</v>
      </c>
      <c r="T36">
        <f t="shared" si="3"/>
        <v>1.2065161863742739</v>
      </c>
      <c r="U36">
        <f t="shared" si="10"/>
        <v>0.98451182215333866</v>
      </c>
      <c r="V36">
        <v>1.2065161863742739</v>
      </c>
      <c r="W36">
        <v>0.98451182215333866</v>
      </c>
      <c r="X36">
        <v>3231.85451904</v>
      </c>
    </row>
    <row r="37" spans="1:24" x14ac:dyDescent="0.2">
      <c r="A37" s="25" t="s">
        <v>128</v>
      </c>
      <c r="B37" s="14">
        <v>2003</v>
      </c>
      <c r="C37" s="14">
        <v>30.365282000000001</v>
      </c>
      <c r="D37" s="14">
        <v>2003</v>
      </c>
      <c r="E37" s="121">
        <f t="shared" si="0"/>
        <v>69.238376516666662</v>
      </c>
      <c r="F37" s="14">
        <v>39.633955800000003</v>
      </c>
      <c r="G37" s="14">
        <v>54.712842999999999</v>
      </c>
      <c r="H37" s="14">
        <v>67.785823199999996</v>
      </c>
      <c r="I37" s="14">
        <v>75.740281999999993</v>
      </c>
      <c r="J37" s="32">
        <v>89.228277399999996</v>
      </c>
      <c r="K37" s="14">
        <v>88.329077699999999</v>
      </c>
      <c r="M37">
        <f t="shared" si="4"/>
        <v>2663.4018297600005</v>
      </c>
      <c r="N37">
        <f t="shared" si="5"/>
        <v>3676.7030496000002</v>
      </c>
      <c r="O37">
        <f t="shared" si="6"/>
        <v>4555.2073190400006</v>
      </c>
      <c r="P37">
        <f t="shared" si="7"/>
        <v>5089.7469504000001</v>
      </c>
      <c r="Q37">
        <f t="shared" si="8"/>
        <v>5996.1402412799998</v>
      </c>
      <c r="R37">
        <f t="shared" si="9"/>
        <v>5935.7140214400006</v>
      </c>
      <c r="S37" s="143">
        <f t="shared" si="2"/>
        <v>5996.1402412799998</v>
      </c>
      <c r="T37">
        <f t="shared" si="3"/>
        <v>2.2286212899293791</v>
      </c>
      <c r="U37">
        <f t="shared" si="10"/>
        <v>1.1662100452702302</v>
      </c>
      <c r="V37">
        <v>2.2286212899293791</v>
      </c>
      <c r="W37">
        <v>1.1662100452702302</v>
      </c>
      <c r="X37">
        <v>5996.1402412799998</v>
      </c>
    </row>
    <row r="38" spans="1:24" x14ac:dyDescent="0.2">
      <c r="A38" s="25" t="s">
        <v>128</v>
      </c>
      <c r="B38" s="14">
        <v>2004</v>
      </c>
      <c r="C38" s="14">
        <v>25.4</v>
      </c>
      <c r="D38" s="14">
        <v>2004</v>
      </c>
      <c r="E38" s="121">
        <f t="shared" si="0"/>
        <v>42.533333333333331</v>
      </c>
      <c r="F38" s="14">
        <v>20</v>
      </c>
      <c r="G38" s="14">
        <v>28.8</v>
      </c>
      <c r="H38" s="14">
        <v>36</v>
      </c>
      <c r="I38" s="14">
        <v>53.7</v>
      </c>
      <c r="J38" s="14">
        <v>56</v>
      </c>
      <c r="K38" s="32">
        <v>60.7</v>
      </c>
      <c r="M38">
        <f t="shared" si="4"/>
        <v>1344.0000000000002</v>
      </c>
      <c r="N38">
        <f t="shared" si="5"/>
        <v>1935.3600000000001</v>
      </c>
      <c r="O38">
        <f t="shared" si="6"/>
        <v>2419.2000000000003</v>
      </c>
      <c r="P38">
        <f t="shared" si="7"/>
        <v>3608.6400000000003</v>
      </c>
      <c r="Q38">
        <f t="shared" si="8"/>
        <v>3763.2000000000003</v>
      </c>
      <c r="R38">
        <f t="shared" si="9"/>
        <v>4079.0400000000004</v>
      </c>
      <c r="S38" s="143">
        <f t="shared" si="2"/>
        <v>4079.0400000000004</v>
      </c>
      <c r="T38">
        <f t="shared" si="3"/>
        <v>3.0349999999999997</v>
      </c>
      <c r="U38">
        <f t="shared" si="10"/>
        <v>1.1303538175046555</v>
      </c>
      <c r="V38">
        <v>3.0349999999999997</v>
      </c>
      <c r="W38">
        <v>1.1303538175046555</v>
      </c>
      <c r="X38">
        <v>4079.0400000000004</v>
      </c>
    </row>
    <row r="39" spans="1:24" x14ac:dyDescent="0.2">
      <c r="A39" s="25" t="s">
        <v>27</v>
      </c>
      <c r="B39" s="14">
        <v>2005</v>
      </c>
      <c r="C39" s="14">
        <v>23.1956226</v>
      </c>
      <c r="D39" s="14">
        <v>2005</v>
      </c>
      <c r="E39" s="121">
        <f t="shared" si="0"/>
        <v>34.270861150000002</v>
      </c>
      <c r="F39" s="14">
        <v>23.916775000000001</v>
      </c>
      <c r="G39" s="14">
        <v>28.694932099999999</v>
      </c>
      <c r="H39" s="14">
        <v>33.319544299999997</v>
      </c>
      <c r="I39" s="14">
        <v>38.118406299999997</v>
      </c>
      <c r="J39" s="14">
        <v>38.795962899999999</v>
      </c>
      <c r="K39" s="32">
        <v>42.7795463</v>
      </c>
      <c r="M39">
        <f t="shared" si="4"/>
        <v>1607.2072800000001</v>
      </c>
      <c r="N39">
        <f t="shared" si="5"/>
        <v>1928.29943712</v>
      </c>
      <c r="O39">
        <f t="shared" si="6"/>
        <v>2239.0733769600001</v>
      </c>
      <c r="P39">
        <f t="shared" si="7"/>
        <v>2561.5569033600004</v>
      </c>
      <c r="Q39">
        <f t="shared" si="8"/>
        <v>2607.0887068800002</v>
      </c>
      <c r="R39">
        <f t="shared" si="9"/>
        <v>2874.7855113600003</v>
      </c>
      <c r="S39" s="143">
        <f t="shared" si="2"/>
        <v>2874.7855113600003</v>
      </c>
      <c r="T39">
        <f t="shared" si="3"/>
        <v>1.7886837293071496</v>
      </c>
      <c r="U39">
        <f t="shared" si="10"/>
        <v>1.1222805581984681</v>
      </c>
      <c r="V39">
        <v>1.7886837293071496</v>
      </c>
      <c r="W39">
        <v>1.1222805581984681</v>
      </c>
      <c r="X39">
        <v>2874.7855113600003</v>
      </c>
    </row>
    <row r="40" spans="1:24" x14ac:dyDescent="0.2">
      <c r="A40" s="25" t="s">
        <v>27</v>
      </c>
      <c r="B40" s="14">
        <v>2006</v>
      </c>
      <c r="C40" s="14">
        <v>41.5</v>
      </c>
      <c r="D40" s="14">
        <v>2006</v>
      </c>
      <c r="E40" s="121">
        <f t="shared" si="0"/>
        <v>37.266666666666673</v>
      </c>
      <c r="F40" s="14">
        <v>34.4</v>
      </c>
      <c r="G40" s="14">
        <v>38.5</v>
      </c>
      <c r="H40" s="14">
        <v>35.9</v>
      </c>
      <c r="I40" s="14">
        <v>33.799999999999997</v>
      </c>
      <c r="J40" s="32">
        <v>40.299999999999997</v>
      </c>
      <c r="K40" s="14">
        <v>40.700000000000003</v>
      </c>
      <c r="M40">
        <f t="shared" si="4"/>
        <v>2311.6800000000003</v>
      </c>
      <c r="N40">
        <f t="shared" si="5"/>
        <v>2587.2000000000003</v>
      </c>
      <c r="O40">
        <f t="shared" si="6"/>
        <v>2412.48</v>
      </c>
      <c r="P40">
        <f t="shared" si="7"/>
        <v>2271.36</v>
      </c>
      <c r="Q40">
        <f t="shared" si="8"/>
        <v>2708.1600000000003</v>
      </c>
      <c r="R40">
        <f t="shared" si="9"/>
        <v>2735.0400000000004</v>
      </c>
      <c r="S40" s="143">
        <f t="shared" si="2"/>
        <v>2735.0400000000004</v>
      </c>
      <c r="T40">
        <f t="shared" si="3"/>
        <v>1.183139534883721</v>
      </c>
      <c r="U40">
        <f t="shared" si="10"/>
        <v>1.2041420118343196</v>
      </c>
      <c r="V40">
        <v>1.183139534883721</v>
      </c>
      <c r="W40">
        <v>1.2041420118343196</v>
      </c>
      <c r="X40">
        <v>2735.0400000000004</v>
      </c>
    </row>
    <row r="41" spans="1:24" x14ac:dyDescent="0.2">
      <c r="A41" s="25" t="s">
        <v>27</v>
      </c>
      <c r="B41" s="14">
        <v>2007</v>
      </c>
      <c r="C41" s="14">
        <v>36.6</v>
      </c>
      <c r="D41" s="14">
        <v>2007</v>
      </c>
      <c r="E41" s="121">
        <f t="shared" si="0"/>
        <v>46.133333333333333</v>
      </c>
      <c r="F41" s="14">
        <v>38.700000000000003</v>
      </c>
      <c r="G41" s="32">
        <v>47.3</v>
      </c>
      <c r="H41" s="14">
        <v>51.7</v>
      </c>
      <c r="I41" s="14">
        <v>46.5</v>
      </c>
      <c r="J41" s="14">
        <v>42.3</v>
      </c>
      <c r="K41" s="14">
        <v>50.3</v>
      </c>
      <c r="M41">
        <f t="shared" si="4"/>
        <v>2600.6400000000003</v>
      </c>
      <c r="N41">
        <f t="shared" si="5"/>
        <v>3178.5600000000004</v>
      </c>
      <c r="O41">
        <f t="shared" si="6"/>
        <v>3474.2400000000002</v>
      </c>
      <c r="P41">
        <f t="shared" si="7"/>
        <v>3124.8</v>
      </c>
      <c r="Q41">
        <f t="shared" si="8"/>
        <v>2842.5600000000004</v>
      </c>
      <c r="R41">
        <f t="shared" si="9"/>
        <v>3380.1600000000003</v>
      </c>
      <c r="S41" s="143">
        <f t="shared" si="2"/>
        <v>3474.2400000000002</v>
      </c>
      <c r="T41">
        <f t="shared" si="3"/>
        <v>1.2997416020671835</v>
      </c>
      <c r="U41">
        <f t="shared" si="10"/>
        <v>1.0817204301075269</v>
      </c>
      <c r="V41">
        <v>1.2997416020671835</v>
      </c>
      <c r="W41">
        <v>1.0817204301075269</v>
      </c>
      <c r="X41">
        <v>3474.2400000000002</v>
      </c>
    </row>
    <row r="42" spans="1:24" x14ac:dyDescent="0.2">
      <c r="A42" s="25" t="s">
        <v>27</v>
      </c>
      <c r="B42" s="14">
        <v>2008</v>
      </c>
      <c r="C42" s="14">
        <v>38.47</v>
      </c>
      <c r="D42" s="14">
        <v>2008</v>
      </c>
      <c r="E42" s="121">
        <f t="shared" si="0"/>
        <v>70.734999999999999</v>
      </c>
      <c r="F42" s="14">
        <v>42.28</v>
      </c>
      <c r="G42" s="14">
        <v>55.89</v>
      </c>
      <c r="H42" s="14">
        <v>69.33</v>
      </c>
      <c r="I42" s="14">
        <v>81.78</v>
      </c>
      <c r="J42" s="32">
        <v>86.81</v>
      </c>
      <c r="K42" s="14">
        <v>88.32</v>
      </c>
      <c r="M42">
        <f t="shared" si="4"/>
        <v>2841.2160000000003</v>
      </c>
      <c r="N42">
        <f t="shared" si="5"/>
        <v>3755.8080000000004</v>
      </c>
      <c r="O42">
        <f t="shared" si="6"/>
        <v>4658.9760000000006</v>
      </c>
      <c r="P42">
        <f t="shared" si="7"/>
        <v>5495.6160000000009</v>
      </c>
      <c r="Q42">
        <f t="shared" si="8"/>
        <v>5833.6320000000005</v>
      </c>
      <c r="R42">
        <f t="shared" si="9"/>
        <v>5935.1040000000003</v>
      </c>
      <c r="S42" s="143">
        <f t="shared" si="2"/>
        <v>5935.1040000000003</v>
      </c>
      <c r="T42">
        <f t="shared" si="3"/>
        <v>2.0889309366130555</v>
      </c>
      <c r="U42">
        <f t="shared" si="10"/>
        <v>1.0799706529713866</v>
      </c>
      <c r="V42">
        <v>2.0889309366130555</v>
      </c>
      <c r="W42">
        <v>1.0799706529713866</v>
      </c>
      <c r="X42">
        <v>5935.1040000000003</v>
      </c>
    </row>
    <row r="43" spans="1:24" x14ac:dyDescent="0.2">
      <c r="A43" s="25" t="s">
        <v>134</v>
      </c>
      <c r="B43" s="14">
        <v>2009</v>
      </c>
      <c r="C43" s="14">
        <v>23.475000000000001</v>
      </c>
      <c r="D43" s="14">
        <v>2009</v>
      </c>
      <c r="E43" s="121">
        <f t="shared" si="0"/>
        <v>44.049583333333338</v>
      </c>
      <c r="F43" s="14">
        <v>23.14</v>
      </c>
      <c r="G43" s="14">
        <v>29.647500000000001</v>
      </c>
      <c r="H43" s="14">
        <v>37.692500000000003</v>
      </c>
      <c r="I43" s="14">
        <v>43.51</v>
      </c>
      <c r="J43" s="32">
        <v>57.272500000000008</v>
      </c>
      <c r="K43" s="14">
        <v>73.034999999999997</v>
      </c>
      <c r="M43">
        <f t="shared" si="4"/>
        <v>1555.0080000000003</v>
      </c>
      <c r="N43">
        <f t="shared" si="5"/>
        <v>1992.3120000000004</v>
      </c>
      <c r="O43">
        <f t="shared" si="6"/>
        <v>2532.9360000000006</v>
      </c>
      <c r="P43">
        <f t="shared" si="7"/>
        <v>2923.8720000000003</v>
      </c>
      <c r="Q43">
        <f t="shared" si="8"/>
        <v>3848.7120000000009</v>
      </c>
      <c r="R43">
        <f t="shared" si="9"/>
        <v>4907.9520000000002</v>
      </c>
      <c r="S43" s="143">
        <f t="shared" si="2"/>
        <v>4907.9520000000002</v>
      </c>
      <c r="T43">
        <f t="shared" si="3"/>
        <v>3.1562229904926529</v>
      </c>
      <c r="U43">
        <f t="shared" si="10"/>
        <v>1.6785796368650885</v>
      </c>
      <c r="V43">
        <v>3.1562229904926529</v>
      </c>
      <c r="W43">
        <v>1.6785796368650885</v>
      </c>
      <c r="X43">
        <v>4907.9520000000002</v>
      </c>
    </row>
    <row r="44" spans="1:24" x14ac:dyDescent="0.2">
      <c r="A44" s="14" t="s">
        <v>153</v>
      </c>
      <c r="B44" s="14">
        <v>2010</v>
      </c>
      <c r="C44" s="14">
        <v>13.69</v>
      </c>
      <c r="D44" s="14">
        <v>2010</v>
      </c>
      <c r="E44" s="14">
        <f t="shared" si="0"/>
        <v>22.048333333333332</v>
      </c>
      <c r="F44" s="14">
        <v>13.02</v>
      </c>
      <c r="G44" s="14">
        <v>15.38</v>
      </c>
      <c r="H44" s="14">
        <v>20.64</v>
      </c>
      <c r="I44" s="14">
        <v>23.4</v>
      </c>
      <c r="J44" s="14">
        <v>28.53</v>
      </c>
      <c r="K44" s="14">
        <v>31.32</v>
      </c>
      <c r="M44">
        <f t="shared" si="4"/>
        <v>874.94399999999996</v>
      </c>
      <c r="N44">
        <f t="shared" si="5"/>
        <v>1033.5360000000003</v>
      </c>
      <c r="O44">
        <f t="shared" si="6"/>
        <v>1387.0080000000003</v>
      </c>
      <c r="P44">
        <f t="shared" si="7"/>
        <v>1572.4800000000002</v>
      </c>
      <c r="Q44">
        <f t="shared" si="8"/>
        <v>1917.2160000000003</v>
      </c>
      <c r="R44">
        <f t="shared" si="9"/>
        <v>2104.7040000000002</v>
      </c>
      <c r="S44" s="143">
        <f t="shared" si="2"/>
        <v>2104.7040000000002</v>
      </c>
      <c r="T44">
        <f t="shared" si="3"/>
        <v>2.4055299539170512</v>
      </c>
      <c r="U44">
        <f t="shared" si="10"/>
        <v>1.3384615384615384</v>
      </c>
      <c r="V44">
        <v>2.4055299539170512</v>
      </c>
      <c r="W44">
        <v>1.3384615384615384</v>
      </c>
      <c r="X44">
        <v>2104.7040000000002</v>
      </c>
    </row>
    <row r="45" spans="1:24" x14ac:dyDescent="0.2">
      <c r="A45" s="14" t="s">
        <v>153</v>
      </c>
      <c r="B45" s="14">
        <v>2011</v>
      </c>
      <c r="C45" s="14">
        <v>29.27</v>
      </c>
      <c r="D45" s="14">
        <v>2011</v>
      </c>
      <c r="E45" s="14">
        <f t="shared" si="0"/>
        <v>35.746666666666663</v>
      </c>
      <c r="F45" s="14">
        <v>27.51</v>
      </c>
      <c r="G45" s="14">
        <v>30.29</v>
      </c>
      <c r="H45" s="14">
        <v>36.29</v>
      </c>
      <c r="I45" s="14">
        <v>35.26</v>
      </c>
      <c r="J45" s="14">
        <v>40.44</v>
      </c>
      <c r="K45" s="14">
        <v>44.69</v>
      </c>
      <c r="M45">
        <f t="shared" si="4"/>
        <v>1848.6720000000003</v>
      </c>
      <c r="N45">
        <f t="shared" si="5"/>
        <v>2035.4880000000001</v>
      </c>
      <c r="O45">
        <f t="shared" si="6"/>
        <v>2438.6880000000006</v>
      </c>
      <c r="P45">
        <f t="shared" si="7"/>
        <v>2369.4720000000002</v>
      </c>
      <c r="Q45">
        <f t="shared" si="8"/>
        <v>2717.5679999999998</v>
      </c>
      <c r="R45">
        <f t="shared" si="9"/>
        <v>3003.1679999999997</v>
      </c>
      <c r="S45" s="143">
        <f t="shared" si="2"/>
        <v>3003.1679999999997</v>
      </c>
      <c r="T45">
        <f t="shared" si="3"/>
        <v>1.6245001817520897</v>
      </c>
      <c r="U45">
        <f t="shared" si="10"/>
        <v>1.2674418604651161</v>
      </c>
      <c r="V45">
        <v>1.6245001817520897</v>
      </c>
      <c r="W45">
        <v>1.2674418604651161</v>
      </c>
      <c r="X45">
        <v>3003.1679999999997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Trt_Means</vt:lpstr>
      <vt:lpstr>co502_2014</vt:lpstr>
      <vt:lpstr>C0502_NDVI</vt:lpstr>
      <vt:lpstr>N_Rate_Prediction</vt:lpstr>
      <vt:lpstr>Treatment Means</vt:lpstr>
      <vt:lpstr>YPO_RI_all</vt:lpstr>
      <vt:lpstr>Distribution</vt:lpstr>
      <vt:lpstr>2009 Comprehensive</vt:lpstr>
      <vt:lpstr>YPO-RI</vt:lpstr>
      <vt:lpstr>P Response</vt:lpstr>
      <vt:lpstr>Sheet2</vt:lpstr>
      <vt:lpstr>co502_2014!Print_Titles</vt:lpstr>
    </vt:vector>
  </TitlesOfParts>
  <Company>O.S.U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Soil Fertility</dc:creator>
  <cp:lastModifiedBy>Jeremiah</cp:lastModifiedBy>
  <cp:lastPrinted>2010-03-24T19:15:38Z</cp:lastPrinted>
  <dcterms:created xsi:type="dcterms:W3CDTF">1997-09-03T18:56:53Z</dcterms:created>
  <dcterms:modified xsi:type="dcterms:W3CDTF">2015-01-22T14:04:19Z</dcterms:modified>
</cp:coreProperties>
</file>